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I:\Sustainable_Development\Bike &amp; Pedestrian\Funding\Transportation_Alternative_Program\FY26-28\Applications\Application Materials\Drafts\Budget Form\"/>
    </mc:Choice>
  </mc:AlternateContent>
  <xr:revisionPtr revIDLastSave="0" documentId="13_ncr:1_{E6F155FC-9B3E-4348-B476-577D9895E4F8}" xr6:coauthVersionLast="47" xr6:coauthVersionMax="47" xr10:uidLastSave="{00000000-0000-0000-0000-000000000000}"/>
  <bookViews>
    <workbookView xWindow="-28920" yWindow="-120" windowWidth="29040" windowHeight="15840" tabRatio="857" xr2:uid="{00000000-000D-0000-FFFF-FFFF00000000}"/>
  </bookViews>
  <sheets>
    <sheet name="Instructions" sheetId="2" r:id="rId1"/>
    <sheet name="Itemized SRTS Planning Costs" sheetId="10" r:id="rId2"/>
    <sheet name="Budget Summary" sheetId="5" r:id="rId3"/>
    <sheet name="Example Itemized Costs" sheetId="7" state="hidden" r:id="rId4"/>
    <sheet name="Cell References" sheetId="11" r:id="rId5"/>
  </sheets>
  <externalReferences>
    <externalReference r:id="rId6"/>
  </externalReferences>
  <definedNames>
    <definedName name="TDCs">[1]Sheet3!$A$4:$A$5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10" l="1"/>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48" i="10" l="1"/>
  <c r="N8" i="5" s="1"/>
  <c r="N9" i="5" l="1"/>
  <c r="F47" i="7"/>
  <c r="N32" i="5" l="1"/>
  <c r="N34" i="5" s="1"/>
  <c r="N19" i="5"/>
  <c r="N20" i="5" s="1"/>
  <c r="N67" i="5"/>
  <c r="N65" i="5"/>
  <c r="F73" i="5" l="1"/>
  <c r="N63" i="5" l="1"/>
  <c r="B56" i="5" l="1"/>
  <c r="B51" i="5" l="1"/>
  <c r="B46" i="5"/>
  <c r="N48" i="5" l="1"/>
  <c r="N46" i="5" l="1"/>
  <c r="D69" i="5" s="1"/>
  <c r="N22" i="5" l="1"/>
  <c r="N30" i="5"/>
  <c r="D71" i="5"/>
  <c r="H71" i="5" s="1"/>
  <c r="N36" i="5" l="1"/>
  <c r="D73" i="5"/>
  <c r="H69" i="5"/>
  <c r="H73" i="5" s="1"/>
  <c r="J71" i="5"/>
  <c r="N71" i="5" s="1"/>
  <c r="J69" i="5"/>
  <c r="J73" i="5" l="1"/>
  <c r="N55" i="5" l="1"/>
  <c r="L69" i="5" s="1"/>
  <c r="L73" i="5" s="1"/>
  <c r="N51" i="5"/>
  <c r="N53" i="5" s="1"/>
  <c r="N69" i="5" l="1"/>
  <c r="N73" i="5" s="1"/>
  <c r="N58" i="5"/>
  <c r="N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tc={25DA02B9-9B8B-413B-9353-2A7274EB21A1}</author>
  </authors>
  <commentList>
    <comment ref="F48" authorId="0" shapeId="0" xr:uid="{25DA02B9-9B8B-413B-9353-2A7274EB21A1}">
      <text>
        <t>[Threaded comment]
Your version of Excel allows you to read this threaded comment; however, any edits to it will get removed if the file is opened in a newer version of Excel. Learn more: https://go.microsoft.com/fwlink/?linkid=870924
Comment:
    Maybe create a visual to indicate that the total is not within the budget - like turning the text red</t>
      </text>
    </comment>
  </commentList>
</comments>
</file>

<file path=xl/sharedStrings.xml><?xml version="1.0" encoding="utf-8"?>
<sst xmlns="http://schemas.openxmlformats.org/spreadsheetml/2006/main" count="167" uniqueCount="125">
  <si>
    <t>Project Name</t>
  </si>
  <si>
    <t>Project Budget Summary</t>
  </si>
  <si>
    <t>4.</t>
  </si>
  <si>
    <t>5.</t>
  </si>
  <si>
    <t>Total Project Cost:</t>
  </si>
  <si>
    <t>6.</t>
  </si>
  <si>
    <t>7.</t>
  </si>
  <si>
    <t>8.</t>
  </si>
  <si>
    <t>9.</t>
  </si>
  <si>
    <t>13.</t>
  </si>
  <si>
    <t>14.</t>
  </si>
  <si>
    <t>15.</t>
  </si>
  <si>
    <t>Instructions: </t>
  </si>
  <si>
    <t>Work Activities</t>
  </si>
  <si>
    <t>Quantity</t>
  </si>
  <si>
    <t>Units</t>
  </si>
  <si>
    <t>Unit Price</t>
  </si>
  <si>
    <t>Amount</t>
  </si>
  <si>
    <t>For Transportation Improvement Program (TIP) Purposes:</t>
  </si>
  <si>
    <t>16.</t>
  </si>
  <si>
    <t>17.</t>
  </si>
  <si>
    <t>Federal:</t>
  </si>
  <si>
    <t>Local:</t>
  </si>
  <si>
    <t>Local Contribution (Funds in Excess of the 20% Local Match):</t>
  </si>
  <si>
    <t>Regional (TDCs are not Calculated in Funding Total):</t>
  </si>
  <si>
    <t>18.</t>
  </si>
  <si>
    <t>Subtotal (Boxes 13 &amp; 15):</t>
  </si>
  <si>
    <t>Total</t>
  </si>
  <si>
    <t>Federal
Share</t>
  </si>
  <si>
    <t>State
Share</t>
  </si>
  <si>
    <t>Regional
Share</t>
  </si>
  <si>
    <t>Local
Share</t>
  </si>
  <si>
    <t>Local
Contribution</t>
  </si>
  <si>
    <t>TIP Funding by Phase</t>
  </si>
  <si>
    <t>CON</t>
  </si>
  <si>
    <t>CONENG</t>
  </si>
  <si>
    <t>ENG</t>
  </si>
  <si>
    <t>TIP Phase</t>
  </si>
  <si>
    <t>ROW</t>
  </si>
  <si>
    <t>UTIL</t>
  </si>
  <si>
    <t>List Other Relevant Line Items</t>
  </si>
  <si>
    <t>Enter lump sums for miscellaneous work based on percentages here.</t>
  </si>
  <si>
    <t>LS</t>
  </si>
  <si>
    <t>Franchise Utilities (%)</t>
  </si>
  <si>
    <t>Contingencies (%)</t>
  </si>
  <si>
    <t>Miscellaneous (%)</t>
  </si>
  <si>
    <t>EA</t>
  </si>
  <si>
    <t>TMA (Stationary)</t>
  </si>
  <si>
    <t>DAY</t>
  </si>
  <si>
    <t>Portable Changeable Message Sign</t>
  </si>
  <si>
    <t>MO</t>
  </si>
  <si>
    <t>Barricades, Signs, and Traffic Handling</t>
  </si>
  <si>
    <t>Mobilization (%)</t>
  </si>
  <si>
    <t>Group Itemized 
Miscellaneous Work</t>
  </si>
  <si>
    <t>LF</t>
  </si>
  <si>
    <t>Utility Adjustments: Water and sewer lines</t>
  </si>
  <si>
    <t>Utility Adjustments: Fire hydrants and utility meters</t>
  </si>
  <si>
    <t>Group
Itemized
Utility Work</t>
  </si>
  <si>
    <t>HAWK/Midblock Signal</t>
  </si>
  <si>
    <t>Pedestrian Walk Signal / Push Buttons</t>
  </si>
  <si>
    <t>Group
Itemized
Signal Work</t>
  </si>
  <si>
    <t>High Visibility Crosswalk</t>
  </si>
  <si>
    <t xml:space="preserve">Pavement Markings </t>
  </si>
  <si>
    <t>Group Itemized Pavement Work</t>
  </si>
  <si>
    <t>Irrigation System</t>
  </si>
  <si>
    <t>Trees (# gallon)</t>
  </si>
  <si>
    <t>Group Itemized Landscape Work</t>
  </si>
  <si>
    <t>Ground Boxes</t>
  </si>
  <si>
    <t>Electrical Conductor</t>
  </si>
  <si>
    <t>Conduit</t>
  </si>
  <si>
    <t>30 in. Drilled Shaft for Illumination Fixture</t>
  </si>
  <si>
    <t>Pedestrian Illumination Fixture (in accordance with TxDOT standards)</t>
  </si>
  <si>
    <t>Group Itemized Illumination
Work</t>
  </si>
  <si>
    <t>Shared-Use Path Trail Bridge (16 ft. width)</t>
  </si>
  <si>
    <t>SF</t>
  </si>
  <si>
    <t>Retaining Walls</t>
  </si>
  <si>
    <t>Inlets</t>
  </si>
  <si>
    <t>Storm Drainage</t>
  </si>
  <si>
    <t>Curb Ramps</t>
  </si>
  <si>
    <t>SY</t>
  </si>
  <si>
    <t>Concrete Median</t>
  </si>
  <si>
    <t>Concrete Curb</t>
  </si>
  <si>
    <t>Concrete Driveway</t>
  </si>
  <si>
    <t>Concrete Trail (12 ft. width minimum plus 2 ft. on each side, 6 in. depth, No. 3 rebar reinforcement)</t>
  </si>
  <si>
    <t>Concrete Sidewalk (6 ft. width)</t>
  </si>
  <si>
    <t>Group Itemized Roadway 
/ Facility Work</t>
  </si>
  <si>
    <t>Remove Concrete Driveways</t>
  </si>
  <si>
    <t>Remove Existing Concrete Sidewalk</t>
  </si>
  <si>
    <t>STA</t>
  </si>
  <si>
    <t>Prepare Right-Of-Way (ROW)</t>
  </si>
  <si>
    <t>Group Itemized General Activities</t>
  </si>
  <si>
    <t>NEW CONSTRUCTION</t>
  </si>
  <si>
    <r>
      <t xml:space="preserve">Line items must feature unit prices and quantities. Budgets with lump sums will be deemed incomplete.
Distinguish line items that are new construction from rehabilitation and/or reconstruction.
</t>
    </r>
    <r>
      <rPr>
        <b/>
        <sz val="9"/>
        <color rgb="FFFF0000"/>
        <rFont val="Arial"/>
        <family val="2"/>
      </rPr>
      <t>Items listed below are for illustrative purposes only</t>
    </r>
    <r>
      <rPr>
        <sz val="9"/>
        <color theme="1"/>
        <rFont val="Arial"/>
        <family val="2"/>
      </rPr>
      <t xml:space="preserve">. </t>
    </r>
  </si>
  <si>
    <r>
      <t>Itemized Construction Costs (</t>
    </r>
    <r>
      <rPr>
        <b/>
        <u/>
        <sz val="10"/>
        <color rgb="FFFF0000"/>
        <rFont val="Arial"/>
        <family val="2"/>
      </rPr>
      <t>EXAMPLE</t>
    </r>
    <r>
      <rPr>
        <b/>
        <sz val="10"/>
        <color theme="1"/>
        <rFont val="Arial"/>
        <family val="2"/>
      </rPr>
      <t>)</t>
    </r>
  </si>
  <si>
    <t>Local Match (20%)</t>
  </si>
  <si>
    <t>Additional Local Contribution</t>
  </si>
  <si>
    <t>No TDCs</t>
  </si>
  <si>
    <t>Policy Bundle TDCs</t>
  </si>
  <si>
    <t>The minimum local match percentage is 20%. Sponsors are not limited in their maximum local match.</t>
  </si>
  <si>
    <t>Federal Funds (100%)</t>
  </si>
  <si>
    <t>TDCs Requested to Offset Local Match (20% of Federal Funds)</t>
  </si>
  <si>
    <t>Total Project Cost with Federal Funds (100%)</t>
  </si>
  <si>
    <t>Enter the Percent Local Match (Minimum 20%)</t>
  </si>
  <si>
    <t>Total Project Cost</t>
  </si>
  <si>
    <t>Total Federal Funds Requested</t>
  </si>
  <si>
    <t>Budgets with lump sums will be deemed incomplete. Line items must include units, unit prices and quantities.</t>
  </si>
  <si>
    <r>
      <t>Local Match:</t>
    </r>
    <r>
      <rPr>
        <sz val="9"/>
        <color theme="1"/>
        <rFont val="Aptos"/>
        <family val="2"/>
      </rPr>
      <t xml:space="preserve"> Please review the "Instructions" worksheet before answering the following questions.</t>
    </r>
  </si>
  <si>
    <r>
      <t xml:space="preserve">The following boxes will be completed automatically. If awarded funding, Project Sponsors are responsible for submitting their modification to the NCTCOG Transportation Improvement Program (TIP) before the </t>
    </r>
    <r>
      <rPr>
        <b/>
        <u/>
        <sz val="9"/>
        <color theme="1"/>
        <rFont val="Aptos"/>
        <family val="2"/>
      </rPr>
      <t xml:space="preserve">January 27, 2023 </t>
    </r>
    <r>
      <rPr>
        <i/>
        <sz val="9"/>
        <color theme="1"/>
        <rFont val="Aptos"/>
        <family val="2"/>
      </rPr>
      <t>deadline. 
Costs associated with any phases applicable to the selected TA project that are 100 percent locally funded must be entered in the orange cells under "Local Contribution" in the "TIP Funding by Phase" table (such as Engineering, ROW, or Utilities). Values listed in this table should be consistent with the submittal of the TIP Modification.</t>
    </r>
  </si>
  <si>
    <t>Type of TDCs Requested</t>
  </si>
  <si>
    <t>Itemized SRTS Planning Costs</t>
  </si>
  <si>
    <t>Total Itemized Cost</t>
  </si>
  <si>
    <r>
      <t>Once complete, print each worksheet in the workbook (</t>
    </r>
    <r>
      <rPr>
        <b/>
        <i/>
        <sz val="11"/>
        <color theme="1"/>
        <rFont val="Aptos"/>
        <family val="2"/>
      </rPr>
      <t xml:space="preserve">“Budget Summary” </t>
    </r>
    <r>
      <rPr>
        <sz val="11"/>
        <color theme="1"/>
        <rFont val="Aptos"/>
        <family val="2"/>
      </rPr>
      <t xml:space="preserve">and </t>
    </r>
    <r>
      <rPr>
        <b/>
        <i/>
        <sz val="11"/>
        <color theme="1"/>
        <rFont val="Aptos"/>
        <family val="2"/>
      </rPr>
      <t>"Itemized SRTS Planning Costs"</t>
    </r>
    <r>
      <rPr>
        <sz val="11"/>
        <color theme="1"/>
        <rFont val="Aptos"/>
        <family val="2"/>
      </rPr>
      <t xml:space="preserve">) and attach to the Application form as </t>
    </r>
    <r>
      <rPr>
        <b/>
        <i/>
        <sz val="11"/>
        <color theme="1"/>
        <rFont val="Aptos"/>
        <family val="2"/>
      </rPr>
      <t>Attachment J - Planning Budget Summary</t>
    </r>
    <r>
      <rPr>
        <sz val="11"/>
        <color theme="1"/>
        <rFont val="Aptos"/>
        <family val="2"/>
      </rPr>
      <t xml:space="preserve">. Include the budget summary as an Excel file when submitting the electronic application and attachments, </t>
    </r>
    <r>
      <rPr>
        <b/>
        <u/>
        <sz val="11"/>
        <color theme="1"/>
        <rFont val="Aptos"/>
        <family val="2"/>
      </rPr>
      <t>not as a PDF</t>
    </r>
    <r>
      <rPr>
        <sz val="11"/>
        <color theme="1"/>
        <rFont val="Aptos"/>
        <family val="2"/>
      </rPr>
      <t>.</t>
    </r>
  </si>
  <si>
    <r>
      <rPr>
        <b/>
        <i/>
        <sz val="11"/>
        <color theme="1"/>
        <rFont val="Aptos"/>
        <family val="2"/>
      </rPr>
      <t>Minimum Federal Funding Award
per SRTS Planning Study (Target):</t>
    </r>
    <r>
      <rPr>
        <sz val="11"/>
        <color theme="1"/>
        <rFont val="Aptos"/>
        <family val="2"/>
      </rPr>
      <t xml:space="preserve">
 $200,000</t>
    </r>
  </si>
  <si>
    <r>
      <rPr>
        <b/>
        <i/>
        <sz val="11"/>
        <color theme="1"/>
        <rFont val="Aptos"/>
        <family val="2"/>
      </rPr>
      <t>Maximum Federal Funding Award
 per SRTS Planning Study (Target):</t>
    </r>
    <r>
      <rPr>
        <sz val="11"/>
        <color theme="1"/>
        <rFont val="Aptos"/>
        <family val="2"/>
      </rPr>
      <t xml:space="preserve">
 $500,000</t>
    </r>
  </si>
  <si>
    <t>1.</t>
  </si>
  <si>
    <t>2.</t>
  </si>
  <si>
    <t>3.</t>
  </si>
  <si>
    <t xml:space="preserve">Step 1: On the “Itemized SRTS Planning Costs” worksheet, itemize the costs of every task proposed to be reimbursed by Federal Transportation Alternatives funds. The itemized list of proposed activities should be consistent with the application narrative and the plan elements listed. Orange cells indicate information that needs to be manually entered. All yellow cells are automatically populated using formulas. The subtotal of itemized costs  will automatically populate the appropriate line in the “Budget Summary” worksheet. 
Step 2: On the “Budget Summary” worksheet:
a. Complete the orange highlighted cell for Project Name. 
c. A minimum 20 percent local cash match must be provided. NOTE: Projects in which Project Sponsors provide more than the minimum 20 percent local cash match may receive additional points as part of project scoring and evaluation.  
However, Project Sponsors may request the use of Transportation Development Credits (TDCs) in lieu of a local match if specific criteria are met. For information on eligibility to request the use of TDCs, see the Program Guide.  If requesting the use of TDCs, complete Part 1 by selecting "Policy Bundle TDCs."
If NOT requesting the use of TDCs, proceed to Part 2.  In Part 2, enter in Box 4 the percent local match to be provided, and the budget worksheet is complete. </t>
  </si>
  <si>
    <t>Total:</t>
  </si>
  <si>
    <r>
      <rPr>
        <b/>
        <sz val="9"/>
        <color theme="1"/>
        <rFont val="Aptos"/>
        <family val="2"/>
      </rPr>
      <t>Part 2.</t>
    </r>
    <r>
      <rPr>
        <sz val="9"/>
        <color theme="1"/>
        <rFont val="Aptos"/>
        <family val="2"/>
      </rPr>
      <t xml:space="preserve"> </t>
    </r>
    <r>
      <rPr>
        <b/>
        <sz val="9"/>
        <color theme="1"/>
        <rFont val="Aptos"/>
        <family val="2"/>
      </rPr>
      <t xml:space="preserve">Complete this section only if "No TDCs" was selected in Part 1. </t>
    </r>
    <r>
      <rPr>
        <sz val="9"/>
        <color theme="1"/>
        <rFont val="Aptos"/>
        <family val="2"/>
      </rPr>
      <t>The Project Sponsor will provide the local cash match. Applications in which Project Sponsors provide more than the minimum 20 percent local cash match will receive points as part of project scoring and evaluation. Enter the percent local match in Box 4 and Boxes 5 through 9 will be completed automatically.</t>
    </r>
  </si>
  <si>
    <t>Specify the type of TDCs being requested (if any)</t>
  </si>
  <si>
    <t>Total Local Commitment (Boxes 5 &amp; 6)</t>
  </si>
  <si>
    <t xml:space="preserve">ATTACHMENT J - PROJECT BUDGET SUMMARY </t>
  </si>
  <si>
    <t>Total Project Cost (Rounded to the Nearest $10,000)</t>
  </si>
  <si>
    <r>
      <rPr>
        <b/>
        <sz val="9"/>
        <color theme="1"/>
        <rFont val="Aptos"/>
        <family val="2"/>
      </rPr>
      <t>Part 1.</t>
    </r>
    <r>
      <rPr>
        <sz val="9"/>
        <color theme="1"/>
        <rFont val="Aptos"/>
        <family val="2"/>
      </rPr>
      <t xml:space="preserve"> Does the Project Sponsor request the use of Transportation Development Credits (TDCs) to apply toward the federal funding requirements of a minimum 20 percent local match?
- </t>
    </r>
    <r>
      <rPr>
        <b/>
        <i/>
        <sz val="9"/>
        <color theme="1"/>
        <rFont val="Aptos"/>
        <family val="2"/>
      </rPr>
      <t>No TDCs</t>
    </r>
    <r>
      <rPr>
        <sz val="9"/>
        <color theme="1"/>
        <rFont val="Aptos"/>
        <family val="2"/>
      </rPr>
      <t xml:space="preserve"> indicates that TDCs are not requested, and the minimum local match will be funded with cash. Proceed to Part 2.
 - If </t>
    </r>
    <r>
      <rPr>
        <b/>
        <i/>
        <sz val="9"/>
        <color theme="1"/>
        <rFont val="Aptos"/>
        <family val="2"/>
      </rPr>
      <t>Policy Bundle TDCs</t>
    </r>
    <r>
      <rPr>
        <sz val="9"/>
        <color theme="1"/>
        <rFont val="Aptos"/>
        <family val="2"/>
      </rPr>
      <t xml:space="preserve"> is selected, the amount of TDCs cannot exceed the amount the qualified Project Sponsor has remaining. If the amount of Policy Bundle TDCs available to the qualified Project Sponsor is not enough to cover the 20% local match, please contact NCTCOG staff.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</si>
</sst>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_(* #,##0.000000000000000000000_);_(* \(#,##0.000000000000000000000\);_(* &quot;-&quot;??_);_(@_)"/>
    <numFmt numFmtId="168" formatCode="_(* #,##0.0_);_(* \(#,##0.0\);_(* &quot;-&quot;??_);_(@_)"/>
  </numFmts>
  <fonts count="37" x14ac:knownFonts="1">
    <font>
      <sz val="11"/>
      <color theme="1"/>
      <name val="Calibri"/>
      <family val="2"/>
      <scheme val="minor"/>
    </font>
    <font>
      <sz val="11"/>
      <color theme="1"/>
      <name val="Aptos"/>
      <family val="2"/>
    </font>
    <font>
      <sz val="11"/>
      <color theme="1"/>
      <name val="Aptos"/>
      <family val="2"/>
    </font>
    <font>
      <sz val="11"/>
      <color theme="1"/>
      <name val="Aptos"/>
      <family val="2"/>
    </font>
    <font>
      <b/>
      <sz val="11"/>
      <color theme="1"/>
      <name val="Calibri"/>
      <family val="2"/>
      <scheme val="minor"/>
    </font>
    <font>
      <sz val="10"/>
      <color theme="1"/>
      <name val="Arial"/>
      <family val="2"/>
    </font>
    <font>
      <b/>
      <sz val="10"/>
      <color theme="1"/>
      <name val="Arial"/>
      <family val="2"/>
    </font>
    <font>
      <sz val="9"/>
      <color theme="1"/>
      <name val="Arial"/>
      <family val="2"/>
    </font>
    <font>
      <u/>
      <sz val="11"/>
      <color theme="10"/>
      <name val="Calibri"/>
      <family val="2"/>
      <scheme val="minor"/>
    </font>
    <font>
      <sz val="11"/>
      <color theme="1"/>
      <name val="Calibri"/>
      <family val="2"/>
      <scheme val="minor"/>
    </font>
    <font>
      <sz val="9"/>
      <color theme="1"/>
      <name val="Calibri"/>
      <family val="2"/>
      <scheme val="minor"/>
    </font>
    <font>
      <sz val="11"/>
      <color rgb="FF3F3F76"/>
      <name val="Calibri"/>
      <family val="2"/>
      <scheme val="minor"/>
    </font>
    <font>
      <sz val="10"/>
      <color theme="1"/>
      <name val="Calibri"/>
      <family val="2"/>
      <scheme val="minor"/>
    </font>
    <font>
      <i/>
      <sz val="10"/>
      <color theme="1"/>
      <name val="Calibri"/>
      <family val="2"/>
      <scheme val="minor"/>
    </font>
    <font>
      <b/>
      <sz val="10"/>
      <color rgb="FFFF0000"/>
      <name val="Arial"/>
      <family val="2"/>
    </font>
    <font>
      <b/>
      <i/>
      <sz val="11"/>
      <color theme="1"/>
      <name val="Arial"/>
      <family val="2"/>
    </font>
    <font>
      <b/>
      <sz val="9"/>
      <color rgb="FFFF0000"/>
      <name val="Arial"/>
      <family val="2"/>
    </font>
    <font>
      <b/>
      <u/>
      <sz val="10"/>
      <color rgb="FFFF0000"/>
      <name val="Arial"/>
      <family val="2"/>
    </font>
    <font>
      <b/>
      <sz val="11"/>
      <color theme="1"/>
      <name val="Aptos"/>
      <family val="2"/>
    </font>
    <font>
      <sz val="10"/>
      <color theme="1"/>
      <name val="Aptos"/>
      <family val="2"/>
    </font>
    <font>
      <b/>
      <i/>
      <sz val="11"/>
      <color theme="1"/>
      <name val="Aptos"/>
      <family val="2"/>
    </font>
    <font>
      <b/>
      <u/>
      <sz val="10"/>
      <color theme="1"/>
      <name val="Aptos"/>
      <family val="2"/>
    </font>
    <font>
      <b/>
      <sz val="10"/>
      <color theme="1"/>
      <name val="Aptos"/>
      <family val="2"/>
    </font>
    <font>
      <sz val="9"/>
      <color theme="1"/>
      <name val="Aptos"/>
      <family val="2"/>
    </font>
    <font>
      <sz val="9"/>
      <name val="Aptos"/>
      <family val="2"/>
    </font>
    <font>
      <b/>
      <u/>
      <sz val="9"/>
      <color rgb="FFFF0000"/>
      <name val="Aptos"/>
      <family val="2"/>
    </font>
    <font>
      <b/>
      <sz val="9"/>
      <color theme="1"/>
      <name val="Aptos"/>
      <family val="2"/>
    </font>
    <font>
      <b/>
      <i/>
      <sz val="9"/>
      <color theme="1"/>
      <name val="Aptos"/>
      <family val="2"/>
    </font>
    <font>
      <u/>
      <sz val="9"/>
      <color theme="1"/>
      <name val="Aptos"/>
      <family val="2"/>
    </font>
    <font>
      <sz val="8"/>
      <color theme="1"/>
      <name val="Aptos"/>
      <family val="2"/>
    </font>
    <font>
      <b/>
      <sz val="9"/>
      <name val="Aptos"/>
      <family val="2"/>
    </font>
    <font>
      <i/>
      <sz val="9"/>
      <color theme="1"/>
      <name val="Aptos"/>
      <family val="2"/>
    </font>
    <font>
      <b/>
      <i/>
      <u/>
      <sz val="9"/>
      <color theme="1"/>
      <name val="Aptos"/>
      <family val="2"/>
    </font>
    <font>
      <b/>
      <u/>
      <sz val="9"/>
      <color theme="1"/>
      <name val="Aptos"/>
      <family val="2"/>
    </font>
    <font>
      <u/>
      <sz val="9"/>
      <color theme="10"/>
      <name val="Aptos"/>
      <family val="2"/>
    </font>
    <font>
      <u/>
      <sz val="11"/>
      <color theme="10"/>
      <name val="Aptos"/>
      <family val="2"/>
    </font>
    <font>
      <b/>
      <u/>
      <sz val="11"/>
      <color theme="1"/>
      <name val="Aptos"/>
      <family val="2"/>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CC99"/>
      </patternFill>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medium">
        <color indexed="64"/>
      </right>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8" fillId="0" borderId="0" applyNumberForma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1" fillId="7" borderId="28" applyNumberFormat="0" applyAlignment="0" applyProtection="0"/>
    <xf numFmtId="44" fontId="9" fillId="0" borderId="0" applyFont="0" applyFill="0" applyBorder="0" applyAlignment="0" applyProtection="0"/>
  </cellStyleXfs>
  <cellXfs count="237">
    <xf numFmtId="0" fontId="0" fillId="0" borderId="0" xfId="0"/>
    <xf numFmtId="0" fontId="6" fillId="0" borderId="0" xfId="0" applyFont="1"/>
    <xf numFmtId="0" fontId="6" fillId="2" borderId="0" xfId="0" applyFont="1" applyFill="1"/>
    <xf numFmtId="0" fontId="5" fillId="0" borderId="0" xfId="0" applyFont="1"/>
    <xf numFmtId="0" fontId="5" fillId="2" borderId="0" xfId="0" applyFont="1" applyFill="1"/>
    <xf numFmtId="0" fontId="7" fillId="2" borderId="0" xfId="0" applyFont="1" applyFill="1" applyAlignment="1">
      <alignment horizontal="left"/>
    </xf>
    <xf numFmtId="0" fontId="6" fillId="0" borderId="12" xfId="0" applyFont="1" applyBorder="1" applyAlignment="1">
      <alignment horizontal="left"/>
    </xf>
    <xf numFmtId="4" fontId="6" fillId="0" borderId="12" xfId="0" applyNumberFormat="1" applyFont="1" applyBorder="1" applyAlignment="1">
      <alignment horizontal="center"/>
    </xf>
    <xf numFmtId="164" fontId="6" fillId="0" borderId="12" xfId="0" applyNumberFormat="1" applyFont="1" applyBorder="1" applyAlignment="1">
      <alignment horizontal="center"/>
    </xf>
    <xf numFmtId="164" fontId="6" fillId="3" borderId="12" xfId="0" applyNumberFormat="1" applyFont="1" applyFill="1" applyBorder="1" applyAlignment="1">
      <alignment horizontal="center"/>
    </xf>
    <xf numFmtId="9" fontId="15" fillId="0" borderId="37" xfId="0" applyNumberFormat="1" applyFont="1" applyBorder="1" applyAlignment="1">
      <alignment horizontal="center"/>
    </xf>
    <xf numFmtId="0" fontId="0" fillId="0" borderId="37" xfId="0" applyBorder="1"/>
    <xf numFmtId="0" fontId="12" fillId="0" borderId="37" xfId="0" applyFont="1" applyBorder="1"/>
    <xf numFmtId="0" fontId="0" fillId="3" borderId="37" xfId="0" applyFill="1" applyBorder="1"/>
    <xf numFmtId="9" fontId="12" fillId="0" borderId="42" xfId="0" applyNumberFormat="1" applyFont="1" applyBorder="1" applyAlignment="1">
      <alignment horizontal="left"/>
    </xf>
    <xf numFmtId="0" fontId="0" fillId="0" borderId="42" xfId="0" applyBorder="1"/>
    <xf numFmtId="0" fontId="12" fillId="0" borderId="42" xfId="0" applyFont="1" applyBorder="1"/>
    <xf numFmtId="165" fontId="0" fillId="0" borderId="42" xfId="0" applyNumberFormat="1" applyBorder="1"/>
    <xf numFmtId="165" fontId="0" fillId="3" borderId="41" xfId="0" applyNumberFormat="1" applyFill="1" applyBorder="1"/>
    <xf numFmtId="0" fontId="12" fillId="0" borderId="12" xfId="0" applyFont="1" applyBorder="1"/>
    <xf numFmtId="0" fontId="0" fillId="0" borderId="12" xfId="0" applyBorder="1"/>
    <xf numFmtId="165" fontId="0" fillId="0" borderId="12" xfId="0" applyNumberFormat="1" applyBorder="1"/>
    <xf numFmtId="165" fontId="0" fillId="3" borderId="39" xfId="0" applyNumberFormat="1" applyFill="1" applyBorder="1"/>
    <xf numFmtId="165" fontId="0" fillId="0" borderId="37" xfId="0" applyNumberFormat="1" applyBorder="1"/>
    <xf numFmtId="165" fontId="0" fillId="3" borderId="36" xfId="0" applyNumberFormat="1" applyFill="1" applyBorder="1"/>
    <xf numFmtId="0" fontId="13" fillId="0" borderId="34" xfId="0" applyFont="1" applyBorder="1"/>
    <xf numFmtId="0" fontId="0" fillId="0" borderId="33" xfId="0" applyBorder="1"/>
    <xf numFmtId="0" fontId="12" fillId="0" borderId="34" xfId="0" applyFont="1" applyBorder="1"/>
    <xf numFmtId="165" fontId="0" fillId="0" borderId="34" xfId="0" applyNumberFormat="1" applyBorder="1"/>
    <xf numFmtId="165" fontId="0" fillId="3" borderId="32" xfId="0" applyNumberFormat="1" applyFill="1" applyBorder="1"/>
    <xf numFmtId="9" fontId="12" fillId="0" borderId="12" xfId="0" applyNumberFormat="1" applyFont="1" applyBorder="1" applyAlignment="1">
      <alignment horizontal="left" wrapText="1"/>
    </xf>
    <xf numFmtId="0" fontId="0" fillId="0" borderId="34" xfId="0" applyBorder="1"/>
    <xf numFmtId="0" fontId="13" fillId="0" borderId="33" xfId="0" applyFont="1" applyBorder="1"/>
    <xf numFmtId="0" fontId="12" fillId="0" borderId="33" xfId="0" applyFont="1" applyBorder="1"/>
    <xf numFmtId="0" fontId="0" fillId="0" borderId="44" xfId="0" applyBorder="1"/>
    <xf numFmtId="0" fontId="12" fillId="0" borderId="44" xfId="0" applyFont="1" applyBorder="1"/>
    <xf numFmtId="165" fontId="0" fillId="0" borderId="44" xfId="0" applyNumberFormat="1" applyBorder="1"/>
    <xf numFmtId="165" fontId="0" fillId="3" borderId="29" xfId="0" applyNumberFormat="1" applyFill="1" applyBorder="1"/>
    <xf numFmtId="0" fontId="12" fillId="8" borderId="42" xfId="0" applyFont="1" applyFill="1" applyBorder="1"/>
    <xf numFmtId="0" fontId="0" fillId="8" borderId="42" xfId="0" applyFill="1" applyBorder="1"/>
    <xf numFmtId="0" fontId="12" fillId="8" borderId="12" xfId="0" applyFont="1" applyFill="1" applyBorder="1"/>
    <xf numFmtId="0" fontId="0" fillId="8" borderId="44" xfId="0" applyFill="1" applyBorder="1"/>
    <xf numFmtId="0" fontId="12" fillId="8" borderId="44" xfId="0" applyFont="1" applyFill="1" applyBorder="1"/>
    <xf numFmtId="0" fontId="0" fillId="8" borderId="34" xfId="0" applyFill="1" applyBorder="1"/>
    <xf numFmtId="0" fontId="12" fillId="8" borderId="34" xfId="0" applyFont="1" applyFill="1" applyBorder="1"/>
    <xf numFmtId="0" fontId="12" fillId="8" borderId="37" xfId="0" applyFont="1" applyFill="1" applyBorder="1"/>
    <xf numFmtId="0" fontId="0" fillId="8" borderId="37" xfId="0" applyFill="1" applyBorder="1"/>
    <xf numFmtId="0" fontId="13" fillId="8" borderId="34" xfId="0" applyFont="1" applyFill="1" applyBorder="1"/>
    <xf numFmtId="0" fontId="12" fillId="8" borderId="31" xfId="0" applyFont="1" applyFill="1" applyBorder="1"/>
    <xf numFmtId="0" fontId="0" fillId="8" borderId="31" xfId="0" applyFill="1" applyBorder="1"/>
    <xf numFmtId="165" fontId="0" fillId="0" borderId="31" xfId="0" applyNumberFormat="1" applyBorder="1"/>
    <xf numFmtId="165" fontId="0" fillId="3" borderId="40" xfId="0" applyNumberFormat="1" applyFill="1" applyBorder="1"/>
    <xf numFmtId="166" fontId="7" fillId="8" borderId="42" xfId="2" applyNumberFormat="1" applyFont="1" applyFill="1" applyBorder="1" applyAlignment="1" applyProtection="1">
      <alignment horizontal="center"/>
    </xf>
    <xf numFmtId="49" fontId="12" fillId="0" borderId="42" xfId="0" applyNumberFormat="1" applyFont="1" applyBorder="1"/>
    <xf numFmtId="9" fontId="10" fillId="0" borderId="42" xfId="0" applyNumberFormat="1" applyFont="1" applyBorder="1" applyAlignment="1">
      <alignment wrapText="1"/>
    </xf>
    <xf numFmtId="9" fontId="12" fillId="0" borderId="31" xfId="0" applyNumberFormat="1" applyFont="1" applyBorder="1" applyAlignment="1">
      <alignment horizontal="left"/>
    </xf>
    <xf numFmtId="166" fontId="7" fillId="8" borderId="31" xfId="2" applyNumberFormat="1" applyFont="1" applyFill="1" applyBorder="1" applyAlignment="1" applyProtection="1">
      <alignment horizontal="center"/>
    </xf>
    <xf numFmtId="49" fontId="12" fillId="0" borderId="31" xfId="0" applyNumberFormat="1" applyFont="1" applyBorder="1"/>
    <xf numFmtId="9" fontId="10" fillId="0" borderId="31" xfId="0" applyNumberFormat="1" applyFont="1" applyBorder="1" applyAlignment="1">
      <alignment wrapText="1"/>
    </xf>
    <xf numFmtId="9" fontId="12" fillId="0" borderId="12" xfId="0" applyNumberFormat="1" applyFont="1" applyBorder="1" applyAlignment="1">
      <alignment horizontal="left"/>
    </xf>
    <xf numFmtId="166" fontId="7" fillId="8" borderId="12" xfId="2" applyNumberFormat="1" applyFont="1" applyFill="1" applyBorder="1" applyAlignment="1" applyProtection="1">
      <alignment horizontal="center"/>
    </xf>
    <xf numFmtId="49" fontId="12" fillId="0" borderId="12" xfId="0" applyNumberFormat="1" applyFont="1" applyBorder="1"/>
    <xf numFmtId="9" fontId="10" fillId="0" borderId="12" xfId="0" applyNumberFormat="1" applyFont="1" applyBorder="1" applyAlignment="1">
      <alignment wrapText="1"/>
    </xf>
    <xf numFmtId="166" fontId="7" fillId="8" borderId="37" xfId="2" applyNumberFormat="1" applyFont="1" applyFill="1" applyBorder="1" applyAlignment="1" applyProtection="1">
      <alignment horizontal="center"/>
    </xf>
    <xf numFmtId="49" fontId="12" fillId="0" borderId="37" xfId="0" applyNumberFormat="1" applyFont="1" applyBorder="1"/>
    <xf numFmtId="166" fontId="7" fillId="8" borderId="34" xfId="2" applyNumberFormat="1" applyFont="1" applyFill="1" applyBorder="1" applyAlignment="1" applyProtection="1">
      <alignment horizontal="center"/>
    </xf>
    <xf numFmtId="49" fontId="12" fillId="0" borderId="34" xfId="0" applyNumberFormat="1" applyFont="1" applyBorder="1" applyAlignment="1">
      <alignment horizontal="center"/>
    </xf>
    <xf numFmtId="9" fontId="10" fillId="0" borderId="33" xfId="0" applyNumberFormat="1" applyFont="1" applyBorder="1" applyAlignment="1">
      <alignment wrapText="1"/>
    </xf>
    <xf numFmtId="4" fontId="5" fillId="2" borderId="0" xfId="0" applyNumberFormat="1" applyFont="1" applyFill="1"/>
    <xf numFmtId="164" fontId="5" fillId="2" borderId="0" xfId="0" applyNumberFormat="1" applyFont="1" applyFill="1"/>
    <xf numFmtId="165" fontId="4" fillId="3" borderId="31" xfId="0" applyNumberFormat="1" applyFont="1" applyFill="1" applyBorder="1"/>
    <xf numFmtId="0" fontId="0" fillId="2" borderId="0" xfId="0" applyFill="1"/>
    <xf numFmtId="0" fontId="19" fillId="5" borderId="1" xfId="0" applyFont="1" applyFill="1" applyBorder="1"/>
    <xf numFmtId="0" fontId="18" fillId="5" borderId="2" xfId="0" applyFont="1" applyFill="1" applyBorder="1" applyAlignment="1">
      <alignment vertical="center"/>
    </xf>
    <xf numFmtId="4" fontId="19" fillId="5" borderId="2" xfId="0" applyNumberFormat="1" applyFont="1" applyFill="1" applyBorder="1"/>
    <xf numFmtId="164" fontId="19" fillId="5" borderId="2" xfId="0" applyNumberFormat="1" applyFont="1" applyFill="1" applyBorder="1"/>
    <xf numFmtId="0" fontId="19" fillId="5" borderId="3" xfId="0" applyFont="1" applyFill="1" applyBorder="1"/>
    <xf numFmtId="0" fontId="3" fillId="0" borderId="0" xfId="0" applyFont="1"/>
    <xf numFmtId="0" fontId="19" fillId="5" borderId="4" xfId="0" applyFont="1" applyFill="1" applyBorder="1"/>
    <xf numFmtId="0" fontId="19" fillId="5" borderId="5" xfId="0" applyFont="1" applyFill="1" applyBorder="1"/>
    <xf numFmtId="0" fontId="3" fillId="5" borderId="5" xfId="0" applyFont="1" applyFill="1" applyBorder="1" applyAlignment="1">
      <alignment wrapText="1"/>
    </xf>
    <xf numFmtId="0" fontId="19" fillId="5" borderId="17" xfId="0" applyFont="1" applyFill="1" applyBorder="1"/>
    <xf numFmtId="0" fontId="3" fillId="5" borderId="18" xfId="0" applyFont="1" applyFill="1" applyBorder="1" applyAlignment="1">
      <alignment horizontal="left" vertical="center" wrapText="1"/>
    </xf>
    <xf numFmtId="0" fontId="19" fillId="5" borderId="19" xfId="0" applyFont="1" applyFill="1" applyBorder="1"/>
    <xf numFmtId="0" fontId="21" fillId="2" borderId="1" xfId="0" applyFont="1" applyFill="1" applyBorder="1"/>
    <xf numFmtId="0" fontId="19" fillId="2" borderId="2" xfId="0" applyFont="1" applyFill="1" applyBorder="1"/>
    <xf numFmtId="4" fontId="19" fillId="2" borderId="2" xfId="0" applyNumberFormat="1" applyFont="1" applyFill="1" applyBorder="1"/>
    <xf numFmtId="164" fontId="19" fillId="2" borderId="2" xfId="0" applyNumberFormat="1" applyFont="1" applyFill="1" applyBorder="1"/>
    <xf numFmtId="0" fontId="19" fillId="2" borderId="3" xfId="0" applyFont="1" applyFill="1" applyBorder="1"/>
    <xf numFmtId="49" fontId="3" fillId="0" borderId="0" xfId="0" applyNumberFormat="1" applyFont="1"/>
    <xf numFmtId="0" fontId="21" fillId="2" borderId="4" xfId="0" applyFont="1" applyFill="1" applyBorder="1"/>
    <xf numFmtId="0" fontId="19" fillId="2" borderId="0" xfId="0" applyFont="1" applyFill="1"/>
    <xf numFmtId="4" fontId="19" fillId="2" borderId="0" xfId="0" applyNumberFormat="1" applyFont="1" applyFill="1"/>
    <xf numFmtId="164" fontId="19" fillId="2" borderId="0" xfId="0" applyNumberFormat="1" applyFont="1" applyFill="1"/>
    <xf numFmtId="0" fontId="19" fillId="2" borderId="5" xfId="0" applyFont="1" applyFill="1" applyBorder="1"/>
    <xf numFmtId="0" fontId="22" fillId="2" borderId="4" xfId="0" applyFont="1" applyFill="1" applyBorder="1"/>
    <xf numFmtId="0" fontId="19" fillId="2" borderId="4" xfId="0" applyFont="1" applyFill="1" applyBorder="1"/>
    <xf numFmtId="0" fontId="19" fillId="2" borderId="9" xfId="0" applyFont="1" applyFill="1" applyBorder="1"/>
    <xf numFmtId="0" fontId="19" fillId="2" borderId="10" xfId="0" applyFont="1" applyFill="1" applyBorder="1"/>
    <xf numFmtId="4" fontId="19" fillId="2" borderId="10" xfId="0" applyNumberFormat="1" applyFont="1" applyFill="1" applyBorder="1"/>
    <xf numFmtId="164" fontId="19" fillId="2" borderId="10" xfId="0" applyNumberFormat="1" applyFont="1" applyFill="1" applyBorder="1"/>
    <xf numFmtId="0" fontId="19" fillId="2" borderId="11" xfId="0" applyFont="1" applyFill="1" applyBorder="1"/>
    <xf numFmtId="0" fontId="22" fillId="2" borderId="0" xfId="0" applyFont="1" applyFill="1"/>
    <xf numFmtId="0" fontId="23" fillId="2" borderId="0" xfId="0" applyFont="1" applyFill="1"/>
    <xf numFmtId="4" fontId="23" fillId="2" borderId="0" xfId="0" applyNumberFormat="1" applyFont="1" applyFill="1"/>
    <xf numFmtId="49" fontId="23" fillId="2" borderId="0" xfId="0" quotePrefix="1" applyNumberFormat="1" applyFont="1" applyFill="1" applyAlignment="1">
      <alignment horizontal="right"/>
    </xf>
    <xf numFmtId="44" fontId="23" fillId="3" borderId="12" xfId="5" applyFont="1" applyFill="1" applyBorder="1" applyProtection="1"/>
    <xf numFmtId="49" fontId="25" fillId="2" borderId="0" xfId="0" quotePrefix="1" applyNumberFormat="1" applyFont="1" applyFill="1" applyAlignment="1">
      <alignment horizontal="right"/>
    </xf>
    <xf numFmtId="49" fontId="23" fillId="2" borderId="0" xfId="0" applyNumberFormat="1" applyFont="1" applyFill="1" applyAlignment="1">
      <alignment horizontal="right"/>
    </xf>
    <xf numFmtId="165" fontId="23" fillId="2" borderId="0" xfId="0" applyNumberFormat="1" applyFont="1" applyFill="1"/>
    <xf numFmtId="44" fontId="23" fillId="3" borderId="16" xfId="5" applyFont="1" applyFill="1" applyBorder="1" applyProtection="1"/>
    <xf numFmtId="0" fontId="19" fillId="2" borderId="13" xfId="0" applyFont="1" applyFill="1" applyBorder="1"/>
    <xf numFmtId="0" fontId="19" fillId="2" borderId="15" xfId="0" applyFont="1" applyFill="1" applyBorder="1"/>
    <xf numFmtId="0" fontId="19" fillId="2" borderId="1" xfId="0" applyFont="1" applyFill="1" applyBorder="1"/>
    <xf numFmtId="49" fontId="23" fillId="2" borderId="0" xfId="0" applyNumberFormat="1" applyFont="1" applyFill="1" applyAlignment="1">
      <alignment horizontal="left" vertical="center" wrapText="1"/>
    </xf>
    <xf numFmtId="49" fontId="23" fillId="2" borderId="0" xfId="0" applyNumberFormat="1" applyFont="1" applyFill="1" applyAlignment="1">
      <alignment horizontal="left" wrapText="1"/>
    </xf>
    <xf numFmtId="0" fontId="29" fillId="2" borderId="0" xfId="0" applyFont="1" applyFill="1" applyAlignment="1">
      <alignment wrapText="1"/>
    </xf>
    <xf numFmtId="0" fontId="29" fillId="2" borderId="0" xfId="0" applyFont="1" applyFill="1" applyAlignment="1">
      <alignment horizontal="center" wrapText="1"/>
    </xf>
    <xf numFmtId="164" fontId="30" fillId="6" borderId="45" xfId="0" applyNumberFormat="1" applyFont="1" applyFill="1" applyBorder="1" applyProtection="1">
      <protection locked="0"/>
    </xf>
    <xf numFmtId="43" fontId="23" fillId="3" borderId="12" xfId="2" applyFont="1" applyFill="1" applyBorder="1" applyAlignment="1" applyProtection="1"/>
    <xf numFmtId="0" fontId="19" fillId="2" borderId="17" xfId="0" applyFont="1" applyFill="1" applyBorder="1"/>
    <xf numFmtId="0" fontId="23" fillId="2" borderId="18" xfId="0" applyFont="1" applyFill="1" applyBorder="1"/>
    <xf numFmtId="4" fontId="19" fillId="2" borderId="18" xfId="0" applyNumberFormat="1" applyFont="1" applyFill="1" applyBorder="1"/>
    <xf numFmtId="49" fontId="23" fillId="2" borderId="18" xfId="0" applyNumberFormat="1" applyFont="1" applyFill="1" applyBorder="1" applyAlignment="1">
      <alignment horizontal="right"/>
    </xf>
    <xf numFmtId="164" fontId="19" fillId="2" borderId="18" xfId="0" applyNumberFormat="1" applyFont="1" applyFill="1" applyBorder="1"/>
    <xf numFmtId="0" fontId="19" fillId="2" borderId="19" xfId="0" applyFont="1" applyFill="1" applyBorder="1"/>
    <xf numFmtId="0" fontId="27" fillId="2" borderId="0" xfId="0" applyFont="1" applyFill="1" applyAlignment="1">
      <alignment horizontal="center" vertical="center" wrapText="1"/>
    </xf>
    <xf numFmtId="0" fontId="27" fillId="2" borderId="0" xfId="0" applyFont="1" applyFill="1" applyAlignment="1">
      <alignment horizontal="center"/>
    </xf>
    <xf numFmtId="0" fontId="27" fillId="2" borderId="5" xfId="0" applyFont="1" applyFill="1" applyBorder="1"/>
    <xf numFmtId="0" fontId="23" fillId="2" borderId="4" xfId="0" applyFont="1" applyFill="1" applyBorder="1"/>
    <xf numFmtId="44" fontId="24" fillId="2" borderId="0" xfId="5" applyFont="1" applyFill="1" applyBorder="1" applyProtection="1"/>
    <xf numFmtId="0" fontId="23" fillId="2" borderId="5" xfId="0" applyFont="1" applyFill="1" applyBorder="1"/>
    <xf numFmtId="44" fontId="24" fillId="3" borderId="12" xfId="5" applyFont="1" applyFill="1" applyBorder="1" applyProtection="1"/>
    <xf numFmtId="44" fontId="3" fillId="0" borderId="0" xfId="0" applyNumberFormat="1" applyFont="1"/>
    <xf numFmtId="167" fontId="3" fillId="0" borderId="0" xfId="2" applyNumberFormat="1" applyFont="1"/>
    <xf numFmtId="0" fontId="31" fillId="2" borderId="0" xfId="0" applyFont="1" applyFill="1" applyAlignment="1">
      <alignment horizontal="center"/>
    </xf>
    <xf numFmtId="164" fontId="3" fillId="0" borderId="0" xfId="0" applyNumberFormat="1" applyFont="1"/>
    <xf numFmtId="0" fontId="31" fillId="2" borderId="22" xfId="0" applyFont="1" applyFill="1" applyBorder="1" applyAlignment="1">
      <alignment horizontal="center"/>
    </xf>
    <xf numFmtId="0" fontId="19" fillId="4" borderId="1" xfId="0" applyFont="1" applyFill="1" applyBorder="1"/>
    <xf numFmtId="0" fontId="19" fillId="4" borderId="2" xfId="0" applyFont="1" applyFill="1" applyBorder="1"/>
    <xf numFmtId="0" fontId="19" fillId="4" borderId="3" xfId="0" applyFont="1" applyFill="1" applyBorder="1"/>
    <xf numFmtId="0" fontId="19" fillId="4" borderId="4" xfId="0" applyFont="1" applyFill="1" applyBorder="1"/>
    <xf numFmtId="0" fontId="32" fillId="4" borderId="0" xfId="0" applyFont="1" applyFill="1" applyAlignment="1">
      <alignment horizontal="center"/>
    </xf>
    <xf numFmtId="0" fontId="19" fillId="4" borderId="5" xfId="0" applyFont="1" applyFill="1" applyBorder="1"/>
    <xf numFmtId="0" fontId="33" fillId="4" borderId="0" xfId="0" applyFont="1" applyFill="1" applyAlignment="1">
      <alignment horizontal="center"/>
    </xf>
    <xf numFmtId="0" fontId="31" fillId="4" borderId="0" xfId="0" applyFont="1" applyFill="1" applyAlignment="1">
      <alignment horizontal="center" wrapText="1"/>
    </xf>
    <xf numFmtId="0" fontId="23" fillId="4" borderId="0" xfId="0" applyFont="1" applyFill="1" applyAlignment="1">
      <alignment horizontal="left"/>
    </xf>
    <xf numFmtId="0" fontId="31" fillId="4" borderId="0" xfId="0" applyFont="1" applyFill="1" applyAlignment="1">
      <alignment horizontal="center"/>
    </xf>
    <xf numFmtId="9" fontId="23" fillId="3" borderId="12" xfId="0" applyNumberFormat="1" applyFont="1" applyFill="1" applyBorder="1" applyAlignment="1">
      <alignment horizontal="center"/>
    </xf>
    <xf numFmtId="9" fontId="23" fillId="4" borderId="0" xfId="0" applyNumberFormat="1" applyFont="1" applyFill="1" applyAlignment="1">
      <alignment horizontal="center"/>
    </xf>
    <xf numFmtId="49" fontId="23" fillId="4" borderId="0" xfId="0" applyNumberFormat="1" applyFont="1" applyFill="1" applyAlignment="1">
      <alignment horizontal="right"/>
    </xf>
    <xf numFmtId="44" fontId="23" fillId="3" borderId="12" xfId="5" applyFont="1" applyFill="1" applyBorder="1"/>
    <xf numFmtId="0" fontId="23" fillId="4" borderId="0" xfId="0" applyFont="1" applyFill="1" applyAlignment="1">
      <alignment horizontal="left" vertical="center"/>
    </xf>
    <xf numFmtId="43" fontId="23" fillId="3" borderId="12" xfId="2" applyFont="1" applyFill="1" applyBorder="1"/>
    <xf numFmtId="164" fontId="23" fillId="4" borderId="0" xfId="0" applyNumberFormat="1" applyFont="1" applyFill="1"/>
    <xf numFmtId="9" fontId="23" fillId="4" borderId="0" xfId="0" applyNumberFormat="1" applyFont="1" applyFill="1" applyAlignment="1">
      <alignment horizontal="left"/>
    </xf>
    <xf numFmtId="0" fontId="23" fillId="4" borderId="0" xfId="0" applyFont="1" applyFill="1"/>
    <xf numFmtId="4" fontId="19" fillId="4" borderId="0" xfId="0" applyNumberFormat="1" applyFont="1" applyFill="1"/>
    <xf numFmtId="44" fontId="23" fillId="3" borderId="16" xfId="5" applyFont="1" applyFill="1" applyBorder="1"/>
    <xf numFmtId="0" fontId="23" fillId="4" borderId="4" xfId="0" applyFont="1" applyFill="1" applyBorder="1"/>
    <xf numFmtId="4" fontId="23" fillId="4" borderId="0" xfId="0" applyNumberFormat="1" applyFont="1" applyFill="1"/>
    <xf numFmtId="0" fontId="23" fillId="4" borderId="5" xfId="0" applyFont="1" applyFill="1" applyBorder="1"/>
    <xf numFmtId="0" fontId="23" fillId="0" borderId="0" xfId="0" applyFont="1"/>
    <xf numFmtId="49" fontId="23" fillId="0" borderId="0" xfId="0" applyNumberFormat="1" applyFont="1"/>
    <xf numFmtId="0" fontId="28" fillId="4" borderId="0" xfId="0" applyFont="1" applyFill="1" applyAlignment="1">
      <alignment horizontal="center"/>
    </xf>
    <xf numFmtId="0" fontId="23" fillId="4" borderId="0" xfId="0" applyFont="1" applyFill="1" applyAlignment="1">
      <alignment horizontal="center"/>
    </xf>
    <xf numFmtId="4" fontId="23" fillId="4" borderId="0" xfId="0" applyNumberFormat="1" applyFont="1" applyFill="1" applyAlignment="1">
      <alignment horizontal="center" vertical="center" wrapText="1"/>
    </xf>
    <xf numFmtId="49" fontId="23" fillId="4" borderId="0" xfId="0" applyNumberFormat="1" applyFont="1" applyFill="1" applyAlignment="1">
      <alignment horizontal="center" vertical="center" wrapText="1"/>
    </xf>
    <xf numFmtId="164" fontId="23" fillId="4" borderId="0" xfId="0" applyNumberFormat="1" applyFont="1" applyFill="1" applyAlignment="1">
      <alignment horizontal="center" vertical="center"/>
    </xf>
    <xf numFmtId="43" fontId="23" fillId="3" borderId="12" xfId="2" applyFont="1" applyFill="1" applyBorder="1" applyAlignment="1">
      <alignment horizontal="right"/>
    </xf>
    <xf numFmtId="164" fontId="23" fillId="4" borderId="0" xfId="0" applyNumberFormat="1" applyFont="1" applyFill="1" applyAlignment="1">
      <alignment horizontal="right"/>
    </xf>
    <xf numFmtId="44" fontId="23" fillId="3" borderId="12" xfId="5" applyFont="1" applyFill="1" applyBorder="1" applyAlignment="1">
      <alignment horizontal="right"/>
    </xf>
    <xf numFmtId="44" fontId="26" fillId="6" borderId="45" xfId="5" applyFont="1" applyFill="1" applyBorder="1" applyAlignment="1">
      <alignment horizontal="right"/>
    </xf>
    <xf numFmtId="0" fontId="23" fillId="4" borderId="29" xfId="0" applyFont="1" applyFill="1" applyBorder="1"/>
    <xf numFmtId="165" fontId="23" fillId="4" borderId="0" xfId="0" applyNumberFormat="1" applyFont="1" applyFill="1"/>
    <xf numFmtId="43" fontId="23" fillId="4" borderId="0" xfId="2" applyFont="1" applyFill="1" applyBorder="1" applyAlignment="1">
      <alignment horizontal="right"/>
    </xf>
    <xf numFmtId="165" fontId="23" fillId="4" borderId="0" xfId="0" applyNumberFormat="1" applyFont="1" applyFill="1" applyAlignment="1">
      <alignment horizontal="right"/>
    </xf>
    <xf numFmtId="165" fontId="23" fillId="4" borderId="10" xfId="0" applyNumberFormat="1" applyFont="1" applyFill="1" applyBorder="1"/>
    <xf numFmtId="165" fontId="23" fillId="4" borderId="7" xfId="0" applyNumberFormat="1" applyFont="1" applyFill="1" applyBorder="1"/>
    <xf numFmtId="165" fontId="23" fillId="4" borderId="30" xfId="0" applyNumberFormat="1" applyFont="1" applyFill="1" applyBorder="1"/>
    <xf numFmtId="0" fontId="19" fillId="4" borderId="17" xfId="0" applyFont="1" applyFill="1" applyBorder="1"/>
    <xf numFmtId="0" fontId="19" fillId="4" borderId="18" xfId="0" applyFont="1" applyFill="1" applyBorder="1"/>
    <xf numFmtId="4" fontId="19" fillId="4" borderId="18" xfId="0" applyNumberFormat="1" applyFont="1" applyFill="1" applyBorder="1"/>
    <xf numFmtId="164" fontId="19" fillId="4" borderId="18" xfId="0" applyNumberFormat="1" applyFont="1" applyFill="1" applyBorder="1"/>
    <xf numFmtId="0" fontId="19" fillId="4" borderId="19" xfId="0" applyFont="1" applyFill="1" applyBorder="1"/>
    <xf numFmtId="9" fontId="3" fillId="0" borderId="0" xfId="3" applyFont="1"/>
    <xf numFmtId="0" fontId="35" fillId="2" borderId="0" xfId="1" applyFont="1" applyFill="1" applyBorder="1" applyAlignment="1" applyProtection="1">
      <alignment horizontal="left" wrapText="1"/>
    </xf>
    <xf numFmtId="0" fontId="22" fillId="0" borderId="23" xfId="0" applyFont="1" applyBorder="1" applyAlignment="1">
      <alignment horizontal="left"/>
    </xf>
    <xf numFmtId="4" fontId="22" fillId="0" borderId="24" xfId="0" applyNumberFormat="1" applyFont="1" applyBorder="1" applyAlignment="1">
      <alignment horizontal="center"/>
    </xf>
    <xf numFmtId="164" fontId="22" fillId="0" borderId="24" xfId="0" applyNumberFormat="1" applyFont="1" applyBorder="1" applyAlignment="1">
      <alignment horizontal="center"/>
    </xf>
    <xf numFmtId="164" fontId="22" fillId="3" borderId="25" xfId="0" applyNumberFormat="1" applyFont="1" applyFill="1" applyBorder="1" applyAlignment="1">
      <alignment horizontal="center"/>
    </xf>
    <xf numFmtId="9" fontId="23" fillId="0" borderId="26" xfId="0" applyNumberFormat="1" applyFont="1" applyBorder="1" applyAlignment="1" applyProtection="1">
      <alignment horizontal="left"/>
      <protection locked="0"/>
    </xf>
    <xf numFmtId="49" fontId="23" fillId="0" borderId="12" xfId="0" applyNumberFormat="1" applyFont="1" applyBorder="1" applyAlignment="1" applyProtection="1">
      <alignment horizontal="center"/>
      <protection locked="0"/>
    </xf>
    <xf numFmtId="44" fontId="23" fillId="0" borderId="12" xfId="5" applyFont="1" applyFill="1" applyBorder="1" applyAlignment="1" applyProtection="1">
      <alignment horizontal="right"/>
      <protection locked="0"/>
    </xf>
    <xf numFmtId="44" fontId="19" fillId="3" borderId="27" xfId="5" applyFont="1" applyFill="1" applyBorder="1" applyProtection="1"/>
    <xf numFmtId="9" fontId="23" fillId="2" borderId="0" xfId="0" applyNumberFormat="1" applyFont="1" applyFill="1" applyAlignment="1">
      <alignment horizontal="left"/>
    </xf>
    <xf numFmtId="166" fontId="23" fillId="2" borderId="0" xfId="2" applyNumberFormat="1" applyFont="1" applyFill="1" applyBorder="1" applyAlignment="1" applyProtection="1">
      <alignment horizontal="right"/>
    </xf>
    <xf numFmtId="49" fontId="23" fillId="2" borderId="0" xfId="0" applyNumberFormat="1" applyFont="1" applyFill="1" applyAlignment="1">
      <alignment horizontal="center"/>
    </xf>
    <xf numFmtId="165" fontId="23" fillId="2" borderId="0" xfId="0" applyNumberFormat="1" applyFont="1" applyFill="1" applyAlignment="1">
      <alignment horizontal="right"/>
    </xf>
    <xf numFmtId="165" fontId="19" fillId="2" borderId="0" xfId="0" applyNumberFormat="1" applyFont="1" applyFill="1"/>
    <xf numFmtId="0" fontId="35" fillId="2" borderId="0" xfId="1" applyFont="1" applyFill="1" applyProtection="1"/>
    <xf numFmtId="164" fontId="22" fillId="2" borderId="0" xfId="0" applyNumberFormat="1" applyFont="1" applyFill="1" applyAlignment="1">
      <alignment horizontal="right"/>
    </xf>
    <xf numFmtId="44" fontId="19" fillId="3" borderId="16" xfId="5" applyFont="1" applyFill="1" applyBorder="1" applyProtection="1"/>
    <xf numFmtId="168" fontId="23" fillId="0" borderId="12" xfId="2" applyNumberFormat="1" applyFont="1" applyFill="1" applyBorder="1" applyAlignment="1" applyProtection="1">
      <alignment horizontal="right"/>
      <protection locked="0"/>
    </xf>
    <xf numFmtId="0" fontId="3" fillId="0" borderId="0" xfId="0" applyFont="1" applyAlignment="1">
      <alignment horizontal="center"/>
    </xf>
    <xf numFmtId="0" fontId="23" fillId="0" borderId="12" xfId="0" applyFont="1" applyBorder="1" applyAlignment="1" applyProtection="1">
      <alignment horizontal="center"/>
      <protection locked="0"/>
    </xf>
    <xf numFmtId="10" fontId="26" fillId="6" borderId="45" xfId="0" applyNumberFormat="1" applyFont="1" applyFill="1" applyBorder="1" applyProtection="1">
      <protection locked="0"/>
    </xf>
    <xf numFmtId="0" fontId="2" fillId="5" borderId="0" xfId="0" applyFont="1" applyFill="1" applyAlignment="1">
      <alignment horizontal="center" vertical="top" wrapText="1"/>
    </xf>
    <xf numFmtId="44" fontId="23" fillId="3" borderId="37" xfId="5" applyFont="1" applyFill="1" applyBorder="1" applyProtection="1"/>
    <xf numFmtId="165" fontId="23" fillId="2" borderId="18" xfId="0" applyNumberFormat="1" applyFont="1" applyFill="1" applyBorder="1"/>
    <xf numFmtId="0" fontId="26" fillId="2" borderId="10" xfId="5" applyNumberFormat="1" applyFont="1" applyFill="1" applyBorder="1" applyProtection="1"/>
    <xf numFmtId="0" fontId="2" fillId="5" borderId="0" xfId="0" applyFont="1" applyFill="1" applyAlignment="1">
      <alignment horizontal="center" vertical="top" wrapText="1"/>
    </xf>
    <xf numFmtId="0" fontId="3" fillId="5" borderId="0" xfId="0" applyFont="1" applyFill="1" applyAlignment="1">
      <alignment horizontal="center" vertical="top" wrapText="1"/>
    </xf>
    <xf numFmtId="0" fontId="2" fillId="5" borderId="0" xfId="0" applyFont="1" applyFill="1" applyAlignment="1">
      <alignment horizontal="left" vertical="top" wrapText="1"/>
    </xf>
    <xf numFmtId="0" fontId="3" fillId="5" borderId="0" xfId="0" applyFont="1" applyFill="1" applyAlignment="1">
      <alignment horizontal="left" vertical="top" wrapText="1"/>
    </xf>
    <xf numFmtId="0" fontId="22" fillId="2" borderId="0" xfId="0" applyFont="1" applyFill="1"/>
    <xf numFmtId="0" fontId="23" fillId="2" borderId="0" xfId="0" applyFont="1" applyFill="1" applyAlignment="1">
      <alignment horizontal="left" wrapText="1"/>
    </xf>
    <xf numFmtId="0" fontId="34" fillId="2" borderId="0" xfId="1" applyFont="1" applyFill="1" applyBorder="1" applyAlignment="1" applyProtection="1">
      <alignment horizontal="left" wrapText="1"/>
    </xf>
    <xf numFmtId="0" fontId="28" fillId="4" borderId="0" xfId="0" applyFont="1" applyFill="1" applyAlignment="1">
      <alignment horizontal="center"/>
    </xf>
    <xf numFmtId="0" fontId="31" fillId="4" borderId="6" xfId="0" applyFont="1" applyFill="1" applyBorder="1" applyAlignment="1">
      <alignment horizontal="center" vertical="top" wrapText="1"/>
    </xf>
    <xf numFmtId="0" fontId="31" fillId="4" borderId="7" xfId="0" applyFont="1" applyFill="1" applyBorder="1" applyAlignment="1">
      <alignment horizontal="center" vertical="top" wrapText="1"/>
    </xf>
    <xf numFmtId="0" fontId="31" fillId="4" borderId="8" xfId="0" applyFont="1" applyFill="1" applyBorder="1" applyAlignment="1">
      <alignment horizontal="center" vertical="top" wrapText="1"/>
    </xf>
    <xf numFmtId="0" fontId="31" fillId="2" borderId="20" xfId="0" applyFont="1" applyFill="1" applyBorder="1" applyAlignment="1">
      <alignment horizontal="center" wrapText="1"/>
    </xf>
    <xf numFmtId="0" fontId="31" fillId="2" borderId="10" xfId="0" applyFont="1" applyFill="1" applyBorder="1" applyAlignment="1">
      <alignment horizontal="center" wrapText="1"/>
    </xf>
    <xf numFmtId="0" fontId="31" fillId="2" borderId="21" xfId="0" applyFont="1" applyFill="1" applyBorder="1" applyAlignment="1">
      <alignment horizontal="center" wrapText="1"/>
    </xf>
    <xf numFmtId="0" fontId="26" fillId="4" borderId="0" xfId="0" applyFont="1" applyFill="1" applyAlignment="1">
      <alignment horizontal="center"/>
    </xf>
    <xf numFmtId="0" fontId="32" fillId="4" borderId="0" xfId="0" applyFont="1" applyFill="1" applyAlignment="1">
      <alignment horizontal="center"/>
    </xf>
    <xf numFmtId="0" fontId="19" fillId="6" borderId="13" xfId="0" applyFont="1" applyFill="1" applyBorder="1" applyProtection="1">
      <protection locked="0"/>
    </xf>
    <xf numFmtId="0" fontId="19" fillId="6" borderId="14" xfId="0" applyFont="1" applyFill="1" applyBorder="1" applyProtection="1">
      <protection locked="0"/>
    </xf>
    <xf numFmtId="0" fontId="19" fillId="6" borderId="15" xfId="0" applyFont="1" applyFill="1" applyBorder="1" applyProtection="1">
      <protection locked="0"/>
    </xf>
    <xf numFmtId="49" fontId="23" fillId="2" borderId="0" xfId="0" applyNumberFormat="1" applyFont="1" applyFill="1" applyAlignment="1">
      <alignment horizontal="left" vertical="center" wrapText="1"/>
    </xf>
    <xf numFmtId="0" fontId="26" fillId="2" borderId="14" xfId="0" applyFont="1" applyFill="1" applyBorder="1" applyAlignment="1">
      <alignment horizontal="justify" vertical="center" wrapText="1"/>
    </xf>
    <xf numFmtId="0" fontId="29" fillId="2" borderId="0" xfId="0" applyFont="1" applyFill="1" applyAlignment="1">
      <alignment horizontal="right" wrapText="1"/>
    </xf>
    <xf numFmtId="0" fontId="14" fillId="9" borderId="43"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7" fillId="2" borderId="0" xfId="0" applyFont="1" applyFill="1" applyAlignment="1">
      <alignment horizontal="left" wrapText="1"/>
    </xf>
  </cellXfs>
  <cellStyles count="6">
    <cellStyle name="Comma" xfId="2" builtinId="3"/>
    <cellStyle name="Currency" xfId="5" builtinId="4"/>
    <cellStyle name="Hyperlink" xfId="1" builtinId="8"/>
    <cellStyle name="Input" xfId="4" builtinId="20" customBuiltin="1"/>
    <cellStyle name="Normal" xfId="0" builtinId="0"/>
    <cellStyle name="Percent" xfId="3" builtinId="5"/>
  </cellStyles>
  <dxfs count="4">
    <dxf>
      <fill>
        <patternFill>
          <bgColor theme="5" tint="0.59996337778862885"/>
        </patternFill>
      </fill>
    </dxf>
    <dxf>
      <font>
        <color rgb="FF9C0006"/>
      </font>
      <fill>
        <patternFill>
          <bgColor rgb="FFFFC7CE"/>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CCFF"/>
      <color rgb="FFFF6600"/>
      <color rgb="FFFF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944880</xdr:colOff>
      <xdr:row>30</xdr:row>
      <xdr:rowOff>121920</xdr:rowOff>
    </xdr:from>
    <xdr:to>
      <xdr:col>0</xdr:col>
      <xdr:colOff>1203960</xdr:colOff>
      <xdr:row>30</xdr:row>
      <xdr:rowOff>121920</xdr:rowOff>
    </xdr:to>
    <xdr:cxnSp macro="">
      <xdr:nvCxnSpPr>
        <xdr:cNvPr id="2" name="Straight Arrow Connector 1">
          <a:extLst>
            <a:ext uri="{FF2B5EF4-FFF2-40B4-BE49-F238E27FC236}">
              <a16:creationId xmlns:a16="http://schemas.microsoft.com/office/drawing/2014/main" id="{E9737B6C-663E-48C3-9910-D1600AD72621}"/>
            </a:ext>
          </a:extLst>
        </xdr:cNvPr>
        <xdr:cNvCxnSpPr/>
      </xdr:nvCxnSpPr>
      <xdr:spPr>
        <a:xfrm>
          <a:off x="609600" y="5608320"/>
          <a:ext cx="0" cy="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944880</xdr:colOff>
      <xdr:row>27</xdr:row>
      <xdr:rowOff>144780</xdr:rowOff>
    </xdr:from>
    <xdr:to>
      <xdr:col>0</xdr:col>
      <xdr:colOff>1203960</xdr:colOff>
      <xdr:row>27</xdr:row>
      <xdr:rowOff>144780</xdr:rowOff>
    </xdr:to>
    <xdr:cxnSp macro="">
      <xdr:nvCxnSpPr>
        <xdr:cNvPr id="3" name="Straight Arrow Connector 2">
          <a:extLst>
            <a:ext uri="{FF2B5EF4-FFF2-40B4-BE49-F238E27FC236}">
              <a16:creationId xmlns:a16="http://schemas.microsoft.com/office/drawing/2014/main" id="{3AAD1425-6A24-4996-B73D-3F673618950F}"/>
            </a:ext>
          </a:extLst>
        </xdr:cNvPr>
        <xdr:cNvCxnSpPr/>
      </xdr:nvCxnSpPr>
      <xdr:spPr>
        <a:xfrm>
          <a:off x="609600" y="5082540"/>
          <a:ext cx="0" cy="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937260</xdr:colOff>
      <xdr:row>23</xdr:row>
      <xdr:rowOff>15240</xdr:rowOff>
    </xdr:from>
    <xdr:to>
      <xdr:col>0</xdr:col>
      <xdr:colOff>1196340</xdr:colOff>
      <xdr:row>23</xdr:row>
      <xdr:rowOff>22860</xdr:rowOff>
    </xdr:to>
    <xdr:cxnSp macro="">
      <xdr:nvCxnSpPr>
        <xdr:cNvPr id="4" name="Straight Arrow Connector 3">
          <a:extLst>
            <a:ext uri="{FF2B5EF4-FFF2-40B4-BE49-F238E27FC236}">
              <a16:creationId xmlns:a16="http://schemas.microsoft.com/office/drawing/2014/main" id="{DF4455D8-7708-481A-A498-E118FD79E079}"/>
            </a:ext>
          </a:extLst>
        </xdr:cNvPr>
        <xdr:cNvCxnSpPr/>
      </xdr:nvCxnSpPr>
      <xdr:spPr>
        <a:xfrm>
          <a:off x="609600" y="4221480"/>
          <a:ext cx="0" cy="762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922020</xdr:colOff>
      <xdr:row>14</xdr:row>
      <xdr:rowOff>106680</xdr:rowOff>
    </xdr:from>
    <xdr:to>
      <xdr:col>0</xdr:col>
      <xdr:colOff>1181100</xdr:colOff>
      <xdr:row>14</xdr:row>
      <xdr:rowOff>114300</xdr:rowOff>
    </xdr:to>
    <xdr:cxnSp macro="">
      <xdr:nvCxnSpPr>
        <xdr:cNvPr id="5" name="Straight Arrow Connector 4">
          <a:extLst>
            <a:ext uri="{FF2B5EF4-FFF2-40B4-BE49-F238E27FC236}">
              <a16:creationId xmlns:a16="http://schemas.microsoft.com/office/drawing/2014/main" id="{91697057-E6AC-41DF-9106-2AF220C469EB}"/>
            </a:ext>
          </a:extLst>
        </xdr:cNvPr>
        <xdr:cNvCxnSpPr/>
      </xdr:nvCxnSpPr>
      <xdr:spPr>
        <a:xfrm>
          <a:off x="609600" y="2667000"/>
          <a:ext cx="0" cy="762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922020</xdr:colOff>
      <xdr:row>42</xdr:row>
      <xdr:rowOff>266700</xdr:rowOff>
    </xdr:from>
    <xdr:to>
      <xdr:col>0</xdr:col>
      <xdr:colOff>1181100</xdr:colOff>
      <xdr:row>42</xdr:row>
      <xdr:rowOff>274320</xdr:rowOff>
    </xdr:to>
    <xdr:cxnSp macro="">
      <xdr:nvCxnSpPr>
        <xdr:cNvPr id="6" name="Straight Arrow Connector 5">
          <a:extLst>
            <a:ext uri="{FF2B5EF4-FFF2-40B4-BE49-F238E27FC236}">
              <a16:creationId xmlns:a16="http://schemas.microsoft.com/office/drawing/2014/main" id="{1033AE6E-580F-44E8-A583-00CC69F0058C}"/>
            </a:ext>
          </a:extLst>
        </xdr:cNvPr>
        <xdr:cNvCxnSpPr/>
      </xdr:nvCxnSpPr>
      <xdr:spPr>
        <a:xfrm>
          <a:off x="609600" y="7863840"/>
          <a:ext cx="0" cy="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922020</xdr:colOff>
      <xdr:row>7</xdr:row>
      <xdr:rowOff>7620</xdr:rowOff>
    </xdr:from>
    <xdr:to>
      <xdr:col>0</xdr:col>
      <xdr:colOff>1181100</xdr:colOff>
      <xdr:row>7</xdr:row>
      <xdr:rowOff>15240</xdr:rowOff>
    </xdr:to>
    <xdr:cxnSp macro="">
      <xdr:nvCxnSpPr>
        <xdr:cNvPr id="7" name="Straight Arrow Connector 6">
          <a:extLst>
            <a:ext uri="{FF2B5EF4-FFF2-40B4-BE49-F238E27FC236}">
              <a16:creationId xmlns:a16="http://schemas.microsoft.com/office/drawing/2014/main" id="{9498C322-436B-4395-BF5E-4B03C98246D8}"/>
            </a:ext>
          </a:extLst>
        </xdr:cNvPr>
        <xdr:cNvCxnSpPr/>
      </xdr:nvCxnSpPr>
      <xdr:spPr>
        <a:xfrm>
          <a:off x="609600" y="1287780"/>
          <a:ext cx="0" cy="762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944880</xdr:colOff>
      <xdr:row>33</xdr:row>
      <xdr:rowOff>121920</xdr:rowOff>
    </xdr:from>
    <xdr:to>
      <xdr:col>0</xdr:col>
      <xdr:colOff>1203960</xdr:colOff>
      <xdr:row>33</xdr:row>
      <xdr:rowOff>121920</xdr:rowOff>
    </xdr:to>
    <xdr:cxnSp macro="">
      <xdr:nvCxnSpPr>
        <xdr:cNvPr id="8" name="Straight Arrow Connector 7">
          <a:extLst>
            <a:ext uri="{FF2B5EF4-FFF2-40B4-BE49-F238E27FC236}">
              <a16:creationId xmlns:a16="http://schemas.microsoft.com/office/drawing/2014/main" id="{BEDA43B0-410B-4AF0-B35E-919E1182A716}"/>
            </a:ext>
          </a:extLst>
        </xdr:cNvPr>
        <xdr:cNvCxnSpPr/>
      </xdr:nvCxnSpPr>
      <xdr:spPr>
        <a:xfrm>
          <a:off x="609600" y="6156960"/>
          <a:ext cx="0" cy="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937260</xdr:colOff>
      <xdr:row>36</xdr:row>
      <xdr:rowOff>91440</xdr:rowOff>
    </xdr:from>
    <xdr:to>
      <xdr:col>0</xdr:col>
      <xdr:colOff>1196340</xdr:colOff>
      <xdr:row>36</xdr:row>
      <xdr:rowOff>91440</xdr:rowOff>
    </xdr:to>
    <xdr:cxnSp macro="">
      <xdr:nvCxnSpPr>
        <xdr:cNvPr id="9" name="Straight Arrow Connector 8">
          <a:extLst>
            <a:ext uri="{FF2B5EF4-FFF2-40B4-BE49-F238E27FC236}">
              <a16:creationId xmlns:a16="http://schemas.microsoft.com/office/drawing/2014/main" id="{B93B5EF8-1B48-49E6-AF68-64F54A16C898}"/>
            </a:ext>
          </a:extLst>
        </xdr:cNvPr>
        <xdr:cNvCxnSpPr/>
      </xdr:nvCxnSpPr>
      <xdr:spPr>
        <a:xfrm>
          <a:off x="609600" y="6675120"/>
          <a:ext cx="0" cy="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TCOG.DST.TX.US\office$\Sustainable_Development\Bike%20&amp;%20Pedestrian\Funding\Transportation_Alternative_Program\FY20\Applications\Application%20Materials\Budget\TDCs%20Format%20Budget%20Summary_11.21.2018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udget_Summary"/>
      <sheetName val="Construction"/>
      <sheetName val="Planning_Design"/>
      <sheetName val="Sheet3"/>
    </sheetNames>
    <sheetDataSet>
      <sheetData sheetId="0"/>
      <sheetData sheetId="1"/>
      <sheetData sheetId="2"/>
      <sheetData sheetId="3"/>
      <sheetData sheetId="4">
        <row r="4">
          <cell r="A4" t="str">
            <v>Yes</v>
          </cell>
        </row>
        <row r="5">
          <cell r="A5" t="str">
            <v>No</v>
          </cell>
        </row>
      </sheetData>
    </sheetDataSet>
  </externalBook>
</externalLink>
</file>

<file path=xl/persons/person.xml><?xml version="1.0" encoding="utf-8"?>
<personList xmlns="http://schemas.microsoft.com/office/spreadsheetml/2018/threadedcomments" xmlns:x="http://schemas.openxmlformats.org/spreadsheetml/2006/main">
  <person displayName="Jillian Krauter" id="{9D850117-4D89-4992-85F4-52F4A23CD5B7}" userId="S::jkrauter@nctcog.org::ae50fb0d-81d3-426d-b66c-045549a1c77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8" dT="2024-10-25T14:36:14.61" personId="{9D850117-4D89-4992-85F4-52F4A23CD5B7}" id="{25DA02B9-9B8B-413B-9353-2A7274EB21A1}">
    <text>Maybe create a visual to indicate that the total is not within the budget - like turning the text red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5"/>
  <sheetViews>
    <sheetView tabSelected="1" zoomScale="120" zoomScaleNormal="120" zoomScaleSheetLayoutView="100" workbookViewId="0">
      <selection activeCell="E9" sqref="E9"/>
    </sheetView>
  </sheetViews>
  <sheetFormatPr defaultColWidth="9.140625" defaultRowHeight="15" x14ac:dyDescent="0.25"/>
  <cols>
    <col min="1" max="1" width="1.85546875" style="77" customWidth="1"/>
    <col min="2" max="2" width="12.7109375" style="77" customWidth="1"/>
    <col min="3" max="3" width="17.42578125" style="77" customWidth="1"/>
    <col min="4" max="4" width="14.42578125" style="77" customWidth="1"/>
    <col min="5" max="5" width="26.42578125" style="77" customWidth="1"/>
    <col min="6" max="6" width="59.7109375" style="77" customWidth="1"/>
    <col min="7" max="7" width="2.140625" style="77" customWidth="1"/>
    <col min="8" max="16384" width="9.140625" style="77"/>
  </cols>
  <sheetData>
    <row r="1" spans="1:7" x14ac:dyDescent="0.25">
      <c r="A1" s="72"/>
      <c r="B1" s="73" t="s">
        <v>12</v>
      </c>
      <c r="C1" s="74"/>
      <c r="D1" s="74"/>
      <c r="E1" s="75"/>
      <c r="F1" s="75"/>
      <c r="G1" s="76"/>
    </row>
    <row r="2" spans="1:7" ht="271.5" customHeight="1" x14ac:dyDescent="0.25">
      <c r="A2" s="78"/>
      <c r="B2" s="213" t="s">
        <v>117</v>
      </c>
      <c r="C2" s="214"/>
      <c r="D2" s="214"/>
      <c r="E2" s="214"/>
      <c r="F2" s="214"/>
      <c r="G2" s="79"/>
    </row>
    <row r="3" spans="1:7" ht="69.75" customHeight="1" x14ac:dyDescent="0.25">
      <c r="A3" s="78"/>
      <c r="B3" s="213" t="s">
        <v>111</v>
      </c>
      <c r="C3" s="214"/>
      <c r="D3" s="214"/>
      <c r="E3" s="214"/>
      <c r="F3" s="214"/>
      <c r="G3" s="79"/>
    </row>
    <row r="4" spans="1:7" ht="82.5" customHeight="1" x14ac:dyDescent="0.25">
      <c r="A4" s="78"/>
      <c r="B4" s="211" t="s">
        <v>112</v>
      </c>
      <c r="C4" s="212"/>
      <c r="D4" s="212"/>
      <c r="E4" s="212"/>
      <c r="F4" s="207" t="s">
        <v>113</v>
      </c>
      <c r="G4" s="80"/>
    </row>
    <row r="5" spans="1:7" ht="4.1500000000000004" customHeight="1" thickBot="1" x14ac:dyDescent="0.3">
      <c r="A5" s="81"/>
      <c r="B5" s="82"/>
      <c r="C5" s="82"/>
      <c r="D5" s="82"/>
      <c r="E5" s="82"/>
      <c r="F5" s="82"/>
      <c r="G5" s="83"/>
    </row>
  </sheetData>
  <sheetProtection algorithmName="SHA-512" hashValue="o3vPbHwJGlMFkQPI/l4euaHNICqdmH3EMwebxNfP4nQkxRYpFLZPTosNaE2TsvCKk4lg+1empSs+MEJZQY86OA==" saltValue="mmMb3xoIeCfha+GevgI8WQ==" spinCount="100000" sheet="1" objects="1" scenarios="1"/>
  <mergeCells count="3">
    <mergeCell ref="B4:E4"/>
    <mergeCell ref="B2:F2"/>
    <mergeCell ref="B3:F3"/>
  </mergeCells>
  <pageMargins left="0.25" right="0.25"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0A5B9-B1FE-4E13-941B-33D6C0E8A5D9}">
  <sheetPr>
    <pageSetUpPr fitToPage="1"/>
  </sheetPr>
  <dimension ref="A1:G49"/>
  <sheetViews>
    <sheetView workbookViewId="0">
      <pane ySplit="5" topLeftCell="A6" activePane="bottomLeft" state="frozen"/>
      <selection pane="bottomLeft" activeCell="D5" sqref="D5"/>
    </sheetView>
  </sheetViews>
  <sheetFormatPr defaultColWidth="9.140625" defaultRowHeight="15" x14ac:dyDescent="0.25"/>
  <cols>
    <col min="1" max="1" width="1.85546875" style="77" customWidth="1"/>
    <col min="2" max="2" width="44.7109375" style="77" customWidth="1"/>
    <col min="3" max="3" width="10.7109375" style="77" bestFit="1" customWidth="1"/>
    <col min="4" max="4" width="5.5703125" style="77" customWidth="1"/>
    <col min="5" max="5" width="16.28515625" style="77" customWidth="1"/>
    <col min="6" max="6" width="18.7109375" style="77" customWidth="1"/>
    <col min="7" max="7" width="2.140625" style="77" customWidth="1"/>
    <col min="8" max="16384" width="9.140625" style="77"/>
  </cols>
  <sheetData>
    <row r="1" spans="1:7" x14ac:dyDescent="0.25">
      <c r="A1" s="215" t="s">
        <v>109</v>
      </c>
      <c r="B1" s="215"/>
      <c r="C1" s="215"/>
      <c r="D1" s="215"/>
      <c r="E1" s="215"/>
      <c r="F1" s="215"/>
      <c r="G1" s="215"/>
    </row>
    <row r="2" spans="1:7" ht="27" customHeight="1" x14ac:dyDescent="0.25">
      <c r="A2" s="91"/>
      <c r="B2" s="216" t="s">
        <v>105</v>
      </c>
      <c r="C2" s="216"/>
      <c r="D2" s="216"/>
      <c r="E2" s="216"/>
      <c r="F2" s="216"/>
      <c r="G2" s="91"/>
    </row>
    <row r="3" spans="1:7" x14ac:dyDescent="0.25">
      <c r="A3" s="91"/>
      <c r="B3" s="217"/>
      <c r="C3" s="217"/>
      <c r="D3" s="217"/>
      <c r="E3" s="217"/>
      <c r="F3" s="217"/>
      <c r="G3" s="91"/>
    </row>
    <row r="4" spans="1:7" ht="3" customHeight="1" thickBot="1" x14ac:dyDescent="0.3">
      <c r="A4" s="91"/>
      <c r="B4" s="186"/>
      <c r="C4" s="186"/>
      <c r="D4" s="186"/>
      <c r="E4" s="186"/>
      <c r="F4" s="186"/>
      <c r="G4" s="91"/>
    </row>
    <row r="5" spans="1:7" x14ac:dyDescent="0.25">
      <c r="A5" s="91"/>
      <c r="B5" s="187" t="s">
        <v>13</v>
      </c>
      <c r="C5" s="188" t="s">
        <v>14</v>
      </c>
      <c r="D5" s="188" t="s">
        <v>15</v>
      </c>
      <c r="E5" s="189" t="s">
        <v>16</v>
      </c>
      <c r="F5" s="190" t="s">
        <v>17</v>
      </c>
      <c r="G5" s="91"/>
    </row>
    <row r="6" spans="1:7" x14ac:dyDescent="0.25">
      <c r="A6" s="91"/>
      <c r="B6" s="191"/>
      <c r="C6" s="203"/>
      <c r="D6" s="205"/>
      <c r="E6" s="193"/>
      <c r="F6" s="194">
        <f>C6*E6</f>
        <v>0</v>
      </c>
      <c r="G6" s="91"/>
    </row>
    <row r="7" spans="1:7" x14ac:dyDescent="0.25">
      <c r="A7" s="91"/>
      <c r="B7" s="191"/>
      <c r="C7" s="203"/>
      <c r="D7" s="205"/>
      <c r="E7" s="193"/>
      <c r="F7" s="194">
        <f t="shared" ref="F7:F46" si="0">C7*E7</f>
        <v>0</v>
      </c>
      <c r="G7" s="91"/>
    </row>
    <row r="8" spans="1:7" x14ac:dyDescent="0.25">
      <c r="A8" s="91"/>
      <c r="B8" s="191"/>
      <c r="C8" s="203"/>
      <c r="D8" s="192"/>
      <c r="E8" s="193"/>
      <c r="F8" s="194">
        <f t="shared" si="0"/>
        <v>0</v>
      </c>
      <c r="G8" s="91"/>
    </row>
    <row r="9" spans="1:7" x14ac:dyDescent="0.25">
      <c r="A9" s="91"/>
      <c r="B9" s="191"/>
      <c r="C9" s="203"/>
      <c r="D9" s="192"/>
      <c r="E9" s="193"/>
      <c r="F9" s="194">
        <f t="shared" si="0"/>
        <v>0</v>
      </c>
      <c r="G9" s="91"/>
    </row>
    <row r="10" spans="1:7" x14ac:dyDescent="0.25">
      <c r="A10" s="91"/>
      <c r="B10" s="191"/>
      <c r="C10" s="203"/>
      <c r="D10" s="192"/>
      <c r="E10" s="193"/>
      <c r="F10" s="194">
        <f t="shared" si="0"/>
        <v>0</v>
      </c>
      <c r="G10" s="91"/>
    </row>
    <row r="11" spans="1:7" x14ac:dyDescent="0.25">
      <c r="A11" s="91"/>
      <c r="B11" s="191"/>
      <c r="C11" s="203"/>
      <c r="D11" s="192"/>
      <c r="E11" s="193"/>
      <c r="F11" s="194">
        <f t="shared" si="0"/>
        <v>0</v>
      </c>
      <c r="G11" s="91"/>
    </row>
    <row r="12" spans="1:7" x14ac:dyDescent="0.25">
      <c r="A12" s="91"/>
      <c r="B12" s="191"/>
      <c r="C12" s="203"/>
      <c r="D12" s="192"/>
      <c r="E12" s="193"/>
      <c r="F12" s="194">
        <f t="shared" si="0"/>
        <v>0</v>
      </c>
      <c r="G12" s="91"/>
    </row>
    <row r="13" spans="1:7" x14ac:dyDescent="0.25">
      <c r="A13" s="91"/>
      <c r="B13" s="191"/>
      <c r="C13" s="203"/>
      <c r="D13" s="192"/>
      <c r="E13" s="193"/>
      <c r="F13" s="194">
        <f t="shared" si="0"/>
        <v>0</v>
      </c>
      <c r="G13" s="91"/>
    </row>
    <row r="14" spans="1:7" x14ac:dyDescent="0.25">
      <c r="A14" s="91"/>
      <c r="B14" s="191"/>
      <c r="C14" s="203"/>
      <c r="D14" s="192"/>
      <c r="E14" s="193"/>
      <c r="F14" s="194">
        <f t="shared" si="0"/>
        <v>0</v>
      </c>
      <c r="G14" s="91"/>
    </row>
    <row r="15" spans="1:7" x14ac:dyDescent="0.25">
      <c r="A15" s="91"/>
      <c r="B15" s="191"/>
      <c r="C15" s="203"/>
      <c r="D15" s="192"/>
      <c r="E15" s="193"/>
      <c r="F15" s="194">
        <f t="shared" si="0"/>
        <v>0</v>
      </c>
      <c r="G15" s="91"/>
    </row>
    <row r="16" spans="1:7" x14ac:dyDescent="0.25">
      <c r="A16" s="91"/>
      <c r="B16" s="191"/>
      <c r="C16" s="203"/>
      <c r="D16" s="192"/>
      <c r="E16" s="193"/>
      <c r="F16" s="194">
        <f t="shared" si="0"/>
        <v>0</v>
      </c>
      <c r="G16" s="91"/>
    </row>
    <row r="17" spans="1:7" x14ac:dyDescent="0.25">
      <c r="A17" s="91"/>
      <c r="B17" s="191"/>
      <c r="C17" s="203"/>
      <c r="D17" s="192"/>
      <c r="E17" s="193"/>
      <c r="F17" s="194">
        <f t="shared" si="0"/>
        <v>0</v>
      </c>
      <c r="G17" s="91"/>
    </row>
    <row r="18" spans="1:7" x14ac:dyDescent="0.25">
      <c r="A18" s="91"/>
      <c r="B18" s="191"/>
      <c r="C18" s="203"/>
      <c r="D18" s="192"/>
      <c r="E18" s="193"/>
      <c r="F18" s="194">
        <f t="shared" si="0"/>
        <v>0</v>
      </c>
      <c r="G18" s="91"/>
    </row>
    <row r="19" spans="1:7" x14ac:dyDescent="0.25">
      <c r="A19" s="91"/>
      <c r="B19" s="191"/>
      <c r="C19" s="203"/>
      <c r="D19" s="192"/>
      <c r="E19" s="193"/>
      <c r="F19" s="194">
        <f t="shared" si="0"/>
        <v>0</v>
      </c>
      <c r="G19" s="91"/>
    </row>
    <row r="20" spans="1:7" x14ac:dyDescent="0.25">
      <c r="A20" s="91"/>
      <c r="B20" s="191"/>
      <c r="C20" s="203"/>
      <c r="D20" s="192"/>
      <c r="E20" s="193"/>
      <c r="F20" s="194">
        <f t="shared" si="0"/>
        <v>0</v>
      </c>
      <c r="G20" s="91"/>
    </row>
    <row r="21" spans="1:7" x14ac:dyDescent="0.25">
      <c r="A21" s="91"/>
      <c r="B21" s="191"/>
      <c r="C21" s="203"/>
      <c r="D21" s="192"/>
      <c r="E21" s="193"/>
      <c r="F21" s="194">
        <f t="shared" si="0"/>
        <v>0</v>
      </c>
      <c r="G21" s="91"/>
    </row>
    <row r="22" spans="1:7" x14ac:dyDescent="0.25">
      <c r="A22" s="91"/>
      <c r="B22" s="191"/>
      <c r="C22" s="203"/>
      <c r="D22" s="192"/>
      <c r="E22" s="193"/>
      <c r="F22" s="194">
        <f t="shared" si="0"/>
        <v>0</v>
      </c>
      <c r="G22" s="91"/>
    </row>
    <row r="23" spans="1:7" x14ac:dyDescent="0.25">
      <c r="A23" s="91"/>
      <c r="B23" s="191"/>
      <c r="C23" s="203"/>
      <c r="D23" s="192"/>
      <c r="E23" s="193"/>
      <c r="F23" s="194">
        <f t="shared" si="0"/>
        <v>0</v>
      </c>
      <c r="G23" s="91"/>
    </row>
    <row r="24" spans="1:7" x14ac:dyDescent="0.25">
      <c r="A24" s="91"/>
      <c r="B24" s="191"/>
      <c r="C24" s="203"/>
      <c r="D24" s="192"/>
      <c r="E24" s="193"/>
      <c r="F24" s="194">
        <f t="shared" si="0"/>
        <v>0</v>
      </c>
      <c r="G24" s="91"/>
    </row>
    <row r="25" spans="1:7" x14ac:dyDescent="0.25">
      <c r="A25" s="91"/>
      <c r="B25" s="191"/>
      <c r="C25" s="203"/>
      <c r="D25" s="192"/>
      <c r="E25" s="193"/>
      <c r="F25" s="194">
        <f t="shared" si="0"/>
        <v>0</v>
      </c>
      <c r="G25" s="91"/>
    </row>
    <row r="26" spans="1:7" x14ac:dyDescent="0.25">
      <c r="A26" s="91"/>
      <c r="B26" s="191"/>
      <c r="C26" s="203"/>
      <c r="D26" s="192"/>
      <c r="E26" s="193"/>
      <c r="F26" s="194">
        <f t="shared" si="0"/>
        <v>0</v>
      </c>
      <c r="G26" s="91"/>
    </row>
    <row r="27" spans="1:7" x14ac:dyDescent="0.25">
      <c r="A27" s="91"/>
      <c r="B27" s="191"/>
      <c r="C27" s="203"/>
      <c r="D27" s="192"/>
      <c r="E27" s="193"/>
      <c r="F27" s="194">
        <f t="shared" si="0"/>
        <v>0</v>
      </c>
      <c r="G27" s="91"/>
    </row>
    <row r="28" spans="1:7" x14ac:dyDescent="0.25">
      <c r="A28" s="91"/>
      <c r="B28" s="191"/>
      <c r="C28" s="203"/>
      <c r="D28" s="192"/>
      <c r="E28" s="193"/>
      <c r="F28" s="194">
        <f t="shared" si="0"/>
        <v>0</v>
      </c>
      <c r="G28" s="91"/>
    </row>
    <row r="29" spans="1:7" x14ac:dyDescent="0.25">
      <c r="A29" s="91"/>
      <c r="B29" s="191"/>
      <c r="C29" s="203"/>
      <c r="D29" s="192"/>
      <c r="E29" s="193"/>
      <c r="F29" s="194">
        <f t="shared" si="0"/>
        <v>0</v>
      </c>
      <c r="G29" s="91"/>
    </row>
    <row r="30" spans="1:7" x14ac:dyDescent="0.25">
      <c r="A30" s="91"/>
      <c r="B30" s="191"/>
      <c r="C30" s="203"/>
      <c r="D30" s="192"/>
      <c r="E30" s="193"/>
      <c r="F30" s="194">
        <f t="shared" si="0"/>
        <v>0</v>
      </c>
      <c r="G30" s="91"/>
    </row>
    <row r="31" spans="1:7" x14ac:dyDescent="0.25">
      <c r="A31" s="91"/>
      <c r="B31" s="191"/>
      <c r="C31" s="203"/>
      <c r="D31" s="192"/>
      <c r="E31" s="193"/>
      <c r="F31" s="194">
        <f t="shared" si="0"/>
        <v>0</v>
      </c>
      <c r="G31" s="91"/>
    </row>
    <row r="32" spans="1:7" x14ac:dyDescent="0.25">
      <c r="A32" s="91"/>
      <c r="B32" s="191"/>
      <c r="C32" s="203"/>
      <c r="D32" s="192"/>
      <c r="E32" s="193"/>
      <c r="F32" s="194">
        <f t="shared" si="0"/>
        <v>0</v>
      </c>
      <c r="G32" s="91"/>
    </row>
    <row r="33" spans="1:7" x14ac:dyDescent="0.25">
      <c r="A33" s="91"/>
      <c r="B33" s="191"/>
      <c r="C33" s="203"/>
      <c r="D33" s="192"/>
      <c r="E33" s="193"/>
      <c r="F33" s="194">
        <f t="shared" si="0"/>
        <v>0</v>
      </c>
      <c r="G33" s="91"/>
    </row>
    <row r="34" spans="1:7" x14ac:dyDescent="0.25">
      <c r="A34" s="91"/>
      <c r="B34" s="191"/>
      <c r="C34" s="203"/>
      <c r="D34" s="192"/>
      <c r="E34" s="193"/>
      <c r="F34" s="194">
        <f t="shared" si="0"/>
        <v>0</v>
      </c>
      <c r="G34" s="91"/>
    </row>
    <row r="35" spans="1:7" x14ac:dyDescent="0.25">
      <c r="A35" s="91"/>
      <c r="B35" s="191"/>
      <c r="C35" s="203"/>
      <c r="D35" s="192"/>
      <c r="E35" s="193"/>
      <c r="F35" s="194">
        <f t="shared" si="0"/>
        <v>0</v>
      </c>
      <c r="G35" s="91"/>
    </row>
    <row r="36" spans="1:7" x14ac:dyDescent="0.25">
      <c r="A36" s="91"/>
      <c r="B36" s="191"/>
      <c r="C36" s="203"/>
      <c r="D36" s="192"/>
      <c r="E36" s="193"/>
      <c r="F36" s="194">
        <f t="shared" si="0"/>
        <v>0</v>
      </c>
      <c r="G36" s="91"/>
    </row>
    <row r="37" spans="1:7" x14ac:dyDescent="0.25">
      <c r="A37" s="91"/>
      <c r="B37" s="191"/>
      <c r="C37" s="203"/>
      <c r="D37" s="192"/>
      <c r="E37" s="193"/>
      <c r="F37" s="194">
        <f t="shared" si="0"/>
        <v>0</v>
      </c>
      <c r="G37" s="91"/>
    </row>
    <row r="38" spans="1:7" x14ac:dyDescent="0.25">
      <c r="A38" s="91"/>
      <c r="B38" s="191"/>
      <c r="C38" s="203"/>
      <c r="D38" s="192"/>
      <c r="E38" s="193"/>
      <c r="F38" s="194">
        <f t="shared" si="0"/>
        <v>0</v>
      </c>
      <c r="G38" s="91"/>
    </row>
    <row r="39" spans="1:7" x14ac:dyDescent="0.25">
      <c r="A39" s="91"/>
      <c r="B39" s="191"/>
      <c r="C39" s="203"/>
      <c r="D39" s="192"/>
      <c r="E39" s="193"/>
      <c r="F39" s="194">
        <f t="shared" si="0"/>
        <v>0</v>
      </c>
      <c r="G39" s="91"/>
    </row>
    <row r="40" spans="1:7" x14ac:dyDescent="0.25">
      <c r="A40" s="91"/>
      <c r="B40" s="191"/>
      <c r="C40" s="203"/>
      <c r="D40" s="192"/>
      <c r="E40" s="193"/>
      <c r="F40" s="194">
        <f t="shared" si="0"/>
        <v>0</v>
      </c>
      <c r="G40" s="91"/>
    </row>
    <row r="41" spans="1:7" x14ac:dyDescent="0.25">
      <c r="A41" s="91"/>
      <c r="B41" s="191"/>
      <c r="C41" s="203"/>
      <c r="D41" s="192"/>
      <c r="E41" s="193"/>
      <c r="F41" s="194">
        <f t="shared" si="0"/>
        <v>0</v>
      </c>
      <c r="G41" s="91"/>
    </row>
    <row r="42" spans="1:7" x14ac:dyDescent="0.25">
      <c r="A42" s="91"/>
      <c r="B42" s="191"/>
      <c r="C42" s="203"/>
      <c r="D42" s="192"/>
      <c r="E42" s="193"/>
      <c r="F42" s="194">
        <f t="shared" si="0"/>
        <v>0</v>
      </c>
      <c r="G42" s="91"/>
    </row>
    <row r="43" spans="1:7" x14ac:dyDescent="0.25">
      <c r="A43" s="91"/>
      <c r="B43" s="191"/>
      <c r="C43" s="203"/>
      <c r="D43" s="192"/>
      <c r="E43" s="193"/>
      <c r="F43" s="194">
        <f t="shared" si="0"/>
        <v>0</v>
      </c>
      <c r="G43" s="91"/>
    </row>
    <row r="44" spans="1:7" x14ac:dyDescent="0.25">
      <c r="A44" s="91"/>
      <c r="B44" s="191"/>
      <c r="C44" s="203"/>
      <c r="D44" s="192"/>
      <c r="E44" s="193"/>
      <c r="F44" s="194">
        <f t="shared" si="0"/>
        <v>0</v>
      </c>
      <c r="G44" s="91"/>
    </row>
    <row r="45" spans="1:7" x14ac:dyDescent="0.25">
      <c r="A45" s="91"/>
      <c r="B45" s="191"/>
      <c r="C45" s="203"/>
      <c r="D45" s="192"/>
      <c r="E45" s="193"/>
      <c r="F45" s="194">
        <f t="shared" si="0"/>
        <v>0</v>
      </c>
      <c r="G45" s="91"/>
    </row>
    <row r="46" spans="1:7" x14ac:dyDescent="0.25">
      <c r="A46" s="91"/>
      <c r="B46" s="191"/>
      <c r="C46" s="203"/>
      <c r="D46" s="192"/>
      <c r="E46" s="193"/>
      <c r="F46" s="194">
        <f t="shared" si="0"/>
        <v>0</v>
      </c>
      <c r="G46" s="91"/>
    </row>
    <row r="47" spans="1:7" ht="3" customHeight="1" thickBot="1" x14ac:dyDescent="0.3">
      <c r="A47" s="91"/>
      <c r="B47" s="195"/>
      <c r="C47" s="196"/>
      <c r="D47" s="197"/>
      <c r="E47" s="198"/>
      <c r="F47" s="199"/>
      <c r="G47" s="91"/>
    </row>
    <row r="48" spans="1:7" ht="16.5" thickTop="1" thickBot="1" x14ac:dyDescent="0.3">
      <c r="A48" s="91"/>
      <c r="B48" s="200"/>
      <c r="C48" s="92"/>
      <c r="D48" s="92"/>
      <c r="E48" s="201" t="s">
        <v>118</v>
      </c>
      <c r="F48" s="202">
        <f>SUM(F6:F46)</f>
        <v>0</v>
      </c>
      <c r="G48" s="91"/>
    </row>
    <row r="49" spans="1:7" ht="15.75" thickTop="1" x14ac:dyDescent="0.25">
      <c r="A49" s="91"/>
      <c r="B49" s="103"/>
      <c r="C49" s="92"/>
      <c r="D49" s="92"/>
      <c r="E49" s="93"/>
      <c r="F49" s="93"/>
      <c r="G49" s="91"/>
    </row>
  </sheetData>
  <sheetProtection algorithmName="SHA-512" hashValue="ZOfzcKabyDieS34iJ0cm3LxYgvBSKLvuotYlXS2vIQ1fTJ1/CkXYjOaqaI9dPFUHkr/XbH5DrDgmPsrbb0mj0w==" saltValue="YonTKq1xhJtNv2O47KERLg==" spinCount="100000" sheet="1" objects="1" scenarios="1"/>
  <mergeCells count="3">
    <mergeCell ref="A1:G1"/>
    <mergeCell ref="B2:F2"/>
    <mergeCell ref="B3:F3"/>
  </mergeCells>
  <conditionalFormatting sqref="B6:E46">
    <cfRule type="containsBlanks" dxfId="3" priority="1">
      <formula>LEN(TRIM(B6))=0</formula>
    </cfRule>
  </conditionalFormatting>
  <pageMargins left="0.25" right="0.25" top="0.75" bottom="0.75" header="0.3" footer="0.3"/>
  <pageSetup scale="9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T77"/>
  <sheetViews>
    <sheetView zoomScale="130" zoomScaleNormal="130" workbookViewId="0">
      <selection activeCell="B4" sqref="B4:N4"/>
    </sheetView>
  </sheetViews>
  <sheetFormatPr defaultColWidth="9.140625" defaultRowHeight="15" x14ac:dyDescent="0.25"/>
  <cols>
    <col min="1" max="1" width="1.85546875" style="77" customWidth="1"/>
    <col min="2" max="2" width="7.28515625" style="77" customWidth="1"/>
    <col min="3" max="3" width="0.42578125" style="77" customWidth="1"/>
    <col min="4" max="4" width="16.28515625" style="77" customWidth="1"/>
    <col min="5" max="5" width="0.5703125" style="77" customWidth="1"/>
    <col min="6" max="6" width="15.42578125" style="77" customWidth="1"/>
    <col min="7" max="7" width="0.42578125" style="77" customWidth="1"/>
    <col min="8" max="8" width="15" style="77" customWidth="1"/>
    <col min="9" max="9" width="0.7109375" style="77" customWidth="1"/>
    <col min="10" max="10" width="42.42578125" style="77" customWidth="1"/>
    <col min="11" max="11" width="0.42578125" style="77" customWidth="1"/>
    <col min="12" max="12" width="12" style="77" customWidth="1"/>
    <col min="13" max="13" width="0.42578125" style="77" customWidth="1"/>
    <col min="14" max="14" width="22.28515625" style="77" customWidth="1"/>
    <col min="15" max="15" width="1.28515625" style="77" customWidth="1"/>
    <col min="16" max="16" width="9.140625" style="77" customWidth="1"/>
    <col min="17" max="17" width="9.140625" style="89" customWidth="1"/>
    <col min="18" max="19" width="9.140625" style="77" customWidth="1"/>
    <col min="20" max="20" width="9.140625" style="77"/>
    <col min="21" max="23" width="9.140625" style="77" customWidth="1"/>
    <col min="24" max="16384" width="9.140625" style="77"/>
  </cols>
  <sheetData>
    <row r="1" spans="1:17" x14ac:dyDescent="0.25">
      <c r="A1" s="84" t="s">
        <v>122</v>
      </c>
      <c r="B1" s="85"/>
      <c r="C1" s="85"/>
      <c r="D1" s="86"/>
      <c r="E1" s="86"/>
      <c r="F1" s="86"/>
      <c r="G1" s="86"/>
      <c r="H1" s="87"/>
      <c r="I1" s="87"/>
      <c r="J1" s="87"/>
      <c r="K1" s="87"/>
      <c r="L1" s="87"/>
      <c r="M1" s="87"/>
      <c r="N1" s="87"/>
      <c r="O1" s="88"/>
    </row>
    <row r="2" spans="1:17" ht="2.4500000000000002" customHeight="1" x14ac:dyDescent="0.25">
      <c r="A2" s="90"/>
      <c r="B2" s="91"/>
      <c r="C2" s="91"/>
      <c r="D2" s="92"/>
      <c r="E2" s="92"/>
      <c r="F2" s="92"/>
      <c r="G2" s="92"/>
      <c r="H2" s="93"/>
      <c r="I2" s="93"/>
      <c r="J2" s="93"/>
      <c r="K2" s="93"/>
      <c r="L2" s="93"/>
      <c r="M2" s="93"/>
      <c r="N2" s="93"/>
      <c r="O2" s="94"/>
    </row>
    <row r="3" spans="1:17" ht="15.75" thickBot="1" x14ac:dyDescent="0.3">
      <c r="A3" s="95" t="s">
        <v>0</v>
      </c>
      <c r="B3" s="91"/>
      <c r="C3" s="91"/>
      <c r="D3" s="92"/>
      <c r="E3" s="92"/>
      <c r="F3" s="92"/>
      <c r="G3" s="92"/>
      <c r="H3" s="93"/>
      <c r="I3" s="93"/>
      <c r="J3" s="93"/>
      <c r="K3" s="93"/>
      <c r="L3" s="93"/>
      <c r="M3" s="93"/>
      <c r="N3" s="93"/>
      <c r="O3" s="94"/>
    </row>
    <row r="4" spans="1:17" ht="15.75" thickBot="1" x14ac:dyDescent="0.3">
      <c r="A4" s="95"/>
      <c r="B4" s="227"/>
      <c r="C4" s="228"/>
      <c r="D4" s="228"/>
      <c r="E4" s="228"/>
      <c r="F4" s="228"/>
      <c r="G4" s="228"/>
      <c r="H4" s="228"/>
      <c r="I4" s="228"/>
      <c r="J4" s="228"/>
      <c r="K4" s="228"/>
      <c r="L4" s="228"/>
      <c r="M4" s="228"/>
      <c r="N4" s="229"/>
      <c r="O4" s="94"/>
    </row>
    <row r="5" spans="1:17" ht="6" customHeight="1" x14ac:dyDescent="0.25">
      <c r="A5" s="96"/>
      <c r="B5" s="91"/>
      <c r="C5" s="91"/>
      <c r="D5" s="92"/>
      <c r="E5" s="92"/>
      <c r="F5" s="92"/>
      <c r="G5" s="92"/>
      <c r="H5" s="93"/>
      <c r="I5" s="93"/>
      <c r="J5" s="93"/>
      <c r="K5" s="93"/>
      <c r="L5" s="93"/>
      <c r="M5" s="93"/>
      <c r="N5" s="93"/>
      <c r="O5" s="94"/>
    </row>
    <row r="6" spans="1:17" ht="1.9" customHeight="1" x14ac:dyDescent="0.25">
      <c r="A6" s="97"/>
      <c r="B6" s="98"/>
      <c r="C6" s="98"/>
      <c r="D6" s="99"/>
      <c r="E6" s="99"/>
      <c r="F6" s="99"/>
      <c r="G6" s="99"/>
      <c r="H6" s="100"/>
      <c r="I6" s="100"/>
      <c r="J6" s="100"/>
      <c r="K6" s="100"/>
      <c r="L6" s="100"/>
      <c r="M6" s="100"/>
      <c r="N6" s="100"/>
      <c r="O6" s="101"/>
    </row>
    <row r="7" spans="1:17" x14ac:dyDescent="0.25">
      <c r="A7" s="95" t="s">
        <v>1</v>
      </c>
      <c r="B7" s="102"/>
      <c r="C7" s="102"/>
      <c r="D7" s="102"/>
      <c r="E7" s="102"/>
      <c r="F7" s="102"/>
      <c r="G7" s="102"/>
      <c r="H7" s="93"/>
      <c r="I7" s="93"/>
      <c r="J7" s="93"/>
      <c r="K7" s="93"/>
      <c r="L7" s="93"/>
      <c r="M7" s="93"/>
      <c r="N7" s="93"/>
      <c r="O7" s="94"/>
    </row>
    <row r="8" spans="1:17" x14ac:dyDescent="0.25">
      <c r="A8" s="96"/>
      <c r="B8" s="103" t="s">
        <v>110</v>
      </c>
      <c r="C8" s="103"/>
      <c r="D8" s="104"/>
      <c r="E8" s="104"/>
      <c r="F8" s="104"/>
      <c r="G8" s="104"/>
      <c r="H8" s="105"/>
      <c r="I8" s="105"/>
      <c r="J8" s="105"/>
      <c r="K8" s="105"/>
      <c r="L8" s="105"/>
      <c r="M8" s="105"/>
      <c r="N8" s="208">
        <f>SUM('Itemized SRTS Planning Costs'!F48)</f>
        <v>0</v>
      </c>
      <c r="O8" s="94"/>
      <c r="Q8" s="77"/>
    </row>
    <row r="9" spans="1:17" x14ac:dyDescent="0.25">
      <c r="A9" s="96"/>
      <c r="B9" s="103" t="s">
        <v>123</v>
      </c>
      <c r="C9" s="103"/>
      <c r="D9" s="104"/>
      <c r="E9" s="104"/>
      <c r="F9" s="104"/>
      <c r="G9" s="104"/>
      <c r="H9" s="105"/>
      <c r="I9" s="105"/>
      <c r="J9" s="105"/>
      <c r="K9" s="105"/>
      <c r="L9" s="105"/>
      <c r="M9" s="105"/>
      <c r="N9" s="106">
        <f>MROUND(N8,10000)</f>
        <v>0</v>
      </c>
      <c r="O9" s="94"/>
      <c r="Q9" s="77"/>
    </row>
    <row r="10" spans="1:17" ht="3" customHeight="1" x14ac:dyDescent="0.25">
      <c r="A10" s="96"/>
      <c r="B10" s="103"/>
      <c r="C10" s="103"/>
      <c r="D10" s="104"/>
      <c r="E10" s="104"/>
      <c r="F10" s="104"/>
      <c r="G10" s="104"/>
      <c r="H10" s="105"/>
      <c r="I10" s="105"/>
      <c r="J10" s="107"/>
      <c r="K10" s="105"/>
      <c r="L10" s="107"/>
      <c r="M10" s="105"/>
      <c r="N10" s="210"/>
      <c r="O10" s="94"/>
      <c r="Q10" s="77"/>
    </row>
    <row r="11" spans="1:17" ht="4.1500000000000004" customHeight="1" thickBot="1" x14ac:dyDescent="0.3">
      <c r="A11" s="96"/>
      <c r="B11" s="103"/>
      <c r="C11" s="103"/>
      <c r="D11" s="104"/>
      <c r="E11" s="104"/>
      <c r="F11" s="104"/>
      <c r="G11" s="104"/>
      <c r="H11" s="108"/>
      <c r="I11" s="108"/>
      <c r="J11" s="108"/>
      <c r="K11" s="108"/>
      <c r="L11" s="108"/>
      <c r="M11" s="108"/>
      <c r="N11" s="209"/>
      <c r="O11" s="94"/>
    </row>
    <row r="12" spans="1:17" ht="15.75" thickBot="1" x14ac:dyDescent="0.3">
      <c r="A12" s="111"/>
      <c r="B12" s="231" t="s">
        <v>106</v>
      </c>
      <c r="C12" s="231"/>
      <c r="D12" s="231"/>
      <c r="E12" s="231"/>
      <c r="F12" s="231"/>
      <c r="G12" s="231"/>
      <c r="H12" s="231"/>
      <c r="I12" s="231"/>
      <c r="J12" s="231"/>
      <c r="K12" s="231"/>
      <c r="L12" s="231"/>
      <c r="M12" s="231"/>
      <c r="N12" s="231"/>
      <c r="O12" s="112"/>
    </row>
    <row r="13" spans="1:17" ht="3" customHeight="1" x14ac:dyDescent="0.25">
      <c r="A13" s="113"/>
      <c r="B13" s="85"/>
      <c r="C13" s="85"/>
      <c r="D13" s="86"/>
      <c r="E13" s="86"/>
      <c r="F13" s="86"/>
      <c r="G13" s="86"/>
      <c r="H13" s="87"/>
      <c r="I13" s="87"/>
      <c r="J13" s="87"/>
      <c r="K13" s="87"/>
      <c r="L13" s="87"/>
      <c r="M13" s="87"/>
      <c r="N13" s="87"/>
      <c r="O13" s="88"/>
    </row>
    <row r="14" spans="1:17" ht="92.25" customHeight="1" x14ac:dyDescent="0.25">
      <c r="A14" s="96"/>
      <c r="B14" s="230" t="s">
        <v>124</v>
      </c>
      <c r="C14" s="230"/>
      <c r="D14" s="230"/>
      <c r="E14" s="230"/>
      <c r="F14" s="230"/>
      <c r="G14" s="230"/>
      <c r="H14" s="230"/>
      <c r="I14" s="230"/>
      <c r="J14" s="230"/>
      <c r="K14" s="230"/>
      <c r="L14" s="230"/>
      <c r="M14" s="230"/>
      <c r="N14" s="230"/>
      <c r="O14" s="94"/>
    </row>
    <row r="15" spans="1:17" ht="3" customHeight="1" x14ac:dyDescent="0.25">
      <c r="A15" s="96"/>
      <c r="B15" s="114"/>
      <c r="C15" s="114"/>
      <c r="D15" s="114"/>
      <c r="E15" s="114"/>
      <c r="F15" s="114"/>
      <c r="G15" s="114"/>
      <c r="H15" s="114"/>
      <c r="I15" s="114"/>
      <c r="J15" s="114"/>
      <c r="K15" s="114"/>
      <c r="L15" s="114"/>
      <c r="M15" s="114"/>
      <c r="N15" s="114"/>
      <c r="O15" s="94"/>
    </row>
    <row r="16" spans="1:17" ht="3" customHeight="1" thickBot="1" x14ac:dyDescent="0.3">
      <c r="A16" s="96"/>
      <c r="B16" s="115"/>
      <c r="C16" s="115"/>
      <c r="D16" s="115"/>
      <c r="E16" s="115"/>
      <c r="F16" s="115"/>
      <c r="G16" s="115"/>
      <c r="H16" s="115"/>
      <c r="I16" s="115"/>
      <c r="J16" s="115"/>
      <c r="K16" s="115"/>
      <c r="L16" s="115"/>
      <c r="M16" s="115"/>
      <c r="N16" s="115"/>
      <c r="O16" s="94"/>
    </row>
    <row r="17" spans="1:18" ht="14.25" customHeight="1" thickBot="1" x14ac:dyDescent="0.3">
      <c r="A17" s="96"/>
      <c r="B17" s="115"/>
      <c r="C17" s="115"/>
      <c r="D17" s="115"/>
      <c r="E17" s="115"/>
      <c r="F17" s="116"/>
      <c r="G17" s="116"/>
      <c r="H17" s="116"/>
      <c r="I17" s="117"/>
      <c r="J17" s="232" t="s">
        <v>120</v>
      </c>
      <c r="K17" s="232"/>
      <c r="L17" s="232"/>
      <c r="M17" s="117"/>
      <c r="N17" s="118" t="s">
        <v>96</v>
      </c>
      <c r="O17" s="94"/>
      <c r="Q17" s="77"/>
      <c r="R17" s="89"/>
    </row>
    <row r="18" spans="1:18" ht="4.5" customHeight="1" x14ac:dyDescent="0.25">
      <c r="A18" s="96"/>
      <c r="B18" s="103"/>
      <c r="C18" s="103"/>
      <c r="D18" s="92"/>
      <c r="E18" s="92"/>
      <c r="F18" s="92"/>
      <c r="G18" s="92"/>
      <c r="H18" s="93"/>
      <c r="I18" s="93"/>
      <c r="J18" s="93"/>
      <c r="K18" s="93"/>
      <c r="L18" s="93"/>
      <c r="M18" s="93"/>
      <c r="N18" s="93"/>
      <c r="O18" s="94"/>
    </row>
    <row r="19" spans="1:18" x14ac:dyDescent="0.25">
      <c r="A19" s="96"/>
      <c r="B19" s="103" t="s">
        <v>99</v>
      </c>
      <c r="C19" s="103"/>
      <c r="D19" s="92"/>
      <c r="E19" s="92"/>
      <c r="F19" s="92"/>
      <c r="G19" s="92"/>
      <c r="H19" s="108"/>
      <c r="I19" s="108"/>
      <c r="J19" s="108"/>
      <c r="K19" s="108"/>
      <c r="L19" s="108" t="s">
        <v>114</v>
      </c>
      <c r="M19" s="108"/>
      <c r="N19" s="106">
        <f>IF(N17="Policy Bundle TDCs",N9,0)</f>
        <v>0</v>
      </c>
      <c r="O19" s="94"/>
      <c r="Q19" s="77"/>
    </row>
    <row r="20" spans="1:18" x14ac:dyDescent="0.25">
      <c r="A20" s="96"/>
      <c r="B20" s="103" t="s">
        <v>100</v>
      </c>
      <c r="C20" s="103"/>
      <c r="D20" s="92"/>
      <c r="E20" s="92"/>
      <c r="F20" s="92"/>
      <c r="G20" s="92"/>
      <c r="H20" s="108"/>
      <c r="I20" s="108"/>
      <c r="J20" s="108"/>
      <c r="K20" s="108"/>
      <c r="L20" s="108" t="s">
        <v>115</v>
      </c>
      <c r="M20" s="108"/>
      <c r="N20" s="119">
        <f>IF(N17="Policy Bundle TDCs",N19*0.2,0)</f>
        <v>0</v>
      </c>
      <c r="O20" s="94"/>
      <c r="Q20" s="77"/>
    </row>
    <row r="21" spans="1:18" ht="4.1500000000000004" customHeight="1" thickBot="1" x14ac:dyDescent="0.3">
      <c r="A21" s="96"/>
      <c r="B21" s="103"/>
      <c r="C21" s="103"/>
      <c r="D21" s="92"/>
      <c r="E21" s="92"/>
      <c r="F21" s="92"/>
      <c r="G21" s="92"/>
      <c r="H21" s="108"/>
      <c r="I21" s="108"/>
      <c r="J21" s="108"/>
      <c r="K21" s="108"/>
      <c r="L21" s="108"/>
      <c r="M21" s="108"/>
      <c r="N21" s="93"/>
      <c r="O21" s="94"/>
    </row>
    <row r="22" spans="1:18" ht="16.5" thickTop="1" thickBot="1" x14ac:dyDescent="0.3">
      <c r="A22" s="96"/>
      <c r="B22" s="103" t="s">
        <v>101</v>
      </c>
      <c r="C22" s="103"/>
      <c r="D22" s="92"/>
      <c r="E22" s="92"/>
      <c r="F22" s="92"/>
      <c r="G22" s="92"/>
      <c r="H22" s="108"/>
      <c r="I22" s="108"/>
      <c r="J22" s="108"/>
      <c r="K22" s="108"/>
      <c r="L22" s="108" t="s">
        <v>116</v>
      </c>
      <c r="M22" s="108"/>
      <c r="N22" s="110">
        <f>N19</f>
        <v>0</v>
      </c>
      <c r="O22" s="94"/>
      <c r="Q22" s="77"/>
    </row>
    <row r="23" spans="1:18" ht="4.1500000000000004" customHeight="1" thickTop="1" thickBot="1" x14ac:dyDescent="0.3">
      <c r="A23" s="120"/>
      <c r="B23" s="121"/>
      <c r="C23" s="121"/>
      <c r="D23" s="122"/>
      <c r="E23" s="122"/>
      <c r="F23" s="122"/>
      <c r="G23" s="122"/>
      <c r="H23" s="123"/>
      <c r="I23" s="123"/>
      <c r="J23" s="123"/>
      <c r="K23" s="123"/>
      <c r="L23" s="123"/>
      <c r="M23" s="123"/>
      <c r="N23" s="124"/>
      <c r="O23" s="125"/>
    </row>
    <row r="24" spans="1:18" ht="3.6" customHeight="1" x14ac:dyDescent="0.25">
      <c r="A24" s="96"/>
      <c r="B24" s="103"/>
      <c r="C24" s="103"/>
      <c r="D24" s="92"/>
      <c r="E24" s="92"/>
      <c r="F24" s="92"/>
      <c r="G24" s="92"/>
      <c r="H24" s="108"/>
      <c r="I24" s="108"/>
      <c r="J24" s="108"/>
      <c r="K24" s="108"/>
      <c r="L24" s="108"/>
      <c r="M24" s="108"/>
      <c r="N24" s="93"/>
      <c r="O24" s="94"/>
    </row>
    <row r="25" spans="1:18" ht="2.4500000000000002" customHeight="1" x14ac:dyDescent="0.25">
      <c r="A25" s="96"/>
      <c r="B25" s="126"/>
      <c r="C25" s="126"/>
      <c r="D25" s="126"/>
      <c r="E25" s="126"/>
      <c r="F25" s="126"/>
      <c r="G25" s="126"/>
      <c r="H25" s="126"/>
      <c r="I25" s="126"/>
      <c r="J25" s="126"/>
      <c r="K25" s="126"/>
      <c r="L25" s="126"/>
      <c r="M25" s="126"/>
      <c r="N25" s="126"/>
      <c r="O25" s="94"/>
    </row>
    <row r="26" spans="1:18" ht="36.6" customHeight="1" x14ac:dyDescent="0.25">
      <c r="A26" s="96"/>
      <c r="B26" s="216" t="s">
        <v>119</v>
      </c>
      <c r="C26" s="216"/>
      <c r="D26" s="216"/>
      <c r="E26" s="216"/>
      <c r="F26" s="216"/>
      <c r="G26" s="216"/>
      <c r="H26" s="216"/>
      <c r="I26" s="216"/>
      <c r="J26" s="216"/>
      <c r="K26" s="216"/>
      <c r="L26" s="216"/>
      <c r="M26" s="216"/>
      <c r="N26" s="216"/>
      <c r="O26" s="94"/>
    </row>
    <row r="27" spans="1:18" ht="3.6" customHeight="1" thickBot="1" x14ac:dyDescent="0.3">
      <c r="A27" s="96"/>
      <c r="B27" s="127"/>
      <c r="C27" s="127"/>
      <c r="D27" s="127"/>
      <c r="E27" s="127"/>
      <c r="F27" s="127"/>
      <c r="G27" s="127"/>
      <c r="H27" s="127"/>
      <c r="I27" s="127"/>
      <c r="J27" s="127"/>
      <c r="K27" s="127"/>
      <c r="L27" s="127"/>
      <c r="M27" s="127"/>
      <c r="N27" s="127"/>
      <c r="O27" s="128"/>
    </row>
    <row r="28" spans="1:18" ht="15.75" thickBot="1" x14ac:dyDescent="0.3">
      <c r="A28" s="96"/>
      <c r="B28" s="103" t="s">
        <v>102</v>
      </c>
      <c r="C28" s="103"/>
      <c r="D28" s="92"/>
      <c r="E28" s="92"/>
      <c r="F28" s="92"/>
      <c r="G28" s="92"/>
      <c r="H28" s="108"/>
      <c r="I28" s="108"/>
      <c r="J28" s="108"/>
      <c r="K28" s="108"/>
      <c r="L28" s="108" t="s">
        <v>2</v>
      </c>
      <c r="M28" s="108"/>
      <c r="N28" s="206">
        <v>0.2</v>
      </c>
      <c r="O28" s="94"/>
    </row>
    <row r="29" spans="1:18" ht="3" customHeight="1" x14ac:dyDescent="0.25">
      <c r="A29" s="129"/>
      <c r="B29" s="103"/>
      <c r="C29" s="103"/>
      <c r="D29" s="103"/>
      <c r="E29" s="103"/>
      <c r="F29" s="103"/>
      <c r="G29" s="103"/>
      <c r="H29" s="108"/>
      <c r="I29" s="108"/>
      <c r="J29" s="108"/>
      <c r="K29" s="108"/>
      <c r="L29" s="108"/>
      <c r="M29" s="108"/>
      <c r="N29" s="130">
        <v>21</v>
      </c>
      <c r="O29" s="131"/>
      <c r="Q29" s="77"/>
    </row>
    <row r="30" spans="1:18" x14ac:dyDescent="0.25">
      <c r="A30" s="129"/>
      <c r="B30" s="103" t="s">
        <v>94</v>
      </c>
      <c r="C30" s="103"/>
      <c r="D30" s="103"/>
      <c r="E30" s="103"/>
      <c r="F30" s="103"/>
      <c r="G30" s="103"/>
      <c r="H30" s="108"/>
      <c r="I30" s="108"/>
      <c r="J30" s="108"/>
      <c r="K30" s="108"/>
      <c r="L30" s="108" t="s">
        <v>3</v>
      </c>
      <c r="M30" s="108"/>
      <c r="N30" s="132">
        <f>ROUNDDOWN(IF(N17="No TDCs",(N34/0.8)-N34,0),0)</f>
        <v>0</v>
      </c>
      <c r="O30" s="131"/>
      <c r="Q30" s="77"/>
      <c r="R30" s="133"/>
    </row>
    <row r="31" spans="1:18" x14ac:dyDescent="0.25">
      <c r="A31" s="129"/>
      <c r="B31" s="103" t="s">
        <v>95</v>
      </c>
      <c r="C31" s="103"/>
      <c r="D31" s="103"/>
      <c r="E31" s="103"/>
      <c r="F31" s="103"/>
      <c r="G31" s="103"/>
      <c r="H31" s="108"/>
      <c r="I31" s="108"/>
      <c r="J31" s="108"/>
      <c r="K31" s="108"/>
      <c r="L31" s="108" t="s">
        <v>5</v>
      </c>
      <c r="M31" s="108"/>
      <c r="N31" s="132">
        <f>ROUNDDOWN(IF(N17="No TDCs",N32-N30,0),0)</f>
        <v>0</v>
      </c>
      <c r="O31" s="131"/>
      <c r="Q31" s="77"/>
    </row>
    <row r="32" spans="1:18" x14ac:dyDescent="0.25">
      <c r="A32" s="129"/>
      <c r="B32" s="103" t="s">
        <v>121</v>
      </c>
      <c r="C32" s="103"/>
      <c r="D32" s="103"/>
      <c r="E32" s="103"/>
      <c r="F32" s="103"/>
      <c r="G32" s="103"/>
      <c r="H32" s="108"/>
      <c r="I32" s="108"/>
      <c r="J32" s="108"/>
      <c r="K32" s="108"/>
      <c r="L32" s="108" t="s">
        <v>6</v>
      </c>
      <c r="M32" s="108"/>
      <c r="N32" s="132">
        <f>ROUNDDOWN(IF(N17="No TDCs",N9*N28,0),0)</f>
        <v>0</v>
      </c>
      <c r="O32" s="131"/>
      <c r="Q32" s="77"/>
    </row>
    <row r="33" spans="1:20" ht="3" customHeight="1" x14ac:dyDescent="0.25">
      <c r="A33" s="96"/>
      <c r="B33" s="103"/>
      <c r="C33" s="103"/>
      <c r="D33" s="104"/>
      <c r="E33" s="104"/>
      <c r="F33" s="104"/>
      <c r="G33" s="104"/>
      <c r="H33" s="108"/>
      <c r="I33" s="108"/>
      <c r="J33" s="108"/>
      <c r="K33" s="108"/>
      <c r="L33" s="108"/>
      <c r="M33" s="108"/>
      <c r="N33" s="109"/>
      <c r="O33" s="94"/>
    </row>
    <row r="34" spans="1:20" x14ac:dyDescent="0.25">
      <c r="A34" s="96"/>
      <c r="B34" s="103" t="s">
        <v>104</v>
      </c>
      <c r="C34" s="103"/>
      <c r="D34" s="104"/>
      <c r="E34" s="104"/>
      <c r="F34" s="104"/>
      <c r="G34" s="104"/>
      <c r="H34" s="108"/>
      <c r="I34" s="108"/>
      <c r="J34" s="108"/>
      <c r="K34" s="108"/>
      <c r="L34" s="108" t="s">
        <v>7</v>
      </c>
      <c r="M34" s="108"/>
      <c r="N34" s="132">
        <f>ROUNDDOWN(IF(N17="No TDCs",N9-N32,0),0)</f>
        <v>0</v>
      </c>
      <c r="O34" s="94"/>
      <c r="Q34" s="77"/>
    </row>
    <row r="35" spans="1:20" ht="3.6" customHeight="1" thickBot="1" x14ac:dyDescent="0.3">
      <c r="A35" s="96"/>
      <c r="B35" s="103"/>
      <c r="C35" s="103"/>
      <c r="D35" s="104"/>
      <c r="E35" s="104"/>
      <c r="F35" s="104"/>
      <c r="G35" s="104"/>
      <c r="H35" s="108"/>
      <c r="I35" s="108"/>
      <c r="J35" s="108"/>
      <c r="K35" s="108"/>
      <c r="L35" s="108"/>
      <c r="M35" s="108"/>
      <c r="N35" s="109"/>
      <c r="O35" s="94"/>
    </row>
    <row r="36" spans="1:20" ht="16.5" thickTop="1" thickBot="1" x14ac:dyDescent="0.3">
      <c r="A36" s="96"/>
      <c r="B36" s="103" t="s">
        <v>103</v>
      </c>
      <c r="C36" s="103"/>
      <c r="D36" s="104"/>
      <c r="E36" s="104"/>
      <c r="F36" s="104"/>
      <c r="G36" s="104"/>
      <c r="H36" s="108"/>
      <c r="I36" s="108"/>
      <c r="J36" s="108"/>
      <c r="K36" s="108"/>
      <c r="L36" s="108" t="s">
        <v>8</v>
      </c>
      <c r="M36" s="108"/>
      <c r="N36" s="110">
        <f>N32+N34</f>
        <v>0</v>
      </c>
      <c r="O36" s="94"/>
      <c r="Q36" s="134"/>
    </row>
    <row r="37" spans="1:20" ht="3.6" customHeight="1" thickTop="1" x14ac:dyDescent="0.25">
      <c r="A37" s="96"/>
      <c r="B37" s="135"/>
      <c r="C37" s="135"/>
      <c r="D37" s="135"/>
      <c r="E37" s="135"/>
      <c r="F37" s="135"/>
      <c r="G37" s="135"/>
      <c r="H37" s="135"/>
      <c r="I37" s="135"/>
      <c r="J37" s="135"/>
      <c r="K37" s="135"/>
      <c r="L37" s="135"/>
      <c r="M37" s="135"/>
      <c r="N37" s="135"/>
      <c r="O37" s="94"/>
    </row>
    <row r="38" spans="1:20" ht="15" customHeight="1" x14ac:dyDescent="0.25">
      <c r="A38" s="96"/>
      <c r="B38" s="222" t="s">
        <v>98</v>
      </c>
      <c r="C38" s="223"/>
      <c r="D38" s="223"/>
      <c r="E38" s="223"/>
      <c r="F38" s="223"/>
      <c r="G38" s="223"/>
      <c r="H38" s="223"/>
      <c r="I38" s="223"/>
      <c r="J38" s="223"/>
      <c r="K38" s="223"/>
      <c r="L38" s="223"/>
      <c r="M38" s="223"/>
      <c r="N38" s="224"/>
      <c r="O38" s="94"/>
      <c r="T38" s="136"/>
    </row>
    <row r="39" spans="1:20" ht="7.15" customHeight="1" thickBot="1" x14ac:dyDescent="0.3">
      <c r="A39" s="120"/>
      <c r="B39" s="137"/>
      <c r="C39" s="137"/>
      <c r="D39" s="137"/>
      <c r="E39" s="137"/>
      <c r="F39" s="137"/>
      <c r="G39" s="137"/>
      <c r="H39" s="137"/>
      <c r="I39" s="137"/>
      <c r="J39" s="137"/>
      <c r="K39" s="137"/>
      <c r="L39" s="137"/>
      <c r="M39" s="137"/>
      <c r="N39" s="137"/>
      <c r="O39" s="125"/>
    </row>
    <row r="40" spans="1:20" ht="2.4500000000000002" hidden="1" customHeight="1" x14ac:dyDescent="0.25">
      <c r="A40" s="138"/>
      <c r="B40" s="139"/>
      <c r="C40" s="139"/>
      <c r="D40" s="139"/>
      <c r="E40" s="139"/>
      <c r="F40" s="139"/>
      <c r="G40" s="139"/>
      <c r="H40" s="139"/>
      <c r="I40" s="139"/>
      <c r="J40" s="139"/>
      <c r="K40" s="139"/>
      <c r="L40" s="139"/>
      <c r="M40" s="139"/>
      <c r="N40" s="139"/>
      <c r="O40" s="140"/>
    </row>
    <row r="41" spans="1:20" ht="12.6" hidden="1" customHeight="1" x14ac:dyDescent="0.25">
      <c r="A41" s="141"/>
      <c r="B41" s="225" t="s">
        <v>18</v>
      </c>
      <c r="C41" s="225"/>
      <c r="D41" s="226"/>
      <c r="E41" s="226"/>
      <c r="F41" s="226"/>
      <c r="G41" s="226"/>
      <c r="H41" s="226"/>
      <c r="I41" s="226"/>
      <c r="J41" s="226"/>
      <c r="K41" s="226"/>
      <c r="L41" s="226"/>
      <c r="M41" s="226"/>
      <c r="N41" s="226"/>
      <c r="O41" s="143"/>
    </row>
    <row r="42" spans="1:20" ht="3.6" hidden="1" customHeight="1" x14ac:dyDescent="0.25">
      <c r="A42" s="141"/>
      <c r="B42" s="144"/>
      <c r="C42" s="144"/>
      <c r="D42" s="142"/>
      <c r="E42" s="142"/>
      <c r="F42" s="142"/>
      <c r="G42" s="142"/>
      <c r="H42" s="142"/>
      <c r="I42" s="142"/>
      <c r="J42" s="142"/>
      <c r="K42" s="142"/>
      <c r="L42" s="142"/>
      <c r="M42" s="142"/>
      <c r="N42" s="142"/>
      <c r="O42" s="143"/>
    </row>
    <row r="43" spans="1:20" ht="70.900000000000006" hidden="1" customHeight="1" x14ac:dyDescent="0.25">
      <c r="A43" s="141"/>
      <c r="B43" s="219" t="s">
        <v>107</v>
      </c>
      <c r="C43" s="220"/>
      <c r="D43" s="220"/>
      <c r="E43" s="220"/>
      <c r="F43" s="220"/>
      <c r="G43" s="220"/>
      <c r="H43" s="220"/>
      <c r="I43" s="220"/>
      <c r="J43" s="220"/>
      <c r="K43" s="220"/>
      <c r="L43" s="220"/>
      <c r="M43" s="220"/>
      <c r="N43" s="221"/>
      <c r="O43" s="143"/>
    </row>
    <row r="44" spans="1:20" ht="1.9" hidden="1" customHeight="1" x14ac:dyDescent="0.25">
      <c r="A44" s="141"/>
      <c r="B44" s="145"/>
      <c r="C44" s="145"/>
      <c r="D44" s="145"/>
      <c r="E44" s="145"/>
      <c r="F44" s="145"/>
      <c r="G44" s="145"/>
      <c r="H44" s="145"/>
      <c r="I44" s="145"/>
      <c r="J44" s="145"/>
      <c r="K44" s="145"/>
      <c r="L44" s="145"/>
      <c r="M44" s="145"/>
      <c r="N44" s="145"/>
      <c r="O44" s="143"/>
    </row>
    <row r="45" spans="1:20" hidden="1" x14ac:dyDescent="0.25">
      <c r="A45" s="141"/>
      <c r="B45" s="146" t="s">
        <v>21</v>
      </c>
      <c r="C45" s="146"/>
      <c r="D45" s="147"/>
      <c r="E45" s="147"/>
      <c r="F45" s="147"/>
      <c r="G45" s="147"/>
      <c r="H45" s="147"/>
      <c r="I45" s="147"/>
      <c r="J45" s="147"/>
      <c r="K45" s="147"/>
      <c r="L45" s="147"/>
      <c r="M45" s="147"/>
      <c r="N45" s="147"/>
      <c r="O45" s="143"/>
    </row>
    <row r="46" spans="1:20" hidden="1" x14ac:dyDescent="0.25">
      <c r="A46" s="141"/>
      <c r="B46" s="148" t="e">
        <f>IF(#REF!="Yes",1,0.8)</f>
        <v>#REF!</v>
      </c>
      <c r="C46" s="149"/>
      <c r="D46" s="146"/>
      <c r="E46" s="146"/>
      <c r="F46" s="147"/>
      <c r="G46" s="147"/>
      <c r="H46" s="150"/>
      <c r="I46" s="150"/>
      <c r="J46" s="150"/>
      <c r="K46" s="150"/>
      <c r="L46" s="150" t="s">
        <v>9</v>
      </c>
      <c r="M46" s="150"/>
      <c r="N46" s="151" t="e">
        <f>IF(#REF!="Yes",N22,IF(#REF!="No",N34,0))</f>
        <v>#REF!</v>
      </c>
      <c r="O46" s="143"/>
      <c r="Q46" s="136"/>
    </row>
    <row r="47" spans="1:20" ht="1.9" hidden="1" customHeight="1" x14ac:dyDescent="0.25">
      <c r="A47" s="141"/>
      <c r="B47" s="146"/>
      <c r="C47" s="146"/>
      <c r="D47" s="146"/>
      <c r="E47" s="146"/>
      <c r="F47" s="147"/>
      <c r="G47" s="147"/>
      <c r="H47" s="147"/>
      <c r="I47" s="147"/>
      <c r="J47" s="147"/>
      <c r="K47" s="147"/>
      <c r="L47" s="147"/>
      <c r="M47" s="147"/>
      <c r="N47" s="147"/>
      <c r="O47" s="143"/>
    </row>
    <row r="48" spans="1:20" ht="13.15" hidden="1" customHeight="1" x14ac:dyDescent="0.25">
      <c r="A48" s="141"/>
      <c r="B48" s="152" t="s">
        <v>24</v>
      </c>
      <c r="C48" s="146"/>
      <c r="D48" s="146"/>
      <c r="E48" s="146"/>
      <c r="F48" s="147"/>
      <c r="G48" s="147"/>
      <c r="H48" s="150"/>
      <c r="I48" s="150"/>
      <c r="J48" s="150"/>
      <c r="K48" s="150"/>
      <c r="L48" s="150" t="s">
        <v>10</v>
      </c>
      <c r="M48" s="150"/>
      <c r="N48" s="153" t="e">
        <f>IF(#REF!="Yes",N20,0)</f>
        <v>#REF!</v>
      </c>
      <c r="O48" s="143"/>
      <c r="Q48" s="136"/>
    </row>
    <row r="49" spans="1:18" ht="1.9" hidden="1" customHeight="1" x14ac:dyDescent="0.25">
      <c r="A49" s="141"/>
      <c r="B49" s="146"/>
      <c r="C49" s="146"/>
      <c r="D49" s="146"/>
      <c r="E49" s="146"/>
      <c r="F49" s="147"/>
      <c r="G49" s="147"/>
      <c r="H49" s="147"/>
      <c r="I49" s="147"/>
      <c r="J49" s="147"/>
      <c r="K49" s="147"/>
      <c r="L49" s="147"/>
      <c r="M49" s="147"/>
      <c r="N49" s="147"/>
      <c r="O49" s="143"/>
    </row>
    <row r="50" spans="1:18" hidden="1" x14ac:dyDescent="0.25">
      <c r="A50" s="141"/>
      <c r="B50" s="146" t="s">
        <v>22</v>
      </c>
      <c r="C50" s="146"/>
      <c r="D50" s="146"/>
      <c r="E50" s="146"/>
      <c r="F50" s="147"/>
      <c r="G50" s="147"/>
      <c r="H50" s="147"/>
      <c r="I50" s="147"/>
      <c r="J50" s="147"/>
      <c r="K50" s="147"/>
      <c r="L50" s="147"/>
      <c r="M50" s="147"/>
      <c r="N50" s="147"/>
      <c r="O50" s="143"/>
    </row>
    <row r="51" spans="1:18" hidden="1" x14ac:dyDescent="0.25">
      <c r="A51" s="141"/>
      <c r="B51" s="148" t="e">
        <f>IF(#REF!="Yes",0,0.2)</f>
        <v>#REF!</v>
      </c>
      <c r="C51" s="149"/>
      <c r="D51" s="146"/>
      <c r="E51" s="146"/>
      <c r="F51" s="147"/>
      <c r="G51" s="147"/>
      <c r="H51" s="150"/>
      <c r="I51" s="150"/>
      <c r="J51" s="150"/>
      <c r="K51" s="150"/>
      <c r="L51" s="150" t="s">
        <v>11</v>
      </c>
      <c r="M51" s="150"/>
      <c r="N51" s="151" t="e">
        <f>ROUNDDOWN(IF(#REF!="Yes",0,IF(#REF!="No",N53*0.2,0)),0)</f>
        <v>#REF!</v>
      </c>
      <c r="O51" s="143"/>
      <c r="Q51" s="77"/>
    </row>
    <row r="52" spans="1:18" ht="2.4500000000000002" hidden="1" customHeight="1" x14ac:dyDescent="0.25">
      <c r="A52" s="141"/>
      <c r="B52" s="149"/>
      <c r="C52" s="149"/>
      <c r="D52" s="146"/>
      <c r="E52" s="146"/>
      <c r="F52" s="147"/>
      <c r="G52" s="147"/>
      <c r="H52" s="147"/>
      <c r="I52" s="147"/>
      <c r="J52" s="147"/>
      <c r="K52" s="147"/>
      <c r="L52" s="147"/>
      <c r="M52" s="147"/>
      <c r="N52" s="154"/>
      <c r="O52" s="143"/>
    </row>
    <row r="53" spans="1:18" ht="16.149999999999999" hidden="1" customHeight="1" x14ac:dyDescent="0.25">
      <c r="A53" s="141"/>
      <c r="B53" s="155" t="s">
        <v>26</v>
      </c>
      <c r="C53" s="155"/>
      <c r="D53" s="146"/>
      <c r="E53" s="146"/>
      <c r="F53" s="147"/>
      <c r="G53" s="147"/>
      <c r="H53" s="150"/>
      <c r="I53" s="150"/>
      <c r="J53" s="150"/>
      <c r="K53" s="150"/>
      <c r="L53" s="150" t="s">
        <v>19</v>
      </c>
      <c r="M53" s="150"/>
      <c r="N53" s="151" t="e">
        <f>ROUNDDOWN(IF(#REF!="Yes",N46+N51,IF(#REF!="No",N46/0.8,0)),0)</f>
        <v>#REF!</v>
      </c>
      <c r="O53" s="143"/>
      <c r="P53" s="136"/>
      <c r="Q53" s="77"/>
      <c r="R53" s="89"/>
    </row>
    <row r="54" spans="1:18" ht="2.4500000000000002" hidden="1" customHeight="1" x14ac:dyDescent="0.25">
      <c r="A54" s="141"/>
      <c r="B54" s="149"/>
      <c r="C54" s="149"/>
      <c r="D54" s="146"/>
      <c r="E54" s="146"/>
      <c r="F54" s="147"/>
      <c r="G54" s="147"/>
      <c r="H54" s="147"/>
      <c r="I54" s="147"/>
      <c r="J54" s="147"/>
      <c r="K54" s="147"/>
      <c r="L54" s="147"/>
      <c r="M54" s="147"/>
      <c r="N54" s="154"/>
      <c r="O54" s="143"/>
    </row>
    <row r="55" spans="1:18" hidden="1" x14ac:dyDescent="0.25">
      <c r="A55" s="141"/>
      <c r="B55" s="155" t="s">
        <v>23</v>
      </c>
      <c r="C55" s="155"/>
      <c r="D55" s="146"/>
      <c r="E55" s="146"/>
      <c r="F55" s="147"/>
      <c r="G55" s="147"/>
      <c r="H55" s="150"/>
      <c r="I55" s="150"/>
      <c r="J55" s="150"/>
      <c r="K55" s="150"/>
      <c r="L55" s="150" t="s">
        <v>20</v>
      </c>
      <c r="M55" s="150"/>
      <c r="N55" s="151" t="e">
        <f>IF(#REF!="Yes",0,IF(#REF!="No",N36-N53,0))</f>
        <v>#REF!</v>
      </c>
      <c r="O55" s="143"/>
      <c r="Q55" s="77"/>
    </row>
    <row r="56" spans="1:18" hidden="1" x14ac:dyDescent="0.25">
      <c r="A56" s="141"/>
      <c r="B56" s="148" t="e">
        <f>IF(#REF!="No",N28-0.2,0)</f>
        <v>#REF!</v>
      </c>
      <c r="C56" s="149"/>
      <c r="D56" s="146"/>
      <c r="E56" s="146"/>
      <c r="F56" s="147"/>
      <c r="G56" s="147"/>
      <c r="H56" s="150"/>
      <c r="I56" s="150"/>
      <c r="J56" s="150"/>
      <c r="K56" s="150"/>
      <c r="L56" s="150"/>
      <c r="M56" s="150"/>
      <c r="N56" s="154"/>
      <c r="O56" s="143"/>
    </row>
    <row r="57" spans="1:18" ht="1.9" hidden="1" customHeight="1" thickBot="1" x14ac:dyDescent="0.3">
      <c r="A57" s="141"/>
      <c r="B57" s="149"/>
      <c r="C57" s="149"/>
      <c r="D57" s="146"/>
      <c r="E57" s="146"/>
      <c r="F57" s="147"/>
      <c r="G57" s="147"/>
      <c r="H57" s="147"/>
      <c r="I57" s="147"/>
      <c r="J57" s="147"/>
      <c r="K57" s="147"/>
      <c r="L57" s="147"/>
      <c r="M57" s="147"/>
      <c r="N57" s="154"/>
      <c r="O57" s="143"/>
    </row>
    <row r="58" spans="1:18" ht="16.149999999999999" hidden="1" customHeight="1" thickTop="1" thickBot="1" x14ac:dyDescent="0.3">
      <c r="A58" s="141"/>
      <c r="B58" s="156" t="s">
        <v>4</v>
      </c>
      <c r="C58" s="156"/>
      <c r="D58" s="157"/>
      <c r="E58" s="157"/>
      <c r="F58" s="157"/>
      <c r="G58" s="157"/>
      <c r="H58" s="150"/>
      <c r="I58" s="150"/>
      <c r="J58" s="150"/>
      <c r="K58" s="150"/>
      <c r="L58" s="150" t="s">
        <v>25</v>
      </c>
      <c r="M58" s="150"/>
      <c r="N58" s="158" t="e">
        <f>N46+N51+N55</f>
        <v>#REF!</v>
      </c>
      <c r="O58" s="143"/>
      <c r="Q58" s="77"/>
    </row>
    <row r="59" spans="1:18" s="162" customFormat="1" ht="4.1500000000000004" hidden="1" customHeight="1" thickTop="1" x14ac:dyDescent="0.2">
      <c r="A59" s="159"/>
      <c r="B59" s="156"/>
      <c r="C59" s="156"/>
      <c r="D59" s="160"/>
      <c r="E59" s="160"/>
      <c r="F59" s="160"/>
      <c r="G59" s="160"/>
      <c r="H59" s="150"/>
      <c r="I59" s="150"/>
      <c r="J59" s="150"/>
      <c r="K59" s="150"/>
      <c r="L59" s="150"/>
      <c r="M59" s="150"/>
      <c r="N59" s="154"/>
      <c r="O59" s="161"/>
      <c r="Q59" s="163"/>
    </row>
    <row r="60" spans="1:18" s="162" customFormat="1" ht="16.149999999999999" hidden="1" customHeight="1" x14ac:dyDescent="0.25">
      <c r="A60" s="159"/>
      <c r="B60" s="156"/>
      <c r="C60" s="156"/>
      <c r="D60" s="218" t="s">
        <v>33</v>
      </c>
      <c r="E60" s="218"/>
      <c r="F60" s="218"/>
      <c r="G60" s="218"/>
      <c r="H60" s="218"/>
      <c r="I60" s="218"/>
      <c r="J60" s="218"/>
      <c r="K60" s="218"/>
      <c r="L60" s="218"/>
      <c r="M60" s="218"/>
      <c r="N60" s="218"/>
      <c r="O60" s="161"/>
      <c r="Q60" s="77"/>
    </row>
    <row r="61" spans="1:18" s="162" customFormat="1" ht="2.4500000000000002" hidden="1" customHeight="1" x14ac:dyDescent="0.25">
      <c r="A61" s="159"/>
      <c r="B61" s="156"/>
      <c r="C61" s="156"/>
      <c r="D61" s="164"/>
      <c r="E61" s="164"/>
      <c r="F61" s="164"/>
      <c r="G61" s="164"/>
      <c r="H61" s="164"/>
      <c r="I61" s="164"/>
      <c r="J61" s="164"/>
      <c r="K61" s="164"/>
      <c r="L61" s="164"/>
      <c r="M61" s="164"/>
      <c r="N61" s="164"/>
      <c r="O61" s="161"/>
      <c r="Q61" s="77"/>
    </row>
    <row r="62" spans="1:18" s="162" customFormat="1" ht="24.75" hidden="1" thickBot="1" x14ac:dyDescent="0.3">
      <c r="A62" s="159"/>
      <c r="B62" s="165" t="s">
        <v>37</v>
      </c>
      <c r="C62" s="156"/>
      <c r="D62" s="166" t="s">
        <v>28</v>
      </c>
      <c r="E62" s="166"/>
      <c r="F62" s="166" t="s">
        <v>29</v>
      </c>
      <c r="G62" s="166"/>
      <c r="H62" s="167" t="s">
        <v>30</v>
      </c>
      <c r="I62" s="167"/>
      <c r="J62" s="167" t="s">
        <v>31</v>
      </c>
      <c r="K62" s="167"/>
      <c r="L62" s="167" t="s">
        <v>32</v>
      </c>
      <c r="M62" s="167"/>
      <c r="N62" s="168" t="s">
        <v>27</v>
      </c>
      <c r="O62" s="161"/>
      <c r="Q62" s="77"/>
    </row>
    <row r="63" spans="1:18" s="162" customFormat="1" ht="16.149999999999999" hidden="1" customHeight="1" thickBot="1" x14ac:dyDescent="0.3">
      <c r="A63" s="159"/>
      <c r="B63" s="156" t="s">
        <v>36</v>
      </c>
      <c r="C63" s="156"/>
      <c r="D63" s="151">
        <v>0</v>
      </c>
      <c r="E63" s="154"/>
      <c r="F63" s="151">
        <v>0</v>
      </c>
      <c r="G63" s="160"/>
      <c r="H63" s="169">
        <v>0</v>
      </c>
      <c r="I63" s="170"/>
      <c r="J63" s="171">
        <v>0</v>
      </c>
      <c r="K63" s="170"/>
      <c r="L63" s="172">
        <v>0</v>
      </c>
      <c r="M63" s="170"/>
      <c r="N63" s="151">
        <f>D63+F63+J63+L63</f>
        <v>0</v>
      </c>
      <c r="O63" s="173"/>
      <c r="Q63" s="77"/>
    </row>
    <row r="64" spans="1:18" s="162" customFormat="1" ht="3" hidden="1" customHeight="1" thickBot="1" x14ac:dyDescent="0.3">
      <c r="A64" s="159"/>
      <c r="B64" s="156"/>
      <c r="C64" s="156"/>
      <c r="D64" s="174"/>
      <c r="E64" s="154"/>
      <c r="F64" s="174"/>
      <c r="G64" s="160"/>
      <c r="H64" s="175"/>
      <c r="I64" s="170"/>
      <c r="J64" s="176"/>
      <c r="K64" s="170"/>
      <c r="L64" s="176"/>
      <c r="M64" s="170"/>
      <c r="N64" s="177"/>
      <c r="O64" s="161"/>
      <c r="Q64" s="77"/>
    </row>
    <row r="65" spans="1:17" s="162" customFormat="1" ht="15.75" hidden="1" thickBot="1" x14ac:dyDescent="0.3">
      <c r="A65" s="159"/>
      <c r="B65" s="156" t="s">
        <v>38</v>
      </c>
      <c r="C65" s="156"/>
      <c r="D65" s="151">
        <v>0</v>
      </c>
      <c r="E65" s="154"/>
      <c r="F65" s="151">
        <v>0</v>
      </c>
      <c r="G65" s="160"/>
      <c r="H65" s="169">
        <v>0</v>
      </c>
      <c r="I65" s="170"/>
      <c r="J65" s="171">
        <v>0</v>
      </c>
      <c r="K65" s="170"/>
      <c r="L65" s="172">
        <v>0</v>
      </c>
      <c r="M65" s="170"/>
      <c r="N65" s="151">
        <f>D65+F65+J65+L65</f>
        <v>0</v>
      </c>
      <c r="O65" s="161"/>
      <c r="Q65" s="77"/>
    </row>
    <row r="66" spans="1:17" s="162" customFormat="1" ht="3" hidden="1" customHeight="1" thickBot="1" x14ac:dyDescent="0.3">
      <c r="A66" s="159"/>
      <c r="B66" s="156"/>
      <c r="C66" s="156"/>
      <c r="D66" s="174"/>
      <c r="E66" s="154"/>
      <c r="F66" s="174"/>
      <c r="G66" s="160"/>
      <c r="H66" s="175"/>
      <c r="I66" s="170"/>
      <c r="J66" s="176"/>
      <c r="K66" s="170"/>
      <c r="L66" s="176"/>
      <c r="M66" s="170"/>
      <c r="N66" s="174"/>
      <c r="O66" s="161"/>
      <c r="Q66" s="77"/>
    </row>
    <row r="67" spans="1:17" s="162" customFormat="1" ht="15.75" hidden="1" thickBot="1" x14ac:dyDescent="0.3">
      <c r="A67" s="159"/>
      <c r="B67" s="156" t="s">
        <v>39</v>
      </c>
      <c r="C67" s="156"/>
      <c r="D67" s="151">
        <v>0</v>
      </c>
      <c r="E67" s="154"/>
      <c r="F67" s="151">
        <v>0</v>
      </c>
      <c r="G67" s="160"/>
      <c r="H67" s="169">
        <v>0</v>
      </c>
      <c r="I67" s="170"/>
      <c r="J67" s="171">
        <v>0</v>
      </c>
      <c r="K67" s="170"/>
      <c r="L67" s="172">
        <v>0</v>
      </c>
      <c r="M67" s="170"/>
      <c r="N67" s="151">
        <f>D67+F67+J67+L67</f>
        <v>0</v>
      </c>
      <c r="O67" s="161"/>
      <c r="Q67" s="77"/>
    </row>
    <row r="68" spans="1:17" s="162" customFormat="1" ht="3" hidden="1" customHeight="1" x14ac:dyDescent="0.25">
      <c r="A68" s="159"/>
      <c r="B68" s="156"/>
      <c r="C68" s="156"/>
      <c r="D68" s="174"/>
      <c r="E68" s="154"/>
      <c r="F68" s="174"/>
      <c r="G68" s="160"/>
      <c r="H68" s="175"/>
      <c r="I68" s="170"/>
      <c r="J68" s="176"/>
      <c r="K68" s="170"/>
      <c r="L68" s="176"/>
      <c r="M68" s="170"/>
      <c r="N68" s="174"/>
      <c r="O68" s="161"/>
      <c r="Q68" s="77"/>
    </row>
    <row r="69" spans="1:17" s="162" customFormat="1" ht="16.149999999999999" hidden="1" customHeight="1" x14ac:dyDescent="0.25">
      <c r="A69" s="159"/>
      <c r="B69" s="156" t="s">
        <v>34</v>
      </c>
      <c r="C69" s="156"/>
      <c r="D69" s="151" t="e">
        <f>IF(#REF!="Yes",#REF!,IF(#REF!="No",N46*0.9,0))</f>
        <v>#REF!</v>
      </c>
      <c r="E69" s="154"/>
      <c r="F69" s="151">
        <v>0</v>
      </c>
      <c r="G69" s="160"/>
      <c r="H69" s="169" t="e">
        <f>IF(#REF!="Yes",(D69*0.2),IF(#REF!="No",0))</f>
        <v>#REF!</v>
      </c>
      <c r="I69" s="170"/>
      <c r="J69" s="171" t="e">
        <f>IF(#REF!="Yes",0,IF(#REF!="No",(D69/0.8)-D69))</f>
        <v>#REF!</v>
      </c>
      <c r="K69" s="170"/>
      <c r="L69" s="171" t="e">
        <f>N55</f>
        <v>#REF!</v>
      </c>
      <c r="M69" s="170"/>
      <c r="N69" s="151" t="e">
        <f>D69+F69+J69+L69</f>
        <v>#REF!</v>
      </c>
      <c r="O69" s="161"/>
      <c r="Q69" s="77"/>
    </row>
    <row r="70" spans="1:17" s="162" customFormat="1" ht="3" hidden="1" customHeight="1" x14ac:dyDescent="0.25">
      <c r="A70" s="159"/>
      <c r="B70" s="156"/>
      <c r="C70" s="156"/>
      <c r="D70" s="174"/>
      <c r="E70" s="154"/>
      <c r="F70" s="174"/>
      <c r="G70" s="160"/>
      <c r="H70" s="175"/>
      <c r="I70" s="170"/>
      <c r="J70" s="176"/>
      <c r="K70" s="170"/>
      <c r="L70" s="176"/>
      <c r="M70" s="170"/>
      <c r="N70" s="178"/>
      <c r="O70" s="161"/>
      <c r="Q70" s="77"/>
    </row>
    <row r="71" spans="1:17" s="162" customFormat="1" ht="16.149999999999999" hidden="1" customHeight="1" x14ac:dyDescent="0.25">
      <c r="A71" s="159"/>
      <c r="B71" s="156" t="s">
        <v>35</v>
      </c>
      <c r="C71" s="156"/>
      <c r="D71" s="151" t="e">
        <f>IF(#REF!="Yes",#REF!,IF(#REF!="No",N46*0.1,0))</f>
        <v>#REF!</v>
      </c>
      <c r="E71" s="154"/>
      <c r="F71" s="151">
        <v>0</v>
      </c>
      <c r="G71" s="160"/>
      <c r="H71" s="169" t="e">
        <f>IF(#REF!="Yes",(D71*0.2),IF(#REF!="No",0))</f>
        <v>#REF!</v>
      </c>
      <c r="I71" s="170"/>
      <c r="J71" s="171" t="e">
        <f>IF(#REF!="Yes",0,IF(#REF!="No",(D71/0.8)-D71))</f>
        <v>#REF!</v>
      </c>
      <c r="K71" s="170"/>
      <c r="L71" s="171">
        <v>0</v>
      </c>
      <c r="M71" s="170"/>
      <c r="N71" s="151" t="e">
        <f>D71+F71+J71+L71</f>
        <v>#REF!</v>
      </c>
      <c r="O71" s="161"/>
      <c r="Q71" s="77"/>
    </row>
    <row r="72" spans="1:17" s="162" customFormat="1" ht="3.6" hidden="1" customHeight="1" thickBot="1" x14ac:dyDescent="0.3">
      <c r="A72" s="159"/>
      <c r="B72" s="156"/>
      <c r="C72" s="156"/>
      <c r="D72" s="174"/>
      <c r="E72" s="154"/>
      <c r="F72" s="174"/>
      <c r="G72" s="160"/>
      <c r="H72" s="175"/>
      <c r="I72" s="170"/>
      <c r="J72" s="176"/>
      <c r="K72" s="170"/>
      <c r="L72" s="176"/>
      <c r="M72" s="170"/>
      <c r="N72" s="179"/>
      <c r="O72" s="161"/>
      <c r="Q72" s="77"/>
    </row>
    <row r="73" spans="1:17" s="162" customFormat="1" ht="16.149999999999999" hidden="1" customHeight="1" thickTop="1" thickBot="1" x14ac:dyDescent="0.3">
      <c r="A73" s="159"/>
      <c r="B73" s="156" t="s">
        <v>27</v>
      </c>
      <c r="C73" s="156"/>
      <c r="D73" s="151" t="e">
        <f>ROUNDDOWN(SUM(D63+D69+D71),0)</f>
        <v>#REF!</v>
      </c>
      <c r="E73" s="154"/>
      <c r="F73" s="151">
        <f>F63+F69+F71</f>
        <v>0</v>
      </c>
      <c r="G73" s="160"/>
      <c r="H73" s="169" t="e">
        <f>ROUND(SUM(H63+H69+H71),0)</f>
        <v>#REF!</v>
      </c>
      <c r="I73" s="170"/>
      <c r="J73" s="171" t="e">
        <f>ROUNDDOWN(SUM(J69+J71),0)</f>
        <v>#REF!</v>
      </c>
      <c r="K73" s="170"/>
      <c r="L73" s="171" t="e">
        <f>ROUNDDOWN(SUM(L63+L65+L67+L69+L71),0)</f>
        <v>#REF!</v>
      </c>
      <c r="M73" s="170"/>
      <c r="N73" s="158" t="e">
        <f>ROUNDDOWN(N63+N65+N67+N69+N71,0)</f>
        <v>#REF!</v>
      </c>
      <c r="O73" s="161"/>
      <c r="Q73" s="77"/>
    </row>
    <row r="74" spans="1:17" ht="5.45" hidden="1" customHeight="1" thickTop="1" thickBot="1" x14ac:dyDescent="0.3">
      <c r="A74" s="180"/>
      <c r="B74" s="181"/>
      <c r="C74" s="181"/>
      <c r="D74" s="182"/>
      <c r="E74" s="182"/>
      <c r="F74" s="182"/>
      <c r="G74" s="182"/>
      <c r="H74" s="183"/>
      <c r="I74" s="183"/>
      <c r="J74" s="183"/>
      <c r="K74" s="183"/>
      <c r="L74" s="183"/>
      <c r="M74" s="183"/>
      <c r="N74" s="183"/>
      <c r="O74" s="184"/>
    </row>
    <row r="75" spans="1:17" x14ac:dyDescent="0.25">
      <c r="N75" s="136"/>
    </row>
    <row r="76" spans="1:17" x14ac:dyDescent="0.25">
      <c r="B76" s="185"/>
      <c r="C76" s="185"/>
    </row>
    <row r="77" spans="1:17" x14ac:dyDescent="0.25">
      <c r="B77" s="136"/>
      <c r="C77" s="136"/>
    </row>
  </sheetData>
  <sheetProtection algorithmName="SHA-512" hashValue="oZQAUqAKq79oSAOzwyYGfqt6OB9SErit8zK8W4rZZgDFotYhMqpqlHdBYPWwU9MyNztqTm14Gzlm88dJvgpWwA==" saltValue="md6TgyXseAXAgFQYn8A15w==" spinCount="100000" sheet="1" objects="1" scenarios="1"/>
  <mergeCells count="9">
    <mergeCell ref="D60:N60"/>
    <mergeCell ref="B43:N43"/>
    <mergeCell ref="B38:N38"/>
    <mergeCell ref="B41:N41"/>
    <mergeCell ref="B4:N4"/>
    <mergeCell ref="B14:N14"/>
    <mergeCell ref="B26:N26"/>
    <mergeCell ref="B12:N12"/>
    <mergeCell ref="J17:L17"/>
  </mergeCells>
  <conditionalFormatting sqref="B4:N4">
    <cfRule type="containsBlanks" dxfId="2" priority="19">
      <formula>LEN(TRIM(B4))=0</formula>
    </cfRule>
  </conditionalFormatting>
  <conditionalFormatting sqref="N28">
    <cfRule type="containsBlanks" dxfId="0" priority="8">
      <formula>LEN(TRIM(N28))=0</formula>
    </cfRule>
    <cfRule type="cellIs" dxfId="1" priority="1" operator="lessThan">
      <formula>0.2</formula>
    </cfRule>
  </conditionalFormatting>
  <pageMargins left="0.25" right="0.25" top="0.75" bottom="0.75" header="0.3" footer="0.3"/>
  <pageSetup scale="74" orientation="portrait" r:id="rId1"/>
  <ignoredErrors>
    <ignoredError sqref="L46:L58 L21 L19:L20 L22 L35 L33 L28:L32 L34 L36"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93BE84B4-A25F-4F48-B97E-0DDE0E197D76}">
          <x14:formula1>
            <xm:f>'Cell References'!$B$1:$C$1</xm:f>
          </x14:formula1>
          <xm:sqref>N17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C8D02-9D16-4ED7-AF0D-C1A148402DAA}">
  <sheetPr>
    <pageSetUpPr fitToPage="1"/>
  </sheetPr>
  <dimension ref="A1:G48"/>
  <sheetViews>
    <sheetView zoomScaleNormal="100" workbookViewId="0">
      <pane ySplit="4" topLeftCell="A30" activePane="bottomLeft" state="frozen"/>
      <selection pane="bottomLeft" activeCell="M11" sqref="M11"/>
    </sheetView>
  </sheetViews>
  <sheetFormatPr defaultRowHeight="15" x14ac:dyDescent="0.25"/>
  <cols>
    <col min="1" max="1" width="17.7109375" customWidth="1"/>
    <col min="2" max="2" width="56.28515625" bestFit="1" customWidth="1"/>
    <col min="3" max="3" width="8.42578125" bestFit="1" customWidth="1"/>
    <col min="4" max="4" width="5.5703125" customWidth="1"/>
    <col min="5" max="5" width="21.85546875" customWidth="1"/>
    <col min="6" max="6" width="7.7109375" bestFit="1" customWidth="1"/>
    <col min="7" max="7" width="2.140625" customWidth="1"/>
  </cols>
  <sheetData>
    <row r="1" spans="1:7" x14ac:dyDescent="0.25">
      <c r="A1" s="1"/>
      <c r="B1" s="2" t="s">
        <v>93</v>
      </c>
      <c r="C1" s="2"/>
      <c r="D1" s="2"/>
      <c r="E1" s="2"/>
      <c r="F1" s="2"/>
      <c r="G1" s="2"/>
    </row>
    <row r="2" spans="1:7" ht="24.6" customHeight="1" x14ac:dyDescent="0.25">
      <c r="A2" s="3"/>
      <c r="B2" s="236" t="s">
        <v>92</v>
      </c>
      <c r="C2" s="236"/>
      <c r="D2" s="236"/>
      <c r="E2" s="236"/>
      <c r="F2" s="236"/>
      <c r="G2" s="4"/>
    </row>
    <row r="3" spans="1:7" ht="3" customHeight="1" x14ac:dyDescent="0.25">
      <c r="A3" s="3"/>
      <c r="B3" s="5"/>
      <c r="C3" s="5"/>
      <c r="D3" s="5"/>
      <c r="E3" s="5"/>
      <c r="F3" s="5"/>
      <c r="G3" s="4"/>
    </row>
    <row r="4" spans="1:7" x14ac:dyDescent="0.25">
      <c r="A4" s="3"/>
      <c r="B4" s="6" t="s">
        <v>13</v>
      </c>
      <c r="C4" s="7" t="s">
        <v>14</v>
      </c>
      <c r="D4" s="7" t="s">
        <v>15</v>
      </c>
      <c r="E4" s="8" t="s">
        <v>16</v>
      </c>
      <c r="F4" s="9" t="s">
        <v>17</v>
      </c>
      <c r="G4" s="4"/>
    </row>
    <row r="5" spans="1:7" ht="15.75" thickBot="1" x14ac:dyDescent="0.3">
      <c r="A5" s="3"/>
      <c r="B5" s="10" t="s">
        <v>91</v>
      </c>
      <c r="C5" s="11"/>
      <c r="D5" s="12"/>
      <c r="E5" s="11"/>
      <c r="F5" s="13"/>
      <c r="G5" s="4"/>
    </row>
    <row r="6" spans="1:7" ht="21" customHeight="1" x14ac:dyDescent="0.25">
      <c r="A6" s="233" t="s">
        <v>90</v>
      </c>
      <c r="B6" s="14" t="s">
        <v>89</v>
      </c>
      <c r="C6" s="15"/>
      <c r="D6" s="16" t="s">
        <v>88</v>
      </c>
      <c r="E6" s="17"/>
      <c r="F6" s="18"/>
      <c r="G6" s="4"/>
    </row>
    <row r="7" spans="1:7" ht="19.899999999999999" customHeight="1" x14ac:dyDescent="0.25">
      <c r="A7" s="234"/>
      <c r="B7" s="19" t="s">
        <v>87</v>
      </c>
      <c r="C7" s="20"/>
      <c r="D7" s="19" t="s">
        <v>79</v>
      </c>
      <c r="E7" s="21"/>
      <c r="F7" s="22"/>
      <c r="G7" s="4"/>
    </row>
    <row r="8" spans="1:7" ht="19.899999999999999" customHeight="1" x14ac:dyDescent="0.25">
      <c r="A8" s="234"/>
      <c r="B8" s="12" t="s">
        <v>86</v>
      </c>
      <c r="C8" s="20"/>
      <c r="D8" s="12" t="s">
        <v>79</v>
      </c>
      <c r="E8" s="23"/>
      <c r="F8" s="24"/>
      <c r="G8" s="4"/>
    </row>
    <row r="9" spans="1:7" ht="18.600000000000001" customHeight="1" thickBot="1" x14ac:dyDescent="0.3">
      <c r="A9" s="235"/>
      <c r="B9" s="25" t="s">
        <v>40</v>
      </c>
      <c r="C9" s="26"/>
      <c r="D9" s="27"/>
      <c r="E9" s="28"/>
      <c r="F9" s="29"/>
      <c r="G9" s="4"/>
    </row>
    <row r="10" spans="1:7" ht="14.45" customHeight="1" x14ac:dyDescent="0.25">
      <c r="A10" s="233" t="s">
        <v>85</v>
      </c>
      <c r="B10" s="14" t="s">
        <v>84</v>
      </c>
      <c r="C10" s="15"/>
      <c r="D10" s="16" t="s">
        <v>79</v>
      </c>
      <c r="E10" s="17"/>
      <c r="F10" s="18"/>
      <c r="G10" s="4"/>
    </row>
    <row r="11" spans="1:7" ht="27" customHeight="1" x14ac:dyDescent="0.25">
      <c r="A11" s="234"/>
      <c r="B11" s="30" t="s">
        <v>83</v>
      </c>
      <c r="C11" s="20"/>
      <c r="D11" s="19" t="s">
        <v>79</v>
      </c>
      <c r="E11" s="21"/>
      <c r="F11" s="22"/>
      <c r="G11" s="4"/>
    </row>
    <row r="12" spans="1:7" x14ac:dyDescent="0.25">
      <c r="A12" s="234"/>
      <c r="B12" s="19" t="s">
        <v>82</v>
      </c>
      <c r="C12" s="20"/>
      <c r="D12" s="19" t="s">
        <v>79</v>
      </c>
      <c r="E12" s="21"/>
      <c r="F12" s="22"/>
      <c r="G12" s="4"/>
    </row>
    <row r="13" spans="1:7" x14ac:dyDescent="0.25">
      <c r="A13" s="234"/>
      <c r="B13" s="19" t="s">
        <v>81</v>
      </c>
      <c r="C13" s="20"/>
      <c r="D13" s="19" t="s">
        <v>54</v>
      </c>
      <c r="E13" s="21"/>
      <c r="F13" s="22"/>
      <c r="G13" s="4"/>
    </row>
    <row r="14" spans="1:7" x14ac:dyDescent="0.25">
      <c r="A14" s="234"/>
      <c r="B14" s="19" t="s">
        <v>80</v>
      </c>
      <c r="C14" s="20"/>
      <c r="D14" s="19" t="s">
        <v>79</v>
      </c>
      <c r="E14" s="21"/>
      <c r="F14" s="22"/>
      <c r="G14" s="4"/>
    </row>
    <row r="15" spans="1:7" x14ac:dyDescent="0.25">
      <c r="A15" s="234"/>
      <c r="B15" s="19" t="s">
        <v>78</v>
      </c>
      <c r="C15" s="20"/>
      <c r="D15" s="19" t="s">
        <v>46</v>
      </c>
      <c r="E15" s="21"/>
      <c r="F15" s="22"/>
      <c r="G15" s="4"/>
    </row>
    <row r="16" spans="1:7" x14ac:dyDescent="0.25">
      <c r="A16" s="234"/>
      <c r="B16" s="19" t="s">
        <v>77</v>
      </c>
      <c r="C16" s="20"/>
      <c r="D16" s="19" t="s">
        <v>54</v>
      </c>
      <c r="E16" s="21"/>
      <c r="F16" s="22"/>
      <c r="G16" s="4"/>
    </row>
    <row r="17" spans="1:7" x14ac:dyDescent="0.25">
      <c r="A17" s="234"/>
      <c r="B17" s="19" t="s">
        <v>76</v>
      </c>
      <c r="C17" s="20"/>
      <c r="D17" s="19" t="s">
        <v>46</v>
      </c>
      <c r="E17" s="21"/>
      <c r="F17" s="22"/>
      <c r="G17" s="4"/>
    </row>
    <row r="18" spans="1:7" x14ac:dyDescent="0.25">
      <c r="A18" s="234"/>
      <c r="B18" s="19" t="s">
        <v>75</v>
      </c>
      <c r="C18" s="20"/>
      <c r="D18" s="19" t="s">
        <v>74</v>
      </c>
      <c r="E18" s="21"/>
      <c r="F18" s="22"/>
      <c r="G18" s="4"/>
    </row>
    <row r="19" spans="1:7" x14ac:dyDescent="0.25">
      <c r="A19" s="234"/>
      <c r="B19" s="12" t="s">
        <v>73</v>
      </c>
      <c r="C19" s="11"/>
      <c r="D19" s="12" t="s">
        <v>54</v>
      </c>
      <c r="E19" s="23"/>
      <c r="F19" s="24"/>
      <c r="G19" s="4"/>
    </row>
    <row r="20" spans="1:7" ht="15.75" thickBot="1" x14ac:dyDescent="0.3">
      <c r="A20" s="235"/>
      <c r="B20" s="25" t="s">
        <v>40</v>
      </c>
      <c r="C20" s="31"/>
      <c r="D20" s="27"/>
      <c r="E20" s="28"/>
      <c r="F20" s="29"/>
      <c r="G20" s="4"/>
    </row>
    <row r="21" spans="1:7" x14ac:dyDescent="0.25">
      <c r="A21" s="233" t="s">
        <v>72</v>
      </c>
      <c r="B21" s="16" t="s">
        <v>71</v>
      </c>
      <c r="C21" s="15"/>
      <c r="D21" s="16" t="s">
        <v>46</v>
      </c>
      <c r="E21" s="17"/>
      <c r="F21" s="18"/>
      <c r="G21" s="4"/>
    </row>
    <row r="22" spans="1:7" x14ac:dyDescent="0.25">
      <c r="A22" s="234"/>
      <c r="B22" s="19" t="s">
        <v>70</v>
      </c>
      <c r="C22" s="20"/>
      <c r="D22" s="19" t="s">
        <v>54</v>
      </c>
      <c r="E22" s="21"/>
      <c r="F22" s="22"/>
      <c r="G22" s="4"/>
    </row>
    <row r="23" spans="1:7" x14ac:dyDescent="0.25">
      <c r="A23" s="234"/>
      <c r="B23" s="19" t="s">
        <v>69</v>
      </c>
      <c r="C23" s="20"/>
      <c r="D23" s="19" t="s">
        <v>54</v>
      </c>
      <c r="E23" s="21"/>
      <c r="F23" s="22"/>
      <c r="G23" s="4"/>
    </row>
    <row r="24" spans="1:7" x14ac:dyDescent="0.25">
      <c r="A24" s="234"/>
      <c r="B24" s="19" t="s">
        <v>68</v>
      </c>
      <c r="C24" s="20"/>
      <c r="D24" s="19" t="s">
        <v>54</v>
      </c>
      <c r="E24" s="21"/>
      <c r="F24" s="22"/>
      <c r="G24" s="4"/>
    </row>
    <row r="25" spans="1:7" x14ac:dyDescent="0.25">
      <c r="A25" s="234"/>
      <c r="B25" s="19" t="s">
        <v>67</v>
      </c>
      <c r="C25" s="20"/>
      <c r="D25" s="19" t="s">
        <v>46</v>
      </c>
      <c r="E25" s="23"/>
      <c r="F25" s="24"/>
      <c r="G25" s="4"/>
    </row>
    <row r="26" spans="1:7" ht="15.75" thickBot="1" x14ac:dyDescent="0.3">
      <c r="A26" s="235"/>
      <c r="B26" s="32" t="s">
        <v>40</v>
      </c>
      <c r="C26" s="26"/>
      <c r="D26" s="33"/>
      <c r="E26" s="28"/>
      <c r="F26" s="29"/>
      <c r="G26" s="4"/>
    </row>
    <row r="27" spans="1:7" ht="28.9" customHeight="1" x14ac:dyDescent="0.25">
      <c r="A27" s="233" t="s">
        <v>66</v>
      </c>
      <c r="B27" s="16" t="s">
        <v>65</v>
      </c>
      <c r="C27" s="15"/>
      <c r="D27" s="16" t="s">
        <v>46</v>
      </c>
      <c r="E27" s="17"/>
      <c r="F27" s="18"/>
      <c r="G27" s="4"/>
    </row>
    <row r="28" spans="1:7" ht="22.15" customHeight="1" x14ac:dyDescent="0.25">
      <c r="A28" s="234"/>
      <c r="B28" s="19" t="s">
        <v>64</v>
      </c>
      <c r="C28" s="20"/>
      <c r="D28" s="19" t="s">
        <v>42</v>
      </c>
      <c r="E28" s="21"/>
      <c r="F28" s="22"/>
      <c r="G28" s="4"/>
    </row>
    <row r="29" spans="1:7" ht="24" customHeight="1" thickBot="1" x14ac:dyDescent="0.3">
      <c r="A29" s="235"/>
      <c r="B29" s="32" t="s">
        <v>40</v>
      </c>
      <c r="C29" s="34"/>
      <c r="D29" s="35"/>
      <c r="E29" s="36"/>
      <c r="F29" s="37"/>
      <c r="G29" s="4"/>
    </row>
    <row r="30" spans="1:7" ht="20.45" customHeight="1" x14ac:dyDescent="0.25">
      <c r="A30" s="233" t="s">
        <v>63</v>
      </c>
      <c r="B30" s="38" t="s">
        <v>62</v>
      </c>
      <c r="C30" s="39"/>
      <c r="D30" s="38" t="s">
        <v>54</v>
      </c>
      <c r="E30" s="17"/>
      <c r="F30" s="18"/>
      <c r="G30" s="4"/>
    </row>
    <row r="31" spans="1:7" ht="19.899999999999999" customHeight="1" x14ac:dyDescent="0.25">
      <c r="A31" s="234"/>
      <c r="B31" s="40" t="s">
        <v>61</v>
      </c>
      <c r="C31" s="41"/>
      <c r="D31" s="42" t="s">
        <v>42</v>
      </c>
      <c r="E31" s="36"/>
      <c r="F31" s="37"/>
      <c r="G31" s="4"/>
    </row>
    <row r="32" spans="1:7" ht="22.15" customHeight="1" thickBot="1" x14ac:dyDescent="0.3">
      <c r="A32" s="235"/>
      <c r="B32" s="32" t="s">
        <v>40</v>
      </c>
      <c r="C32" s="43"/>
      <c r="D32" s="44"/>
      <c r="E32" s="28"/>
      <c r="F32" s="29"/>
      <c r="G32" s="4"/>
    </row>
    <row r="33" spans="1:7" ht="19.899999999999999" customHeight="1" x14ac:dyDescent="0.25">
      <c r="A33" s="233" t="s">
        <v>60</v>
      </c>
      <c r="B33" s="38" t="s">
        <v>59</v>
      </c>
      <c r="C33" s="39"/>
      <c r="D33" s="38" t="s">
        <v>42</v>
      </c>
      <c r="E33" s="17"/>
      <c r="F33" s="18"/>
      <c r="G33" s="4"/>
    </row>
    <row r="34" spans="1:7" ht="19.149999999999999" customHeight="1" x14ac:dyDescent="0.25">
      <c r="A34" s="234"/>
      <c r="B34" s="45" t="s">
        <v>58</v>
      </c>
      <c r="C34" s="46"/>
      <c r="D34" s="45" t="s">
        <v>46</v>
      </c>
      <c r="E34" s="21"/>
      <c r="F34" s="24"/>
      <c r="G34" s="4"/>
    </row>
    <row r="35" spans="1:7" ht="18.600000000000001" customHeight="1" thickBot="1" x14ac:dyDescent="0.3">
      <c r="A35" s="235"/>
      <c r="B35" s="47" t="s">
        <v>40</v>
      </c>
      <c r="C35" s="43"/>
      <c r="D35" s="44"/>
      <c r="E35" s="28"/>
      <c r="F35" s="29"/>
      <c r="G35" s="4"/>
    </row>
    <row r="36" spans="1:7" ht="22.9" customHeight="1" x14ac:dyDescent="0.25">
      <c r="A36" s="233" t="s">
        <v>57</v>
      </c>
      <c r="B36" s="38" t="s">
        <v>56</v>
      </c>
      <c r="C36" s="39"/>
      <c r="D36" s="38" t="s">
        <v>46</v>
      </c>
      <c r="E36" s="17"/>
      <c r="F36" s="18"/>
      <c r="G36" s="4"/>
    </row>
    <row r="37" spans="1:7" ht="22.9" customHeight="1" x14ac:dyDescent="0.25">
      <c r="A37" s="234"/>
      <c r="B37" s="48" t="s">
        <v>55</v>
      </c>
      <c r="C37" s="49"/>
      <c r="D37" s="48" t="s">
        <v>54</v>
      </c>
      <c r="E37" s="50"/>
      <c r="F37" s="51"/>
      <c r="G37" s="4"/>
    </row>
    <row r="38" spans="1:7" ht="15.75" thickBot="1" x14ac:dyDescent="0.3">
      <c r="A38" s="235"/>
      <c r="B38" s="47" t="s">
        <v>40</v>
      </c>
      <c r="C38" s="41"/>
      <c r="D38" s="42"/>
      <c r="E38" s="36"/>
      <c r="F38" s="37"/>
      <c r="G38" s="4"/>
    </row>
    <row r="39" spans="1:7" ht="48.75" x14ac:dyDescent="0.25">
      <c r="A39" s="233" t="s">
        <v>53</v>
      </c>
      <c r="B39" s="14" t="s">
        <v>52</v>
      </c>
      <c r="C39" s="52"/>
      <c r="D39" s="53" t="s">
        <v>42</v>
      </c>
      <c r="E39" s="54" t="s">
        <v>41</v>
      </c>
      <c r="F39" s="18"/>
      <c r="G39" s="4"/>
    </row>
    <row r="40" spans="1:7" x14ac:dyDescent="0.25">
      <c r="A40" s="234"/>
      <c r="B40" s="55" t="s">
        <v>51</v>
      </c>
      <c r="C40" s="56"/>
      <c r="D40" s="57" t="s">
        <v>50</v>
      </c>
      <c r="E40" s="58"/>
      <c r="F40" s="51"/>
      <c r="G40" s="4"/>
    </row>
    <row r="41" spans="1:7" x14ac:dyDescent="0.25">
      <c r="A41" s="234"/>
      <c r="B41" s="55" t="s">
        <v>49</v>
      </c>
      <c r="C41" s="56"/>
      <c r="D41" s="57" t="s">
        <v>48</v>
      </c>
      <c r="E41" s="58"/>
      <c r="F41" s="51"/>
      <c r="G41" s="4"/>
    </row>
    <row r="42" spans="1:7" x14ac:dyDescent="0.25">
      <c r="A42" s="234"/>
      <c r="B42" s="55" t="s">
        <v>47</v>
      </c>
      <c r="C42" s="56"/>
      <c r="D42" s="57" t="s">
        <v>46</v>
      </c>
      <c r="E42" s="58"/>
      <c r="F42" s="51"/>
      <c r="G42" s="4"/>
    </row>
    <row r="43" spans="1:7" ht="48.75" x14ac:dyDescent="0.25">
      <c r="A43" s="234"/>
      <c r="B43" s="59" t="s">
        <v>45</v>
      </c>
      <c r="C43" s="60"/>
      <c r="D43" s="61" t="s">
        <v>42</v>
      </c>
      <c r="E43" s="62" t="s">
        <v>41</v>
      </c>
      <c r="F43" s="22"/>
      <c r="G43" s="4"/>
    </row>
    <row r="44" spans="1:7" ht="48.75" x14ac:dyDescent="0.25">
      <c r="A44" s="234"/>
      <c r="B44" s="59" t="s">
        <v>44</v>
      </c>
      <c r="C44" s="63"/>
      <c r="D44" s="64" t="s">
        <v>42</v>
      </c>
      <c r="E44" s="62" t="s">
        <v>41</v>
      </c>
      <c r="F44" s="24"/>
      <c r="G44" s="4"/>
    </row>
    <row r="45" spans="1:7" ht="48.75" x14ac:dyDescent="0.25">
      <c r="A45" s="234"/>
      <c r="B45" s="59" t="s">
        <v>43</v>
      </c>
      <c r="C45" s="63"/>
      <c r="D45" s="64" t="s">
        <v>42</v>
      </c>
      <c r="E45" s="62" t="s">
        <v>41</v>
      </c>
      <c r="F45" s="24"/>
      <c r="G45" s="4"/>
    </row>
    <row r="46" spans="1:7" ht="15.75" thickBot="1" x14ac:dyDescent="0.3">
      <c r="A46" s="235"/>
      <c r="B46" s="32" t="s">
        <v>40</v>
      </c>
      <c r="C46" s="65"/>
      <c r="D46" s="66"/>
      <c r="E46" s="67"/>
      <c r="F46" s="29"/>
      <c r="G46" s="4"/>
    </row>
    <row r="47" spans="1:7" x14ac:dyDescent="0.25">
      <c r="A47" s="3"/>
      <c r="B47" s="4"/>
      <c r="C47" s="68"/>
      <c r="D47" s="68"/>
      <c r="E47" s="69"/>
      <c r="F47" s="70">
        <f>SUM(F6:F46)</f>
        <v>0</v>
      </c>
      <c r="G47" s="4"/>
    </row>
    <row r="48" spans="1:7" x14ac:dyDescent="0.25">
      <c r="A48" s="3"/>
      <c r="B48" s="71"/>
      <c r="C48" s="71"/>
      <c r="D48" s="71"/>
      <c r="E48" s="71"/>
      <c r="F48" s="69"/>
      <c r="G48" s="4"/>
    </row>
  </sheetData>
  <sheetProtection algorithmName="SHA-512" hashValue="JOcARvD1Mu2luvY47pECrheQEPl2zhKmG8ASW35CgbRW1qLpbOtduf5npLHuuiJyPrB/NIK5eY+xJCQj9GmBxQ==" saltValue="0owltBX8Qt0gtT+qzlLUaw==" spinCount="100000" sheet="1" objects="1" scenarios="1"/>
  <mergeCells count="9">
    <mergeCell ref="A39:A46"/>
    <mergeCell ref="B2:F2"/>
    <mergeCell ref="A6:A9"/>
    <mergeCell ref="A21:A26"/>
    <mergeCell ref="A33:A35"/>
    <mergeCell ref="A10:A20"/>
    <mergeCell ref="A30:A32"/>
    <mergeCell ref="A27:A29"/>
    <mergeCell ref="A36:A38"/>
  </mergeCells>
  <pageMargins left="0.7" right="0.7" top="0.75" bottom="0.75" header="0.3" footer="0.3"/>
  <pageSetup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5E56F-CC26-4901-8FF4-07F07FEAC892}">
  <dimension ref="A1:C1"/>
  <sheetViews>
    <sheetView workbookViewId="0">
      <selection activeCell="B11" sqref="B11"/>
    </sheetView>
  </sheetViews>
  <sheetFormatPr defaultColWidth="9.140625" defaultRowHeight="15" x14ac:dyDescent="0.25"/>
  <cols>
    <col min="1" max="1" width="56.5703125" style="77" bestFit="1" customWidth="1"/>
    <col min="2" max="2" width="12.28515625" style="77" customWidth="1"/>
    <col min="3" max="3" width="22.28515625" style="77" customWidth="1"/>
    <col min="4" max="16384" width="9.140625" style="77"/>
  </cols>
  <sheetData>
    <row r="1" spans="1:3" x14ac:dyDescent="0.25">
      <c r="A1" s="77" t="s">
        <v>108</v>
      </c>
      <c r="B1" s="204" t="s">
        <v>96</v>
      </c>
      <c r="C1" s="204" t="s">
        <v>97</v>
      </c>
    </row>
  </sheetData>
  <sheetProtection algorithmName="SHA-512" hashValue="JLONDtIOMro5b6r90IjsTwtvh+6QEe1EYSxYc8KGQajbEDgp2OWTm9ubsBK1R8g3fUs7MbRs80pO6fh6WhG8eA==" saltValue="Qqm1rZyzjPkTKCVGmC1j3A==" spinCount="100000" sheet="1" objects="1" scenarios="1"/>
  <pageMargins left="0.25" right="0.25" top="0.75" bottom="0.75" header="0.3" footer="0.3"/>
  <pageSetup orientation="portrait" r:id="rId1"/>
</worksheet>
</file>

<file path=docMetadata/LabelInfo.xml><?xml version="1.0" encoding="utf-8"?>
<clbl:labelList xmlns:clbl="http://schemas.microsoft.com/office/2020/mipLabelMetadata">
  <clbl:label id="{2bdd4540-dfa8-4f47-92e3-d421298f2c89}" enabled="1" method="Privileged" siteId="{2f5e7ebc-22b0-4fbe-934c-aabddb4e29b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Itemized SRTS Planning Costs</vt:lpstr>
      <vt:lpstr>Budget Summary</vt:lpstr>
      <vt:lpstr>Example Itemized Costs</vt:lpstr>
      <vt:lpstr>Cell References</vt:lpstr>
    </vt:vector>
  </TitlesOfParts>
  <Company>N.C.T.C.O.G.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Snyder</dc:creator>
  <cp:lastModifiedBy>Daniel Snyder</cp:lastModifiedBy>
  <cp:lastPrinted>2024-10-11T19:00:44Z</cp:lastPrinted>
  <dcterms:created xsi:type="dcterms:W3CDTF">2018-11-21T21:41:04Z</dcterms:created>
  <dcterms:modified xsi:type="dcterms:W3CDTF">2024-10-25T15:09:47Z</dcterms:modified>
</cp:coreProperties>
</file>