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slicers/slicer1.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slicers/slicer2.xml" ContentType="application/vnd.ms-excel.slicer+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pivotTables/pivotTable2.xml" ContentType="application/vnd.openxmlformats-officedocument.spreadsheetml.pivotTable+xml"/>
  <Override PartName="/xl/drawings/drawing8.xml" ContentType="application/vnd.openxmlformats-officedocument.drawing+xml"/>
  <Override PartName="/xl/slicers/slicer3.xml" ContentType="application/vnd.ms-excel.slicer+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9.xml" ContentType="application/vnd.openxmlformats-officedocument.drawing+xml"/>
  <Override PartName="/xl/tables/table1.xml" ContentType="application/vnd.openxmlformats-officedocument.spreadsheetml.table+xml"/>
  <Override PartName="/xl/pivotTables/pivotTable3.xml" ContentType="application/vnd.openxmlformats-officedocument.spreadsheetml.pivotTab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1.xml" ContentType="application/vnd.openxmlformats-officedocument.drawingml.chartshapes+xml"/>
  <Override PartName="/xl/pivotTables/pivotTable4.xml" ContentType="application/vnd.openxmlformats-officedocument.spreadsheetml.pivotTable+xml"/>
  <Override PartName="/xl/drawings/drawing12.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pivotTables/pivotTable5.xml" ContentType="application/vnd.openxmlformats-officedocument.spreadsheetml.pivotTable+xml"/>
  <Override PartName="/xl/drawings/drawing13.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4.xml" ContentType="application/vnd.openxmlformats-officedocument.drawingml.chartshapes+xml"/>
  <Override PartName="/xl/pivotTables/pivotTable6.xml" ContentType="application/vnd.openxmlformats-officedocument.spreadsheetml.pivotTable+xml"/>
  <Override PartName="/xl/drawings/drawing15.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ml.chartshapes+xml"/>
  <Override PartName="/xl/pivotTables/pivotTable7.xml" ContentType="application/vnd.openxmlformats-officedocument.spreadsheetml.pivotTab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pivotTables/pivotTable8.xml" ContentType="application/vnd.openxmlformats-officedocument.spreadsheetml.pivotTab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ml.chartshapes+xml"/>
  <Override PartName="/xl/pivotTables/pivotTable9.xml" ContentType="application/vnd.openxmlformats-officedocument.spreadsheetml.pivot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hidePivotFieldList="1"/>
  <mc:AlternateContent xmlns:mc="http://schemas.openxmlformats.org/markup-compatibility/2006">
    <mc:Choice Requires="x15">
      <x15ac:absPath xmlns:x15ac="http://schemas.microsoft.com/office/spreadsheetml/2010/11/ac" url="https://nctcog-my.sharepoint.com/personal/njohnson_nctcog_org/Documents/"/>
    </mc:Choice>
  </mc:AlternateContent>
  <xr:revisionPtr revIDLastSave="0" documentId="8_{EDEDB361-8629-41CA-AFC2-90A8A8B0E384}" xr6:coauthVersionLast="47" xr6:coauthVersionMax="47" xr10:uidLastSave="{00000000-0000-0000-0000-000000000000}"/>
  <bookViews>
    <workbookView xWindow="-120" yWindow="-120" windowWidth="20730" windowHeight="11160" firstSheet="1" activeTab="12" xr2:uid="{00000000-000D-0000-FFFF-FFFF00000000}"/>
  </bookViews>
  <sheets>
    <sheet name="Grant Funding Release by Mo (2)" sheetId="19" state="hidden" r:id="rId1"/>
    <sheet name="Dashboard (Grants Awarded)" sheetId="8" r:id="rId2"/>
    <sheet name="TX CIP" sheetId="12" state="hidden" r:id="rId3"/>
    <sheet name="Regional CIP" sheetId="15" state="hidden" r:id="rId4"/>
    <sheet name="CIP Data" sheetId="14" state="hidden" r:id="rId5"/>
    <sheet name="Grants by Funding Source" sheetId="9" state="hidden" r:id="rId6"/>
    <sheet name="Pie Chart" sheetId="7" state="hidden" r:id="rId7"/>
    <sheet name="NCTCOG Airports" sheetId="10" state="hidden" r:id="rId8"/>
    <sheet name="Grant Funding Release by Month" sheetId="11" state="hidden" r:id="rId9"/>
    <sheet name="Annual Comp" sheetId="16" state="hidden" r:id="rId10"/>
    <sheet name="Annual Reg Comp" sheetId="17" state="hidden" r:id="rId11"/>
    <sheet name="Sheet1" sheetId="18" state="hidden" r:id="rId12"/>
    <sheet name="Data Table" sheetId="4" r:id="rId13"/>
    <sheet name="Regional Airports" sheetId="6" state="hidden" r:id="rId14"/>
    <sheet name="NPIAS Airports" sheetId="5" state="hidden" r:id="rId15"/>
  </sheets>
  <definedNames>
    <definedName name="Slicer_CIP_YEAR">#N/A</definedName>
    <definedName name="Slicer_Year">#N/A</definedName>
    <definedName name="Slicer_Year1">#N/A</definedName>
  </definedNames>
  <calcPr calcId="191029"/>
  <pivotCaches>
    <pivotCache cacheId="0" r:id="rId16"/>
    <pivotCache cacheId="25" r:id="rId17"/>
  </pivotCaches>
  <extLst>
    <ext xmlns:x14="http://schemas.microsoft.com/office/spreadsheetml/2009/9/main" uri="{BBE1A952-AA13-448e-AADC-164F8A28A991}">
      <x14:slicerCaches>
        <x14:slicerCache r:id="rId18"/>
        <x14:slicerCache r:id="rId19"/>
        <x14:slicerCache r:id="rId2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218" i="4" l="1"/>
  <c r="L1217" i="4"/>
  <c r="O1217" i="4"/>
  <c r="O1218" i="4"/>
  <c r="O1219" i="4"/>
  <c r="L1219" i="4"/>
  <c r="M1206" i="4"/>
  <c r="N1206" i="4" s="1"/>
  <c r="M1207" i="4"/>
  <c r="N1207" i="4" s="1"/>
  <c r="M1208" i="4"/>
  <c r="N1208" i="4" s="1"/>
  <c r="M1209" i="4"/>
  <c r="N1209" i="4" s="1"/>
  <c r="M1210" i="4"/>
  <c r="N1210" i="4" s="1"/>
  <c r="M1211" i="4"/>
  <c r="N1211" i="4" s="1"/>
  <c r="M1212" i="4"/>
  <c r="N1212" i="4" s="1"/>
  <c r="M1213" i="4"/>
  <c r="N1213" i="4" s="1"/>
  <c r="M1214" i="4"/>
  <c r="M1215" i="4"/>
  <c r="N1215" i="4" s="1"/>
  <c r="M1216" i="4"/>
  <c r="N1216" i="4" s="1"/>
  <c r="N1214" i="4"/>
  <c r="M1205" i="4"/>
  <c r="N1205" i="4" s="1"/>
  <c r="M1204" i="4"/>
  <c r="N1204" i="4" s="1"/>
  <c r="E1189" i="4"/>
  <c r="E1190" i="4"/>
  <c r="E1191" i="4"/>
  <c r="E1192" i="4"/>
  <c r="E1193" i="4"/>
  <c r="E1194" i="4"/>
  <c r="E1195" i="4"/>
  <c r="E1196" i="4"/>
  <c r="E1197" i="4"/>
  <c r="E1198" i="4"/>
  <c r="E1199" i="4"/>
  <c r="E1200" i="4"/>
  <c r="E1201" i="4"/>
  <c r="E1202" i="4"/>
  <c r="E1203" i="4"/>
  <c r="E1178" i="4"/>
  <c r="E1179" i="4"/>
  <c r="E1180" i="4"/>
  <c r="E1181" i="4"/>
  <c r="E1182" i="4"/>
  <c r="E1183" i="4"/>
  <c r="E1184" i="4"/>
  <c r="E1185" i="4"/>
  <c r="E1186" i="4"/>
  <c r="E1187" i="4"/>
  <c r="E1188" i="4"/>
  <c r="M1203" i="4"/>
  <c r="N1203" i="4" s="1"/>
  <c r="M1202" i="4"/>
  <c r="N1202" i="4" s="1"/>
  <c r="M1201" i="4"/>
  <c r="N1201" i="4" s="1"/>
  <c r="M1200" i="4"/>
  <c r="N1200" i="4" s="1"/>
  <c r="M1199" i="4"/>
  <c r="N1199" i="4" s="1"/>
  <c r="M1198" i="4"/>
  <c r="N1198" i="4" s="1"/>
  <c r="M1197" i="4"/>
  <c r="N1197" i="4" s="1"/>
  <c r="M1196" i="4"/>
  <c r="N1196" i="4" s="1"/>
  <c r="M1195" i="4"/>
  <c r="N1195" i="4" s="1"/>
  <c r="M1194" i="4"/>
  <c r="N1194" i="4" s="1"/>
  <c r="M1193" i="4"/>
  <c r="N1193" i="4" s="1"/>
  <c r="M1192" i="4"/>
  <c r="N1192" i="4" s="1"/>
  <c r="M1191" i="4"/>
  <c r="N1191" i="4" s="1"/>
  <c r="M1190" i="4"/>
  <c r="N1190" i="4" s="1"/>
  <c r="M1189" i="4"/>
  <c r="N1189" i="4" s="1"/>
  <c r="E1177" i="4"/>
  <c r="E1176" i="4"/>
  <c r="E1175" i="4"/>
  <c r="E1174" i="4"/>
  <c r="E1170" i="4"/>
  <c r="E1171" i="4"/>
  <c r="E1172" i="4"/>
  <c r="E1173" i="4"/>
  <c r="M1188" i="4"/>
  <c r="N1188" i="4" s="1"/>
  <c r="M1187" i="4"/>
  <c r="N1187" i="4" s="1"/>
  <c r="M1186" i="4"/>
  <c r="N1186" i="4" s="1"/>
  <c r="M1185" i="4"/>
  <c r="N1185" i="4" s="1"/>
  <c r="M1184" i="4"/>
  <c r="N1184" i="4" s="1"/>
  <c r="M1183" i="4"/>
  <c r="N1183" i="4" s="1"/>
  <c r="M1182" i="4"/>
  <c r="N1182" i="4" s="1"/>
  <c r="M1181" i="4"/>
  <c r="N1181" i="4" s="1"/>
  <c r="M1180" i="4"/>
  <c r="N1180" i="4" s="1"/>
  <c r="M1179" i="4"/>
  <c r="N1179" i="4" s="1"/>
  <c r="M1178" i="4"/>
  <c r="N1178" i="4" s="1"/>
  <c r="M1177" i="4"/>
  <c r="N1177" i="4" s="1"/>
  <c r="M1176" i="4"/>
  <c r="N1176" i="4" s="1"/>
  <c r="M1175" i="4"/>
  <c r="N1175" i="4" s="1"/>
  <c r="M1174" i="4"/>
  <c r="N1174" i="4" s="1"/>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E414" i="4"/>
  <c r="E415" i="4"/>
  <c r="E416" i="4"/>
  <c r="E417" i="4"/>
  <c r="E418" i="4"/>
  <c r="E419" i="4"/>
  <c r="E420" i="4"/>
  <c r="E421" i="4"/>
  <c r="E422" i="4"/>
  <c r="E423" i="4"/>
  <c r="E424" i="4"/>
  <c r="E425" i="4"/>
  <c r="E426" i="4"/>
  <c r="E427" i="4"/>
  <c r="E428" i="4"/>
  <c r="E429" i="4"/>
  <c r="E430" i="4"/>
  <c r="E431" i="4"/>
  <c r="E432" i="4"/>
  <c r="E433" i="4"/>
  <c r="E434" i="4"/>
  <c r="E435" i="4"/>
  <c r="E436" i="4"/>
  <c r="E437" i="4"/>
  <c r="E438" i="4"/>
  <c r="E439" i="4"/>
  <c r="E440" i="4"/>
  <c r="E441" i="4"/>
  <c r="E442" i="4"/>
  <c r="E443" i="4"/>
  <c r="E444" i="4"/>
  <c r="E445" i="4"/>
  <c r="E446" i="4"/>
  <c r="E447" i="4"/>
  <c r="E448" i="4"/>
  <c r="E449" i="4"/>
  <c r="E450" i="4"/>
  <c r="E451" i="4"/>
  <c r="E452" i="4"/>
  <c r="E453" i="4"/>
  <c r="E454" i="4"/>
  <c r="E455" i="4"/>
  <c r="E456" i="4"/>
  <c r="E457" i="4"/>
  <c r="E458" i="4"/>
  <c r="E459" i="4"/>
  <c r="E460" i="4"/>
  <c r="E461" i="4"/>
  <c r="E462" i="4"/>
  <c r="E463" i="4"/>
  <c r="E464" i="4"/>
  <c r="E465" i="4"/>
  <c r="E466" i="4"/>
  <c r="E467" i="4"/>
  <c r="E468" i="4"/>
  <c r="E469" i="4"/>
  <c r="E470" i="4"/>
  <c r="E471" i="4"/>
  <c r="E472" i="4"/>
  <c r="E473" i="4"/>
  <c r="E474" i="4"/>
  <c r="E475" i="4"/>
  <c r="E476" i="4"/>
  <c r="E477" i="4"/>
  <c r="E478" i="4"/>
  <c r="E479" i="4"/>
  <c r="E480" i="4"/>
  <c r="E481" i="4"/>
  <c r="E482" i="4"/>
  <c r="E483" i="4"/>
  <c r="E484" i="4"/>
  <c r="E485" i="4"/>
  <c r="E486" i="4"/>
  <c r="E487" i="4"/>
  <c r="E488" i="4"/>
  <c r="E489" i="4"/>
  <c r="E490" i="4"/>
  <c r="E491" i="4"/>
  <c r="E492" i="4"/>
  <c r="E493" i="4"/>
  <c r="E494" i="4"/>
  <c r="E495" i="4"/>
  <c r="E496" i="4"/>
  <c r="E497" i="4"/>
  <c r="E498" i="4"/>
  <c r="E499" i="4"/>
  <c r="E500" i="4"/>
  <c r="E501" i="4"/>
  <c r="E502" i="4"/>
  <c r="E503" i="4"/>
  <c r="E504" i="4"/>
  <c r="E505" i="4"/>
  <c r="E506" i="4"/>
  <c r="E507" i="4"/>
  <c r="E508" i="4"/>
  <c r="E509" i="4"/>
  <c r="E510" i="4"/>
  <c r="E511" i="4"/>
  <c r="E512" i="4"/>
  <c r="E513" i="4"/>
  <c r="E514" i="4"/>
  <c r="E515" i="4"/>
  <c r="E516" i="4"/>
  <c r="E517" i="4"/>
  <c r="E518" i="4"/>
  <c r="E519" i="4"/>
  <c r="E520" i="4"/>
  <c r="E521" i="4"/>
  <c r="E522" i="4"/>
  <c r="E523" i="4"/>
  <c r="E524" i="4"/>
  <c r="E525" i="4"/>
  <c r="E526" i="4"/>
  <c r="E527" i="4"/>
  <c r="E528" i="4"/>
  <c r="E529" i="4"/>
  <c r="E530" i="4"/>
  <c r="E531" i="4"/>
  <c r="E532" i="4"/>
  <c r="E533" i="4"/>
  <c r="E534" i="4"/>
  <c r="E535" i="4"/>
  <c r="E536" i="4"/>
  <c r="E537" i="4"/>
  <c r="E538" i="4"/>
  <c r="E539" i="4"/>
  <c r="E540" i="4"/>
  <c r="E541" i="4"/>
  <c r="E542" i="4"/>
  <c r="E543" i="4"/>
  <c r="E544" i="4"/>
  <c r="E545" i="4"/>
  <c r="E546" i="4"/>
  <c r="E547" i="4"/>
  <c r="E548" i="4"/>
  <c r="E549" i="4"/>
  <c r="E550" i="4"/>
  <c r="E551" i="4"/>
  <c r="E552" i="4"/>
  <c r="E553" i="4"/>
  <c r="E554" i="4"/>
  <c r="E555" i="4"/>
  <c r="E556" i="4"/>
  <c r="E557" i="4"/>
  <c r="E558" i="4"/>
  <c r="E559" i="4"/>
  <c r="E560" i="4"/>
  <c r="E561" i="4"/>
  <c r="E562" i="4"/>
  <c r="E563" i="4"/>
  <c r="E564" i="4"/>
  <c r="E565" i="4"/>
  <c r="E566" i="4"/>
  <c r="E567" i="4"/>
  <c r="E568" i="4"/>
  <c r="E569" i="4"/>
  <c r="E570" i="4"/>
  <c r="E571" i="4"/>
  <c r="E572" i="4"/>
  <c r="E573" i="4"/>
  <c r="E574" i="4"/>
  <c r="E575" i="4"/>
  <c r="E576" i="4"/>
  <c r="E577" i="4"/>
  <c r="E578" i="4"/>
  <c r="E579" i="4"/>
  <c r="E580" i="4"/>
  <c r="E581" i="4"/>
  <c r="E582" i="4"/>
  <c r="E583" i="4"/>
  <c r="E584" i="4"/>
  <c r="E585" i="4"/>
  <c r="E586" i="4"/>
  <c r="E587" i="4"/>
  <c r="E588" i="4"/>
  <c r="E589" i="4"/>
  <c r="E590" i="4"/>
  <c r="E591" i="4"/>
  <c r="E592" i="4"/>
  <c r="E593" i="4"/>
  <c r="E594" i="4"/>
  <c r="E595" i="4"/>
  <c r="E596" i="4"/>
  <c r="E597" i="4"/>
  <c r="E598" i="4"/>
  <c r="E599" i="4"/>
  <c r="E600" i="4"/>
  <c r="E601" i="4"/>
  <c r="E602" i="4"/>
  <c r="E603" i="4"/>
  <c r="E604" i="4"/>
  <c r="E605" i="4"/>
  <c r="E606" i="4"/>
  <c r="E607" i="4"/>
  <c r="E608" i="4"/>
  <c r="E609" i="4"/>
  <c r="E610" i="4"/>
  <c r="E611" i="4"/>
  <c r="E612" i="4"/>
  <c r="E613" i="4"/>
  <c r="E614" i="4"/>
  <c r="E615" i="4"/>
  <c r="E616" i="4"/>
  <c r="E617" i="4"/>
  <c r="E618" i="4"/>
  <c r="E619" i="4"/>
  <c r="E620" i="4"/>
  <c r="E621" i="4"/>
  <c r="E622" i="4"/>
  <c r="E623" i="4"/>
  <c r="E624" i="4"/>
  <c r="E625" i="4"/>
  <c r="E626" i="4"/>
  <c r="E627" i="4"/>
  <c r="E628" i="4"/>
  <c r="E629" i="4"/>
  <c r="E630" i="4"/>
  <c r="E631" i="4"/>
  <c r="E632" i="4"/>
  <c r="E633" i="4"/>
  <c r="E634" i="4"/>
  <c r="E635" i="4"/>
  <c r="E636" i="4"/>
  <c r="E637" i="4"/>
  <c r="E638" i="4"/>
  <c r="E639" i="4"/>
  <c r="E640" i="4"/>
  <c r="E641" i="4"/>
  <c r="E642" i="4"/>
  <c r="E643" i="4"/>
  <c r="E644" i="4"/>
  <c r="E645" i="4"/>
  <c r="E646" i="4"/>
  <c r="E647" i="4"/>
  <c r="E648" i="4"/>
  <c r="E649" i="4"/>
  <c r="E650" i="4"/>
  <c r="E651" i="4"/>
  <c r="E652" i="4"/>
  <c r="E653" i="4"/>
  <c r="E654" i="4"/>
  <c r="E655" i="4"/>
  <c r="E656" i="4"/>
  <c r="E657" i="4"/>
  <c r="E658" i="4"/>
  <c r="E659" i="4"/>
  <c r="E660" i="4"/>
  <c r="E661" i="4"/>
  <c r="E662" i="4"/>
  <c r="E663" i="4"/>
  <c r="E664" i="4"/>
  <c r="E665" i="4"/>
  <c r="E666" i="4"/>
  <c r="E667" i="4"/>
  <c r="E668" i="4"/>
  <c r="E669" i="4"/>
  <c r="E670" i="4"/>
  <c r="E671" i="4"/>
  <c r="E672" i="4"/>
  <c r="E673" i="4"/>
  <c r="E674" i="4"/>
  <c r="E675" i="4"/>
  <c r="E676" i="4"/>
  <c r="E677" i="4"/>
  <c r="E678" i="4"/>
  <c r="E679" i="4"/>
  <c r="E680" i="4"/>
  <c r="E681" i="4"/>
  <c r="E682" i="4"/>
  <c r="E683" i="4"/>
  <c r="E684" i="4"/>
  <c r="E685" i="4"/>
  <c r="E686" i="4"/>
  <c r="E687" i="4"/>
  <c r="E688" i="4"/>
  <c r="E689" i="4"/>
  <c r="E690" i="4"/>
  <c r="E691" i="4"/>
  <c r="E692" i="4"/>
  <c r="E693" i="4"/>
  <c r="E694" i="4"/>
  <c r="E695" i="4"/>
  <c r="E696" i="4"/>
  <c r="E697" i="4"/>
  <c r="E698" i="4"/>
  <c r="E699" i="4"/>
  <c r="E700" i="4"/>
  <c r="E701" i="4"/>
  <c r="E702" i="4"/>
  <c r="E703" i="4"/>
  <c r="E704" i="4"/>
  <c r="E705" i="4"/>
  <c r="E706" i="4"/>
  <c r="E707" i="4"/>
  <c r="E708" i="4"/>
  <c r="E709" i="4"/>
  <c r="E710" i="4"/>
  <c r="E711" i="4"/>
  <c r="E712" i="4"/>
  <c r="E713" i="4"/>
  <c r="E714" i="4"/>
  <c r="E715" i="4"/>
  <c r="E716" i="4"/>
  <c r="E717" i="4"/>
  <c r="E718" i="4"/>
  <c r="E719" i="4"/>
  <c r="E720" i="4"/>
  <c r="E721" i="4"/>
  <c r="E722" i="4"/>
  <c r="E723" i="4"/>
  <c r="E724" i="4"/>
  <c r="E725" i="4"/>
  <c r="E726" i="4"/>
  <c r="E727" i="4"/>
  <c r="E728" i="4"/>
  <c r="E729" i="4"/>
  <c r="E730" i="4"/>
  <c r="E731" i="4"/>
  <c r="E732" i="4"/>
  <c r="E733" i="4"/>
  <c r="E734" i="4"/>
  <c r="E735" i="4"/>
  <c r="E736" i="4"/>
  <c r="E737" i="4"/>
  <c r="E738" i="4"/>
  <c r="E739" i="4"/>
  <c r="E740" i="4"/>
  <c r="E741" i="4"/>
  <c r="E742" i="4"/>
  <c r="E743" i="4"/>
  <c r="E744" i="4"/>
  <c r="E745" i="4"/>
  <c r="E746" i="4"/>
  <c r="E747" i="4"/>
  <c r="E748" i="4"/>
  <c r="E749" i="4"/>
  <c r="E750" i="4"/>
  <c r="E751" i="4"/>
  <c r="E752" i="4"/>
  <c r="E753" i="4"/>
  <c r="E754" i="4"/>
  <c r="E755" i="4"/>
  <c r="E756" i="4"/>
  <c r="E757" i="4"/>
  <c r="E758" i="4"/>
  <c r="E759" i="4"/>
  <c r="E760" i="4"/>
  <c r="E761" i="4"/>
  <c r="E762" i="4"/>
  <c r="E763" i="4"/>
  <c r="E764" i="4"/>
  <c r="E765" i="4"/>
  <c r="E766" i="4"/>
  <c r="E767" i="4"/>
  <c r="E768" i="4"/>
  <c r="E769" i="4"/>
  <c r="E770" i="4"/>
  <c r="E771" i="4"/>
  <c r="E772" i="4"/>
  <c r="E773" i="4"/>
  <c r="E774" i="4"/>
  <c r="E775" i="4"/>
  <c r="E776" i="4"/>
  <c r="E777" i="4"/>
  <c r="E778" i="4"/>
  <c r="E779" i="4"/>
  <c r="E780" i="4"/>
  <c r="E781" i="4"/>
  <c r="E782" i="4"/>
  <c r="E783" i="4"/>
  <c r="E784" i="4"/>
  <c r="E785" i="4"/>
  <c r="E786" i="4"/>
  <c r="E787" i="4"/>
  <c r="E788" i="4"/>
  <c r="E789" i="4"/>
  <c r="E790" i="4"/>
  <c r="E791" i="4"/>
  <c r="E792" i="4"/>
  <c r="E793" i="4"/>
  <c r="E794" i="4"/>
  <c r="E795" i="4"/>
  <c r="E796" i="4"/>
  <c r="E797" i="4"/>
  <c r="E798" i="4"/>
  <c r="E799" i="4"/>
  <c r="E800" i="4"/>
  <c r="E801" i="4"/>
  <c r="E802" i="4"/>
  <c r="E803" i="4"/>
  <c r="E804" i="4"/>
  <c r="E805" i="4"/>
  <c r="E806" i="4"/>
  <c r="E807" i="4"/>
  <c r="E808" i="4"/>
  <c r="E809" i="4"/>
  <c r="E810" i="4"/>
  <c r="E811" i="4"/>
  <c r="E812" i="4"/>
  <c r="E813" i="4"/>
  <c r="E814" i="4"/>
  <c r="E815" i="4"/>
  <c r="E816" i="4"/>
  <c r="E817" i="4"/>
  <c r="E818" i="4"/>
  <c r="E819" i="4"/>
  <c r="E820" i="4"/>
  <c r="E821" i="4"/>
  <c r="E822" i="4"/>
  <c r="E823" i="4"/>
  <c r="E824" i="4"/>
  <c r="E825" i="4"/>
  <c r="E826" i="4"/>
  <c r="E827" i="4"/>
  <c r="E828" i="4"/>
  <c r="E829" i="4"/>
  <c r="E830" i="4"/>
  <c r="E831" i="4"/>
  <c r="E832" i="4"/>
  <c r="E833" i="4"/>
  <c r="E834" i="4"/>
  <c r="E835" i="4"/>
  <c r="E836" i="4"/>
  <c r="E837" i="4"/>
  <c r="E838" i="4"/>
  <c r="E839" i="4"/>
  <c r="E840" i="4"/>
  <c r="E841" i="4"/>
  <c r="E842" i="4"/>
  <c r="E843" i="4"/>
  <c r="E844" i="4"/>
  <c r="E845" i="4"/>
  <c r="E846" i="4"/>
  <c r="E847" i="4"/>
  <c r="E848" i="4"/>
  <c r="E849" i="4"/>
  <c r="E850" i="4"/>
  <c r="E851" i="4"/>
  <c r="E852" i="4"/>
  <c r="E853" i="4"/>
  <c r="E854" i="4"/>
  <c r="E855" i="4"/>
  <c r="E856" i="4"/>
  <c r="E857" i="4"/>
  <c r="E858" i="4"/>
  <c r="E859" i="4"/>
  <c r="E860" i="4"/>
  <c r="E861" i="4"/>
  <c r="E862" i="4"/>
  <c r="E863" i="4"/>
  <c r="E864" i="4"/>
  <c r="E865" i="4"/>
  <c r="E866" i="4"/>
  <c r="E867" i="4"/>
  <c r="E868" i="4"/>
  <c r="E869" i="4"/>
  <c r="E870" i="4"/>
  <c r="E871" i="4"/>
  <c r="E872" i="4"/>
  <c r="E873" i="4"/>
  <c r="E874" i="4"/>
  <c r="E875" i="4"/>
  <c r="E876" i="4"/>
  <c r="E877" i="4"/>
  <c r="E878" i="4"/>
  <c r="E879" i="4"/>
  <c r="E880" i="4"/>
  <c r="E881" i="4"/>
  <c r="E882" i="4"/>
  <c r="E883" i="4"/>
  <c r="E884" i="4"/>
  <c r="E885" i="4"/>
  <c r="E886" i="4"/>
  <c r="E887" i="4"/>
  <c r="E888" i="4"/>
  <c r="E889" i="4"/>
  <c r="E890" i="4"/>
  <c r="E891" i="4"/>
  <c r="E892" i="4"/>
  <c r="E893" i="4"/>
  <c r="E894" i="4"/>
  <c r="E895" i="4"/>
  <c r="E896" i="4"/>
  <c r="E897" i="4"/>
  <c r="E898" i="4"/>
  <c r="E899" i="4"/>
  <c r="E900" i="4"/>
  <c r="E901" i="4"/>
  <c r="E902" i="4"/>
  <c r="E903" i="4"/>
  <c r="E904" i="4"/>
  <c r="E905" i="4"/>
  <c r="E906" i="4"/>
  <c r="E907" i="4"/>
  <c r="E908" i="4"/>
  <c r="E909" i="4"/>
  <c r="E910" i="4"/>
  <c r="E911" i="4"/>
  <c r="E912" i="4"/>
  <c r="E913" i="4"/>
  <c r="E914" i="4"/>
  <c r="E915" i="4"/>
  <c r="E916" i="4"/>
  <c r="E917" i="4"/>
  <c r="E918" i="4"/>
  <c r="E919" i="4"/>
  <c r="E920" i="4"/>
  <c r="E921" i="4"/>
  <c r="E922" i="4"/>
  <c r="E923" i="4"/>
  <c r="E924" i="4"/>
  <c r="E925" i="4"/>
  <c r="E926" i="4"/>
  <c r="E927" i="4"/>
  <c r="E928" i="4"/>
  <c r="E929" i="4"/>
  <c r="E930" i="4"/>
  <c r="E931" i="4"/>
  <c r="E932" i="4"/>
  <c r="E933" i="4"/>
  <c r="E934" i="4"/>
  <c r="E935" i="4"/>
  <c r="E936" i="4"/>
  <c r="E937" i="4"/>
  <c r="E938" i="4"/>
  <c r="E939" i="4"/>
  <c r="E940" i="4"/>
  <c r="E941" i="4"/>
  <c r="E942" i="4"/>
  <c r="E943" i="4"/>
  <c r="E944" i="4"/>
  <c r="E945" i="4"/>
  <c r="E946" i="4"/>
  <c r="E947" i="4"/>
  <c r="E948" i="4"/>
  <c r="E949" i="4"/>
  <c r="E950" i="4"/>
  <c r="E951" i="4"/>
  <c r="E952" i="4"/>
  <c r="E953" i="4"/>
  <c r="E954" i="4"/>
  <c r="E955" i="4"/>
  <c r="E956" i="4"/>
  <c r="E957" i="4"/>
  <c r="E958" i="4"/>
  <c r="E959" i="4"/>
  <c r="E960" i="4"/>
  <c r="E961" i="4"/>
  <c r="E962" i="4"/>
  <c r="E963" i="4"/>
  <c r="E964" i="4"/>
  <c r="E965" i="4"/>
  <c r="E966" i="4"/>
  <c r="E967" i="4"/>
  <c r="E968" i="4"/>
  <c r="E969" i="4"/>
  <c r="E970" i="4"/>
  <c r="E971" i="4"/>
  <c r="E972" i="4"/>
  <c r="E973" i="4"/>
  <c r="E974" i="4"/>
  <c r="E975" i="4"/>
  <c r="E976" i="4"/>
  <c r="E977" i="4"/>
  <c r="E978" i="4"/>
  <c r="E979" i="4"/>
  <c r="E980" i="4"/>
  <c r="E981" i="4"/>
  <c r="E982" i="4"/>
  <c r="E983" i="4"/>
  <c r="E984" i="4"/>
  <c r="E985" i="4"/>
  <c r="E986" i="4"/>
  <c r="E987" i="4"/>
  <c r="E988" i="4"/>
  <c r="E989" i="4"/>
  <c r="E990" i="4"/>
  <c r="E991" i="4"/>
  <c r="E992" i="4"/>
  <c r="E993" i="4"/>
  <c r="E994" i="4"/>
  <c r="E995" i="4"/>
  <c r="E996" i="4"/>
  <c r="E997" i="4"/>
  <c r="E998" i="4"/>
  <c r="E999" i="4"/>
  <c r="E1000" i="4"/>
  <c r="E1001" i="4"/>
  <c r="E1002" i="4"/>
  <c r="E1003" i="4"/>
  <c r="E1004" i="4"/>
  <c r="E1005" i="4"/>
  <c r="E1006" i="4"/>
  <c r="E1007" i="4"/>
  <c r="E1008" i="4"/>
  <c r="E1009" i="4"/>
  <c r="E1010" i="4"/>
  <c r="E1011" i="4"/>
  <c r="E1012" i="4"/>
  <c r="E1013" i="4"/>
  <c r="E1014" i="4"/>
  <c r="E1015" i="4"/>
  <c r="E1016" i="4"/>
  <c r="E1017" i="4"/>
  <c r="E1018" i="4"/>
  <c r="E1019" i="4"/>
  <c r="E1020" i="4"/>
  <c r="E1021" i="4"/>
  <c r="E1022" i="4"/>
  <c r="E1023" i="4"/>
  <c r="E1024" i="4"/>
  <c r="E1025" i="4"/>
  <c r="E1026" i="4"/>
  <c r="E1027" i="4"/>
  <c r="E1028" i="4"/>
  <c r="E1029" i="4"/>
  <c r="E1030" i="4"/>
  <c r="E1031" i="4"/>
  <c r="E1032" i="4"/>
  <c r="E1033" i="4"/>
  <c r="E1034" i="4"/>
  <c r="E1035" i="4"/>
  <c r="E1036" i="4"/>
  <c r="E1037" i="4"/>
  <c r="E1038" i="4"/>
  <c r="E1039" i="4"/>
  <c r="E1040" i="4"/>
  <c r="E1041" i="4"/>
  <c r="E1042" i="4"/>
  <c r="E1043" i="4"/>
  <c r="E1044" i="4"/>
  <c r="E1045" i="4"/>
  <c r="E1046" i="4"/>
  <c r="E1047" i="4"/>
  <c r="E1048" i="4"/>
  <c r="E1049" i="4"/>
  <c r="E1050" i="4"/>
  <c r="E1051" i="4"/>
  <c r="E1052" i="4"/>
  <c r="E1053" i="4"/>
  <c r="E1054" i="4"/>
  <c r="E1055" i="4"/>
  <c r="E1056" i="4"/>
  <c r="E1057" i="4"/>
  <c r="E1058" i="4"/>
  <c r="E1059" i="4"/>
  <c r="E1060" i="4"/>
  <c r="E1061" i="4"/>
  <c r="E1062" i="4"/>
  <c r="E1063" i="4"/>
  <c r="E1064" i="4"/>
  <c r="E1065" i="4"/>
  <c r="E1066" i="4"/>
  <c r="E1067" i="4"/>
  <c r="E1068" i="4"/>
  <c r="E1069" i="4"/>
  <c r="E1070" i="4"/>
  <c r="E1071" i="4"/>
  <c r="E1072" i="4"/>
  <c r="E1073" i="4"/>
  <c r="E1074" i="4"/>
  <c r="E1075" i="4"/>
  <c r="E1076" i="4"/>
  <c r="E1077" i="4"/>
  <c r="E1078" i="4"/>
  <c r="E1079" i="4"/>
  <c r="E1080" i="4"/>
  <c r="E1081" i="4"/>
  <c r="E1082" i="4"/>
  <c r="E1083" i="4"/>
  <c r="E1084" i="4"/>
  <c r="E1085" i="4"/>
  <c r="E1086" i="4"/>
  <c r="E1087" i="4"/>
  <c r="E1088" i="4"/>
  <c r="E1089" i="4"/>
  <c r="E1090" i="4"/>
  <c r="E1091" i="4"/>
  <c r="E1092" i="4"/>
  <c r="E1093" i="4"/>
  <c r="E1094" i="4"/>
  <c r="E1095" i="4"/>
  <c r="E1096" i="4"/>
  <c r="E1097" i="4"/>
  <c r="E1098" i="4"/>
  <c r="E1099" i="4"/>
  <c r="E1100" i="4"/>
  <c r="E1101" i="4"/>
  <c r="E1102" i="4"/>
  <c r="E1103" i="4"/>
  <c r="E1104" i="4"/>
  <c r="E1105" i="4"/>
  <c r="E1106" i="4"/>
  <c r="E1107" i="4"/>
  <c r="E1108" i="4"/>
  <c r="E1109" i="4"/>
  <c r="E1110" i="4"/>
  <c r="E1111" i="4"/>
  <c r="E1112" i="4"/>
  <c r="E1113" i="4"/>
  <c r="E1114" i="4"/>
  <c r="E1115" i="4"/>
  <c r="E1116" i="4"/>
  <c r="E1117" i="4"/>
  <c r="E1118" i="4"/>
  <c r="E1119" i="4"/>
  <c r="E1120" i="4"/>
  <c r="E1121" i="4"/>
  <c r="E1122" i="4"/>
  <c r="E1123" i="4"/>
  <c r="E1124" i="4"/>
  <c r="E1125" i="4"/>
  <c r="E1126" i="4"/>
  <c r="E1127" i="4"/>
  <c r="E1128" i="4"/>
  <c r="E1129" i="4"/>
  <c r="E1130" i="4"/>
  <c r="E1131" i="4"/>
  <c r="E1132" i="4"/>
  <c r="E1133" i="4"/>
  <c r="E1134" i="4"/>
  <c r="E1135" i="4"/>
  <c r="E1136" i="4"/>
  <c r="E1137" i="4"/>
  <c r="E1138" i="4"/>
  <c r="E1139" i="4"/>
  <c r="E1140" i="4"/>
  <c r="E1141" i="4"/>
  <c r="E1142" i="4"/>
  <c r="E1143" i="4"/>
  <c r="E1144"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169" i="4"/>
  <c r="E375" i="4"/>
  <c r="M1173" i="4"/>
  <c r="N1173" i="4" s="1"/>
  <c r="M1172" i="4"/>
  <c r="N1172" i="4" s="1"/>
  <c r="M1171" i="4"/>
  <c r="N1171" i="4" s="1"/>
  <c r="M1170" i="4"/>
  <c r="N1170" i="4" s="1"/>
  <c r="M1169" i="4"/>
  <c r="N1169" i="4" s="1"/>
  <c r="M1168" i="4"/>
  <c r="N1168" i="4" s="1"/>
  <c r="M1167" i="4"/>
  <c r="N1167" i="4" s="1"/>
  <c r="M1166" i="4"/>
  <c r="N1166" i="4" s="1"/>
  <c r="M1165" i="4"/>
  <c r="N1165" i="4" s="1"/>
  <c r="M1164" i="4"/>
  <c r="N1164" i="4" s="1"/>
  <c r="M1163" i="4"/>
  <c r="N1163" i="4" s="1"/>
  <c r="M1162" i="4"/>
  <c r="N1162" i="4" s="1"/>
  <c r="M1161" i="4"/>
  <c r="N1161" i="4" s="1"/>
  <c r="M1160" i="4"/>
  <c r="N1160" i="4" s="1"/>
  <c r="M1159" i="4"/>
  <c r="N1159" i="4" s="1"/>
  <c r="M1158" i="4"/>
  <c r="N1158" i="4" s="1"/>
  <c r="M1157" i="4"/>
  <c r="N1157" i="4" s="1"/>
  <c r="M1156" i="4"/>
  <c r="N1156" i="4" s="1"/>
  <c r="M1155" i="4"/>
  <c r="N1155" i="4" s="1"/>
  <c r="M1154" i="4"/>
  <c r="N1154" i="4" s="1"/>
  <c r="M1153" i="4"/>
  <c r="N1153" i="4" s="1"/>
  <c r="M1152" i="4"/>
  <c r="N1152" i="4" s="1"/>
  <c r="M1151" i="4"/>
  <c r="N1151" i="4" s="1"/>
  <c r="M1150" i="4"/>
  <c r="N1150" i="4" s="1"/>
  <c r="M1149" i="4"/>
  <c r="N1149" i="4" s="1"/>
  <c r="M1148" i="4"/>
  <c r="N1148" i="4" s="1"/>
  <c r="M1147" i="4"/>
  <c r="N1147" i="4" s="1"/>
  <c r="M1146" i="4"/>
  <c r="N1146" i="4" s="1"/>
  <c r="M1145" i="4"/>
  <c r="N1145" i="4" s="1"/>
  <c r="M1144" i="4"/>
  <c r="N1144" i="4" s="1"/>
  <c r="M1143" i="4"/>
  <c r="N1143" i="4" s="1"/>
  <c r="M1142" i="4"/>
  <c r="N1142" i="4" s="1"/>
  <c r="M1141" i="4"/>
  <c r="N1141" i="4" s="1"/>
  <c r="M1140" i="4"/>
  <c r="N1140" i="4" s="1"/>
  <c r="M1139" i="4"/>
  <c r="N1139" i="4" s="1"/>
  <c r="M1138" i="4"/>
  <c r="N1138" i="4" s="1"/>
  <c r="M1096" i="4" l="1"/>
  <c r="N1096" i="4" s="1"/>
  <c r="M1097" i="4"/>
  <c r="N1097" i="4" s="1"/>
  <c r="M1098" i="4"/>
  <c r="N1098" i="4" s="1"/>
  <c r="M1099" i="4"/>
  <c r="N1099" i="4" s="1"/>
  <c r="M1100" i="4"/>
  <c r="N1100" i="4" s="1"/>
  <c r="M1102" i="4"/>
  <c r="N1102" i="4" s="1"/>
  <c r="M1103" i="4"/>
  <c r="N1103" i="4" s="1"/>
  <c r="M1104" i="4"/>
  <c r="N1104" i="4" s="1"/>
  <c r="M1101" i="4"/>
  <c r="N1101" i="4" s="1"/>
  <c r="M1106" i="4"/>
  <c r="N1106" i="4" s="1"/>
  <c r="M1105" i="4"/>
  <c r="N1105" i="4" s="1"/>
  <c r="M1108" i="4"/>
  <c r="N1108" i="4" s="1"/>
  <c r="M1109" i="4"/>
  <c r="N1109" i="4" s="1"/>
  <c r="M1110" i="4"/>
  <c r="N1110" i="4" s="1"/>
  <c r="M1111" i="4"/>
  <c r="N1111" i="4" s="1"/>
  <c r="M1112" i="4"/>
  <c r="N1112" i="4" s="1"/>
  <c r="M1113" i="4"/>
  <c r="N1113" i="4" s="1"/>
  <c r="M1114" i="4"/>
  <c r="N1114" i="4" s="1"/>
  <c r="M1115" i="4"/>
  <c r="N1115" i="4" s="1"/>
  <c r="M1116" i="4"/>
  <c r="N1116" i="4" s="1"/>
  <c r="M1107" i="4"/>
  <c r="N1107" i="4" s="1"/>
  <c r="M1095" i="4"/>
  <c r="N1095" i="4" s="1"/>
  <c r="M1118" i="4"/>
  <c r="N1118" i="4" s="1"/>
  <c r="M1119" i="4"/>
  <c r="N1119" i="4" s="1"/>
  <c r="M1120" i="4"/>
  <c r="N1120" i="4" s="1"/>
  <c r="M1117" i="4"/>
  <c r="N1117" i="4" s="1"/>
  <c r="M1121" i="4"/>
  <c r="N1121" i="4" s="1"/>
  <c r="M1122" i="4"/>
  <c r="N1122" i="4" s="1"/>
  <c r="M1032" i="4"/>
  <c r="N1032" i="4" s="1"/>
  <c r="M1034" i="4"/>
  <c r="N1034" i="4" s="1"/>
  <c r="M1035" i="4"/>
  <c r="N1035" i="4" s="1"/>
  <c r="M1036" i="4"/>
  <c r="N1036" i="4" s="1"/>
  <c r="M1037" i="4"/>
  <c r="N1037" i="4" s="1"/>
  <c r="M1038" i="4"/>
  <c r="N1038" i="4" s="1"/>
  <c r="M1039" i="4"/>
  <c r="N1039" i="4" s="1"/>
  <c r="M1040" i="4"/>
  <c r="N1040" i="4" s="1"/>
  <c r="M1042" i="4"/>
  <c r="N1042" i="4" s="1"/>
  <c r="M1043" i="4"/>
  <c r="N1043" i="4" s="1"/>
  <c r="M1044" i="4"/>
  <c r="N1044" i="4" s="1"/>
  <c r="M1045" i="4"/>
  <c r="N1045" i="4" s="1"/>
  <c r="M1046" i="4"/>
  <c r="N1046" i="4" s="1"/>
  <c r="M1033" i="4"/>
  <c r="N1033" i="4" s="1"/>
  <c r="M1041" i="4"/>
  <c r="N1041" i="4" s="1"/>
  <c r="M1052" i="4"/>
  <c r="N1052" i="4" s="1"/>
  <c r="M1048" i="4"/>
  <c r="N1048" i="4" s="1"/>
  <c r="M1047" i="4"/>
  <c r="N1047" i="4" s="1"/>
  <c r="M1049" i="4"/>
  <c r="N1049" i="4" s="1"/>
  <c r="M1031" i="4"/>
  <c r="N1031" i="4" s="1"/>
  <c r="M1050" i="4"/>
  <c r="N1050" i="4" s="1"/>
  <c r="M1030" i="4"/>
  <c r="N1030" i="4" s="1"/>
  <c r="M1054" i="4"/>
  <c r="N1054" i="4" s="1"/>
  <c r="M1053" i="4"/>
  <c r="N1053" i="4" s="1"/>
  <c r="M1055" i="4"/>
  <c r="N1055" i="4" s="1"/>
  <c r="M1056" i="4"/>
  <c r="N1056" i="4" s="1"/>
  <c r="M1057" i="4"/>
  <c r="N1057" i="4" s="1"/>
  <c r="M1058" i="4"/>
  <c r="N1058" i="4" s="1"/>
  <c r="M1059" i="4"/>
  <c r="N1059" i="4" s="1"/>
  <c r="M1060" i="4"/>
  <c r="N1060" i="4" s="1"/>
  <c r="M1051" i="4"/>
  <c r="N1051" i="4" s="1"/>
  <c r="M1061" i="4"/>
  <c r="N1061" i="4" s="1"/>
  <c r="M1029" i="4"/>
  <c r="N1029" i="4" s="1"/>
  <c r="M1063" i="4"/>
  <c r="N1063" i="4" s="1"/>
  <c r="M1001" i="4"/>
  <c r="N1001" i="4" s="1"/>
  <c r="M1002" i="4"/>
  <c r="N1002" i="4" s="1"/>
  <c r="M1003" i="4"/>
  <c r="N1003" i="4" s="1"/>
  <c r="M1004" i="4"/>
  <c r="N1004" i="4" s="1"/>
  <c r="M1005" i="4"/>
  <c r="N1005" i="4" s="1"/>
  <c r="M1006" i="4"/>
  <c r="N1006" i="4" s="1"/>
  <c r="M1000" i="4"/>
  <c r="N1000" i="4" s="1"/>
  <c r="M1007" i="4"/>
  <c r="N1007" i="4" s="1"/>
  <c r="M1008" i="4"/>
  <c r="N1008" i="4" s="1"/>
  <c r="M1010" i="4"/>
  <c r="N1010" i="4" s="1"/>
  <c r="M999" i="4"/>
  <c r="N999" i="4" s="1"/>
  <c r="M1011" i="4"/>
  <c r="N1011" i="4" s="1"/>
  <c r="M1012" i="4"/>
  <c r="N1012" i="4" s="1"/>
  <c r="M1013" i="4"/>
  <c r="N1013" i="4" s="1"/>
  <c r="M1014" i="4"/>
  <c r="N1014" i="4" s="1"/>
  <c r="M1016" i="4"/>
  <c r="N1016" i="4" s="1"/>
  <c r="M1017" i="4"/>
  <c r="N1017" i="4" s="1"/>
  <c r="M1019" i="4"/>
  <c r="N1019" i="4" s="1"/>
  <c r="M1021" i="4"/>
  <c r="N1021" i="4" s="1"/>
  <c r="M1024" i="4"/>
  <c r="N1024" i="4" s="1"/>
  <c r="M1023" i="4"/>
  <c r="N1023" i="4" s="1"/>
  <c r="M1018" i="4"/>
  <c r="N1018" i="4" s="1"/>
  <c r="M1015" i="4"/>
  <c r="N1015" i="4" s="1"/>
  <c r="M1022" i="4"/>
  <c r="N1022" i="4" s="1"/>
  <c r="M1009" i="4"/>
  <c r="N1009" i="4" s="1"/>
  <c r="M1025" i="4"/>
  <c r="N1025" i="4" s="1"/>
  <c r="M1027" i="4"/>
  <c r="N1027" i="4" s="1"/>
  <c r="M1028" i="4"/>
  <c r="N1028" i="4" s="1"/>
  <c r="M1062" i="4"/>
  <c r="N1062" i="4" s="1"/>
  <c r="M1065" i="4"/>
  <c r="N1065" i="4" s="1"/>
  <c r="M1026" i="4"/>
  <c r="N1026" i="4" s="1"/>
  <c r="M1020" i="4"/>
  <c r="N1020" i="4" s="1"/>
  <c r="M1064" i="4"/>
  <c r="N1064" i="4" s="1"/>
  <c r="M997" i="4"/>
  <c r="N997" i="4" s="1"/>
  <c r="M1066" i="4"/>
  <c r="N1066" i="4" s="1"/>
  <c r="M978" i="4"/>
  <c r="N978" i="4" s="1"/>
  <c r="M980" i="4"/>
  <c r="N980" i="4" s="1"/>
  <c r="M982" i="4"/>
  <c r="N982" i="4" s="1"/>
  <c r="M984" i="4"/>
  <c r="N984" i="4" s="1"/>
  <c r="M986" i="4"/>
  <c r="N986" i="4" s="1"/>
  <c r="M988" i="4"/>
  <c r="N988" i="4" s="1"/>
  <c r="M989" i="4"/>
  <c r="N989" i="4" s="1"/>
  <c r="M991" i="4"/>
  <c r="N991" i="4" s="1"/>
  <c r="M992" i="4"/>
  <c r="N992" i="4" s="1"/>
  <c r="M993" i="4"/>
  <c r="N993" i="4" s="1"/>
  <c r="M995" i="4"/>
  <c r="N995" i="4" s="1"/>
  <c r="M996" i="4"/>
  <c r="N996" i="4" s="1"/>
  <c r="M998" i="4"/>
  <c r="N998" i="4" s="1"/>
  <c r="M1067" i="4"/>
  <c r="N1067" i="4" s="1"/>
  <c r="M1068" i="4"/>
  <c r="N1068" i="4" s="1"/>
  <c r="M1069" i="4"/>
  <c r="N1069" i="4" s="1"/>
  <c r="M1070" i="4"/>
  <c r="N1070" i="4" s="1"/>
  <c r="M1072" i="4"/>
  <c r="N1072" i="4" s="1"/>
  <c r="M1073" i="4"/>
  <c r="N1073" i="4" s="1"/>
  <c r="M1074" i="4"/>
  <c r="N1074" i="4" s="1"/>
  <c r="M1075" i="4"/>
  <c r="N1075" i="4" s="1"/>
  <c r="M1076" i="4"/>
  <c r="N1076" i="4" s="1"/>
  <c r="M1077" i="4"/>
  <c r="N1077" i="4" s="1"/>
  <c r="M1078" i="4"/>
  <c r="N1078" i="4" s="1"/>
  <c r="M1079" i="4"/>
  <c r="N1079" i="4" s="1"/>
  <c r="M1080" i="4"/>
  <c r="N1080" i="4" s="1"/>
  <c r="M1081" i="4"/>
  <c r="N1081" i="4" s="1"/>
  <c r="M1082" i="4"/>
  <c r="N1082" i="4" s="1"/>
  <c r="M1083" i="4"/>
  <c r="N1083" i="4" s="1"/>
  <c r="M1084" i="4"/>
  <c r="N1084" i="4" s="1"/>
  <c r="M1085" i="4"/>
  <c r="N1085" i="4" s="1"/>
  <c r="M994" i="4"/>
  <c r="N994" i="4" s="1"/>
  <c r="M1086" i="4"/>
  <c r="N1086" i="4" s="1"/>
  <c r="M1071" i="4"/>
  <c r="N1071" i="4" s="1"/>
  <c r="M1087" i="4"/>
  <c r="N1087" i="4" s="1"/>
  <c r="M1088" i="4"/>
  <c r="N1088" i="4" s="1"/>
  <c r="M1090" i="4"/>
  <c r="N1090" i="4" s="1"/>
  <c r="M981" i="4"/>
  <c r="N981" i="4" s="1"/>
  <c r="M983" i="4"/>
  <c r="N983" i="4" s="1"/>
  <c r="M979" i="4"/>
  <c r="N979" i="4" s="1"/>
  <c r="M985" i="4"/>
  <c r="N985" i="4" s="1"/>
  <c r="M990" i="4"/>
  <c r="N990" i="4" s="1"/>
  <c r="M1091" i="4"/>
  <c r="N1091" i="4" s="1"/>
  <c r="M987" i="4"/>
  <c r="N987" i="4" s="1"/>
  <c r="M1089" i="4"/>
  <c r="N1089" i="4" s="1"/>
  <c r="M1092" i="4"/>
  <c r="N1092" i="4" s="1"/>
  <c r="M1093" i="4"/>
  <c r="N1093" i="4" s="1"/>
  <c r="M1094" i="4"/>
  <c r="N1094" i="4" s="1"/>
  <c r="M977" i="4"/>
  <c r="N977" i="4" s="1"/>
  <c r="M1123" i="4"/>
  <c r="N1123" i="4" s="1"/>
  <c r="M1124" i="4"/>
  <c r="N1124" i="4" s="1"/>
  <c r="M1126" i="4"/>
  <c r="N1126" i="4" s="1"/>
  <c r="M1127" i="4"/>
  <c r="N1127" i="4" s="1"/>
  <c r="M1128" i="4"/>
  <c r="N1128" i="4" s="1"/>
  <c r="M1129" i="4"/>
  <c r="N1129" i="4" s="1"/>
  <c r="M1130" i="4"/>
  <c r="N1130" i="4" s="1"/>
  <c r="M1131" i="4"/>
  <c r="N1131" i="4" s="1"/>
  <c r="M1125" i="4"/>
  <c r="N1125" i="4" s="1"/>
  <c r="M1132" i="4"/>
  <c r="N1132" i="4" s="1"/>
  <c r="M1133" i="4"/>
  <c r="N1133" i="4" s="1"/>
  <c r="M1134" i="4"/>
  <c r="N1134" i="4" s="1"/>
  <c r="M1135" i="4"/>
  <c r="N1135" i="4" s="1"/>
  <c r="M1136" i="4"/>
  <c r="N1136" i="4" s="1"/>
  <c r="M1137" i="4"/>
  <c r="N1137" i="4" s="1"/>
  <c r="M974" i="4"/>
  <c r="N974" i="4" s="1"/>
  <c r="M975" i="4"/>
  <c r="N975" i="4" s="1"/>
  <c r="M976" i="4"/>
  <c r="N976" i="4" s="1"/>
  <c r="M972" i="4"/>
  <c r="N972" i="4" s="1"/>
  <c r="M970" i="4"/>
  <c r="N970" i="4" s="1"/>
  <c r="M973" i="4"/>
  <c r="N973" i="4" s="1"/>
  <c r="M969" i="4"/>
  <c r="N969" i="4" s="1"/>
  <c r="M971" i="4"/>
  <c r="N971" i="4" s="1"/>
  <c r="M968" i="4"/>
  <c r="N968" i="4" s="1"/>
  <c r="M2" i="4" l="1"/>
  <c r="N2" i="4" s="1"/>
  <c r="M3" i="4"/>
  <c r="N3" i="4" s="1"/>
  <c r="M4" i="4"/>
  <c r="N4" i="4" s="1"/>
  <c r="M5" i="4"/>
  <c r="N5" i="4" s="1"/>
  <c r="M6" i="4"/>
  <c r="N6" i="4" s="1"/>
  <c r="M7" i="4"/>
  <c r="N7" i="4" s="1"/>
  <c r="M8" i="4"/>
  <c r="N8" i="4" s="1"/>
  <c r="M9" i="4"/>
  <c r="N9" i="4" s="1"/>
  <c r="M10" i="4"/>
  <c r="N10" i="4" s="1"/>
  <c r="M11" i="4"/>
  <c r="N11" i="4" s="1"/>
  <c r="M12" i="4"/>
  <c r="N12" i="4" s="1"/>
  <c r="M13" i="4"/>
  <c r="N13" i="4" s="1"/>
  <c r="M14" i="4"/>
  <c r="N14" i="4" s="1"/>
  <c r="M15" i="4"/>
  <c r="N15" i="4" s="1"/>
  <c r="M16" i="4"/>
  <c r="N16" i="4" s="1"/>
  <c r="M17" i="4"/>
  <c r="N17" i="4" s="1"/>
  <c r="M18" i="4"/>
  <c r="N18" i="4" s="1"/>
  <c r="M19" i="4"/>
  <c r="N19" i="4" s="1"/>
  <c r="M20" i="4"/>
  <c r="N20" i="4" s="1"/>
  <c r="M21" i="4"/>
  <c r="N21" i="4" s="1"/>
  <c r="M22" i="4"/>
  <c r="N22" i="4" s="1"/>
  <c r="M23" i="4"/>
  <c r="N23" i="4" s="1"/>
  <c r="M24" i="4"/>
  <c r="N24" i="4" s="1"/>
  <c r="M25" i="4"/>
  <c r="N25" i="4" s="1"/>
  <c r="M26" i="4"/>
  <c r="N26" i="4" s="1"/>
  <c r="M27" i="4"/>
  <c r="N27" i="4" s="1"/>
  <c r="M28" i="4"/>
  <c r="N28" i="4" s="1"/>
  <c r="M29" i="4"/>
  <c r="N29" i="4" s="1"/>
  <c r="M30" i="4"/>
  <c r="N30" i="4" s="1"/>
  <c r="M31" i="4"/>
  <c r="N31" i="4" s="1"/>
  <c r="M32" i="4"/>
  <c r="N32" i="4" s="1"/>
  <c r="M33" i="4"/>
  <c r="N33" i="4" s="1"/>
  <c r="M34" i="4"/>
  <c r="N34" i="4" s="1"/>
  <c r="M35" i="4"/>
  <c r="N35" i="4" s="1"/>
  <c r="M36" i="4"/>
  <c r="N36" i="4" s="1"/>
  <c r="M37" i="4"/>
  <c r="N37" i="4" s="1"/>
  <c r="M38" i="4"/>
  <c r="N38" i="4" s="1"/>
  <c r="M39" i="4"/>
  <c r="N39" i="4" s="1"/>
  <c r="M40" i="4"/>
  <c r="N40" i="4" s="1"/>
  <c r="M41" i="4"/>
  <c r="N41" i="4" s="1"/>
  <c r="E42" i="4"/>
  <c r="M42" i="4"/>
  <c r="N42" i="4" s="1"/>
  <c r="M43" i="4"/>
  <c r="N43" i="4" s="1"/>
  <c r="M44" i="4"/>
  <c r="N44" i="4" s="1"/>
  <c r="M45" i="4"/>
  <c r="N45" i="4" s="1"/>
  <c r="M46" i="4"/>
  <c r="N46" i="4" s="1"/>
  <c r="M47" i="4"/>
  <c r="N47" i="4" s="1"/>
  <c r="M48" i="4"/>
  <c r="N48" i="4" s="1"/>
  <c r="M49" i="4"/>
  <c r="N49" i="4" s="1"/>
  <c r="M50" i="4"/>
  <c r="N50" i="4" s="1"/>
  <c r="M51" i="4"/>
  <c r="N51" i="4" s="1"/>
  <c r="M52" i="4"/>
  <c r="N52" i="4" s="1"/>
  <c r="M53" i="4"/>
  <c r="N53" i="4" s="1"/>
  <c r="M54" i="4"/>
  <c r="N54" i="4" s="1"/>
  <c r="M55" i="4"/>
  <c r="N55" i="4" s="1"/>
  <c r="M56" i="4"/>
  <c r="N56" i="4" s="1"/>
  <c r="M57" i="4"/>
  <c r="N57" i="4" s="1"/>
  <c r="M58" i="4"/>
  <c r="N58" i="4" s="1"/>
  <c r="M59" i="4"/>
  <c r="N59" i="4" s="1"/>
  <c r="M60" i="4"/>
  <c r="N60" i="4" s="1"/>
  <c r="M61" i="4"/>
  <c r="N61" i="4" s="1"/>
  <c r="M62" i="4"/>
  <c r="N62" i="4" s="1"/>
  <c r="M63" i="4"/>
  <c r="N63" i="4" s="1"/>
  <c r="M64" i="4"/>
  <c r="N64" i="4" s="1"/>
  <c r="M65" i="4"/>
  <c r="N65" i="4" s="1"/>
  <c r="M66" i="4"/>
  <c r="N66" i="4" s="1"/>
  <c r="M67" i="4"/>
  <c r="N67" i="4" s="1"/>
  <c r="M68" i="4"/>
  <c r="N68" i="4" s="1"/>
  <c r="M69" i="4"/>
  <c r="N69" i="4" s="1"/>
  <c r="M70" i="4"/>
  <c r="N70" i="4" s="1"/>
  <c r="M71" i="4"/>
  <c r="N71" i="4" s="1"/>
  <c r="M72" i="4"/>
  <c r="N72" i="4" s="1"/>
  <c r="M73" i="4"/>
  <c r="N73" i="4" s="1"/>
  <c r="M74" i="4"/>
  <c r="N74" i="4" s="1"/>
  <c r="M75" i="4"/>
  <c r="N75" i="4" s="1"/>
  <c r="M76" i="4"/>
  <c r="N76" i="4" s="1"/>
  <c r="M77" i="4"/>
  <c r="N77" i="4" s="1"/>
  <c r="M78" i="4"/>
  <c r="N78" i="4" s="1"/>
  <c r="M79" i="4"/>
  <c r="N79" i="4" s="1"/>
  <c r="M80" i="4"/>
  <c r="N80" i="4" s="1"/>
  <c r="M81" i="4"/>
  <c r="N81" i="4" s="1"/>
  <c r="M82" i="4"/>
  <c r="N82" i="4" s="1"/>
  <c r="M83" i="4"/>
  <c r="N83" i="4" s="1"/>
  <c r="M84" i="4"/>
  <c r="N84" i="4" s="1"/>
  <c r="M85" i="4"/>
  <c r="N85" i="4" s="1"/>
  <c r="M86" i="4"/>
  <c r="N86" i="4" s="1"/>
  <c r="M87" i="4"/>
  <c r="N87" i="4" s="1"/>
  <c r="M88" i="4"/>
  <c r="N88" i="4" s="1"/>
  <c r="M89" i="4"/>
  <c r="N89" i="4" s="1"/>
  <c r="M90" i="4"/>
  <c r="N90" i="4" s="1"/>
  <c r="M91" i="4"/>
  <c r="N91" i="4" s="1"/>
  <c r="M92" i="4"/>
  <c r="N92" i="4" s="1"/>
  <c r="M93" i="4"/>
  <c r="N93" i="4" s="1"/>
  <c r="M94" i="4"/>
  <c r="N94" i="4" s="1"/>
  <c r="M95" i="4"/>
  <c r="N95" i="4" s="1"/>
  <c r="M96" i="4"/>
  <c r="N96" i="4" s="1"/>
  <c r="M97" i="4"/>
  <c r="N97" i="4" s="1"/>
  <c r="M98" i="4"/>
  <c r="N98" i="4" s="1"/>
  <c r="M99" i="4"/>
  <c r="N99" i="4" s="1"/>
  <c r="M100" i="4"/>
  <c r="N100" i="4" s="1"/>
  <c r="M101" i="4"/>
  <c r="N101" i="4" s="1"/>
  <c r="M102" i="4"/>
  <c r="N102" i="4" s="1"/>
  <c r="M103" i="4"/>
  <c r="N103" i="4" s="1"/>
  <c r="M104" i="4"/>
  <c r="N104" i="4" s="1"/>
  <c r="M105" i="4"/>
  <c r="N105" i="4" s="1"/>
  <c r="M106" i="4"/>
  <c r="N106" i="4" s="1"/>
  <c r="M107" i="4"/>
  <c r="N107" i="4" s="1"/>
  <c r="M108" i="4"/>
  <c r="N108" i="4" s="1"/>
  <c r="M109" i="4"/>
  <c r="N109" i="4" s="1"/>
  <c r="M110" i="4"/>
  <c r="N110" i="4" s="1"/>
  <c r="M111" i="4"/>
  <c r="N111" i="4" s="1"/>
  <c r="M112" i="4"/>
  <c r="N112" i="4" s="1"/>
  <c r="M113" i="4"/>
  <c r="N113" i="4" s="1"/>
  <c r="M114" i="4"/>
  <c r="N114" i="4" s="1"/>
  <c r="M115" i="4"/>
  <c r="N115" i="4" s="1"/>
  <c r="M116" i="4"/>
  <c r="N116" i="4" s="1"/>
  <c r="M117" i="4"/>
  <c r="N117" i="4" s="1"/>
  <c r="M118" i="4"/>
  <c r="N118" i="4" s="1"/>
  <c r="M119" i="4"/>
  <c r="N119" i="4" s="1"/>
  <c r="M120" i="4"/>
  <c r="N120" i="4" s="1"/>
  <c r="M121" i="4"/>
  <c r="N121" i="4" s="1"/>
  <c r="M122" i="4"/>
  <c r="N122" i="4" s="1"/>
  <c r="M123" i="4"/>
  <c r="N123" i="4" s="1"/>
  <c r="M124" i="4"/>
  <c r="N124" i="4" s="1"/>
  <c r="M125" i="4"/>
  <c r="N125" i="4" s="1"/>
  <c r="M126" i="4"/>
  <c r="N126" i="4" s="1"/>
  <c r="M127" i="4"/>
  <c r="N127" i="4" s="1"/>
  <c r="M128" i="4"/>
  <c r="N128" i="4" s="1"/>
  <c r="E129" i="4"/>
  <c r="M129" i="4"/>
  <c r="N129" i="4" s="1"/>
  <c r="E130" i="4"/>
  <c r="M130" i="4"/>
  <c r="N130" i="4" s="1"/>
  <c r="M131" i="4"/>
  <c r="N131" i="4" s="1"/>
  <c r="M132" i="4"/>
  <c r="N132" i="4" s="1"/>
  <c r="E133" i="4"/>
  <c r="M133" i="4"/>
  <c r="N133" i="4" s="1"/>
  <c r="M134" i="4"/>
  <c r="N134" i="4" s="1"/>
  <c r="M135" i="4"/>
  <c r="N135" i="4" s="1"/>
  <c r="E136" i="4"/>
  <c r="M136" i="4"/>
  <c r="N136" i="4" s="1"/>
  <c r="M137" i="4"/>
  <c r="N137" i="4" s="1"/>
  <c r="E138" i="4"/>
  <c r="M138" i="4"/>
  <c r="N138" i="4" s="1"/>
  <c r="M139" i="4"/>
  <c r="N139" i="4" s="1"/>
  <c r="M140" i="4"/>
  <c r="N140" i="4" s="1"/>
  <c r="E141" i="4"/>
  <c r="M141" i="4"/>
  <c r="N141" i="4" s="1"/>
  <c r="E142" i="4"/>
  <c r="M142" i="4"/>
  <c r="N142" i="4" s="1"/>
  <c r="E143" i="4"/>
  <c r="M143" i="4"/>
  <c r="N143" i="4" s="1"/>
  <c r="E144" i="4"/>
  <c r="M144" i="4"/>
  <c r="N144" i="4" s="1"/>
  <c r="E145" i="4"/>
  <c r="M145" i="4"/>
  <c r="N145" i="4" s="1"/>
  <c r="E146" i="4"/>
  <c r="M146" i="4"/>
  <c r="N146" i="4" s="1"/>
  <c r="E147" i="4"/>
  <c r="M147" i="4"/>
  <c r="N147" i="4" s="1"/>
  <c r="E148" i="4"/>
  <c r="M148" i="4"/>
  <c r="N148" i="4" s="1"/>
  <c r="E149" i="4"/>
  <c r="M149" i="4"/>
  <c r="N149" i="4" s="1"/>
  <c r="E150" i="4"/>
  <c r="M150" i="4"/>
  <c r="N150" i="4" s="1"/>
  <c r="E151" i="4"/>
  <c r="M151" i="4"/>
  <c r="N151" i="4" s="1"/>
  <c r="E152" i="4"/>
  <c r="M152" i="4"/>
  <c r="N152" i="4" s="1"/>
  <c r="E153" i="4"/>
  <c r="M153" i="4"/>
  <c r="N153" i="4" s="1"/>
  <c r="E154" i="4"/>
  <c r="M154" i="4"/>
  <c r="N154" i="4" s="1"/>
  <c r="E155" i="4"/>
  <c r="M155" i="4"/>
  <c r="N155" i="4" s="1"/>
  <c r="E156" i="4"/>
  <c r="M156" i="4"/>
  <c r="N156" i="4" s="1"/>
  <c r="E157" i="4"/>
  <c r="M157" i="4"/>
  <c r="N157" i="4" s="1"/>
  <c r="E158" i="4"/>
  <c r="M158" i="4"/>
  <c r="N158" i="4" s="1"/>
  <c r="E159" i="4"/>
  <c r="M159" i="4"/>
  <c r="N159" i="4" s="1"/>
  <c r="E160" i="4"/>
  <c r="M160" i="4"/>
  <c r="N160" i="4" s="1"/>
  <c r="E161" i="4"/>
  <c r="M161" i="4"/>
  <c r="N161" i="4" s="1"/>
  <c r="E162" i="4"/>
  <c r="M162" i="4"/>
  <c r="N162" i="4" s="1"/>
  <c r="E163" i="4"/>
  <c r="M163" i="4"/>
  <c r="N163" i="4" s="1"/>
  <c r="E164" i="4"/>
  <c r="M164" i="4"/>
  <c r="N164" i="4" s="1"/>
  <c r="E165" i="4"/>
  <c r="M165" i="4"/>
  <c r="N165" i="4" s="1"/>
  <c r="E166" i="4"/>
  <c r="M166" i="4"/>
  <c r="N166" i="4" s="1"/>
  <c r="E167" i="4"/>
  <c r="M167" i="4"/>
  <c r="N167" i="4" s="1"/>
  <c r="E168" i="4"/>
  <c r="M168" i="4"/>
  <c r="N168" i="4" s="1"/>
  <c r="E169" i="4"/>
  <c r="M169" i="4"/>
  <c r="N169" i="4" s="1"/>
  <c r="E170" i="4"/>
  <c r="M170" i="4"/>
  <c r="N170" i="4" s="1"/>
  <c r="E171" i="4"/>
  <c r="M171" i="4"/>
  <c r="N171" i="4" s="1"/>
  <c r="E172" i="4"/>
  <c r="M172" i="4"/>
  <c r="N172" i="4" s="1"/>
  <c r="E173" i="4"/>
  <c r="M173" i="4"/>
  <c r="N173" i="4" s="1"/>
  <c r="E174" i="4"/>
  <c r="M174" i="4"/>
  <c r="N174" i="4" s="1"/>
  <c r="E175" i="4"/>
  <c r="M175" i="4"/>
  <c r="N175" i="4" s="1"/>
  <c r="E176" i="4"/>
  <c r="M176" i="4"/>
  <c r="N176" i="4" s="1"/>
  <c r="E177" i="4"/>
  <c r="M177" i="4"/>
  <c r="N177" i="4" s="1"/>
  <c r="E178" i="4"/>
  <c r="M178" i="4"/>
  <c r="N178" i="4" s="1"/>
  <c r="E179" i="4"/>
  <c r="M179" i="4"/>
  <c r="N179" i="4" s="1"/>
  <c r="E180" i="4"/>
  <c r="M180" i="4"/>
  <c r="N180" i="4" s="1"/>
  <c r="E181" i="4"/>
  <c r="M181" i="4"/>
  <c r="N181" i="4" s="1"/>
  <c r="E182" i="4"/>
  <c r="M182" i="4"/>
  <c r="N182" i="4" s="1"/>
  <c r="E183" i="4"/>
  <c r="M183" i="4"/>
  <c r="N183" i="4" s="1"/>
  <c r="E184" i="4"/>
  <c r="M184" i="4"/>
  <c r="N184" i="4" s="1"/>
  <c r="E185" i="4"/>
  <c r="M185" i="4"/>
  <c r="N185" i="4" s="1"/>
  <c r="E186" i="4"/>
  <c r="M186" i="4"/>
  <c r="N186" i="4" s="1"/>
  <c r="E187" i="4"/>
  <c r="M187" i="4"/>
  <c r="N187" i="4" s="1"/>
  <c r="E188" i="4"/>
  <c r="M188" i="4"/>
  <c r="N188" i="4" s="1"/>
  <c r="E189" i="4"/>
  <c r="M189" i="4"/>
  <c r="N189" i="4" s="1"/>
  <c r="E190" i="4"/>
  <c r="M190" i="4"/>
  <c r="N190" i="4" s="1"/>
  <c r="E191" i="4"/>
  <c r="M191" i="4"/>
  <c r="N191" i="4" s="1"/>
  <c r="E192" i="4"/>
  <c r="M192" i="4"/>
  <c r="N192" i="4" s="1"/>
  <c r="E193" i="4"/>
  <c r="M193" i="4"/>
  <c r="N193" i="4" s="1"/>
  <c r="E194" i="4"/>
  <c r="M194" i="4"/>
  <c r="N194" i="4" s="1"/>
  <c r="E195" i="4"/>
  <c r="M195" i="4"/>
  <c r="N195" i="4" s="1"/>
  <c r="E196" i="4"/>
  <c r="M196" i="4"/>
  <c r="N196" i="4" s="1"/>
  <c r="E197" i="4"/>
  <c r="M197" i="4"/>
  <c r="N197" i="4" s="1"/>
  <c r="E198" i="4"/>
  <c r="M198" i="4"/>
  <c r="N198" i="4" s="1"/>
  <c r="E199" i="4"/>
  <c r="M199" i="4"/>
  <c r="N199" i="4" s="1"/>
  <c r="E200" i="4"/>
  <c r="M200" i="4"/>
  <c r="N200" i="4" s="1"/>
  <c r="E201" i="4"/>
  <c r="M201" i="4"/>
  <c r="N201" i="4" s="1"/>
  <c r="E202" i="4"/>
  <c r="M202" i="4"/>
  <c r="N202" i="4" s="1"/>
  <c r="E203" i="4"/>
  <c r="M203" i="4"/>
  <c r="N203" i="4" s="1"/>
  <c r="E204" i="4"/>
  <c r="M204" i="4"/>
  <c r="N204" i="4" s="1"/>
  <c r="E205" i="4"/>
  <c r="M205" i="4"/>
  <c r="N205" i="4" s="1"/>
  <c r="E206" i="4"/>
  <c r="M206" i="4"/>
  <c r="N206" i="4" s="1"/>
  <c r="E207" i="4"/>
  <c r="M207" i="4"/>
  <c r="N207" i="4" s="1"/>
  <c r="E208" i="4"/>
  <c r="M208" i="4"/>
  <c r="N208" i="4" s="1"/>
  <c r="E209" i="4"/>
  <c r="M209" i="4"/>
  <c r="N209" i="4" s="1"/>
  <c r="E210" i="4"/>
  <c r="M210" i="4"/>
  <c r="N210" i="4" s="1"/>
  <c r="E211" i="4"/>
  <c r="M211" i="4"/>
  <c r="N211" i="4" s="1"/>
  <c r="E212" i="4"/>
  <c r="M212" i="4"/>
  <c r="N212" i="4" s="1"/>
  <c r="E213" i="4"/>
  <c r="M213" i="4"/>
  <c r="N213" i="4" s="1"/>
  <c r="E214" i="4"/>
  <c r="M214" i="4"/>
  <c r="N214" i="4" s="1"/>
  <c r="E215" i="4"/>
  <c r="M215" i="4"/>
  <c r="N215" i="4" s="1"/>
  <c r="E216" i="4"/>
  <c r="M216" i="4"/>
  <c r="N216" i="4" s="1"/>
  <c r="E217" i="4"/>
  <c r="M217" i="4"/>
  <c r="N217" i="4" s="1"/>
  <c r="E218" i="4"/>
  <c r="M218" i="4"/>
  <c r="N218" i="4" s="1"/>
  <c r="E219" i="4"/>
  <c r="M219" i="4"/>
  <c r="N219" i="4" s="1"/>
  <c r="E220" i="4"/>
  <c r="M220" i="4"/>
  <c r="N220" i="4" s="1"/>
  <c r="E221" i="4"/>
  <c r="M221" i="4"/>
  <c r="N221" i="4" s="1"/>
  <c r="E222" i="4"/>
  <c r="M222" i="4"/>
  <c r="N222" i="4" s="1"/>
  <c r="E223" i="4"/>
  <c r="M223" i="4"/>
  <c r="N223" i="4" s="1"/>
  <c r="E224" i="4"/>
  <c r="M224" i="4"/>
  <c r="N224" i="4" s="1"/>
  <c r="E225" i="4"/>
  <c r="M225" i="4"/>
  <c r="N225" i="4" s="1"/>
  <c r="E226" i="4"/>
  <c r="M226" i="4"/>
  <c r="N226" i="4" s="1"/>
  <c r="E227" i="4"/>
  <c r="M227" i="4"/>
  <c r="N227" i="4" s="1"/>
  <c r="E228" i="4"/>
  <c r="M228" i="4"/>
  <c r="N228" i="4" s="1"/>
  <c r="E229" i="4"/>
  <c r="N229" i="4"/>
  <c r="E230" i="4"/>
  <c r="N230" i="4"/>
  <c r="E231" i="4"/>
  <c r="N231" i="4"/>
  <c r="E232" i="4"/>
  <c r="N232" i="4"/>
  <c r="E233" i="4"/>
  <c r="N233" i="4"/>
  <c r="E234" i="4"/>
  <c r="N234" i="4"/>
  <c r="E235" i="4"/>
  <c r="N235" i="4"/>
  <c r="E236" i="4"/>
  <c r="N236" i="4"/>
  <c r="E237" i="4"/>
  <c r="N237" i="4"/>
  <c r="E238" i="4"/>
  <c r="N238" i="4"/>
  <c r="E239" i="4"/>
  <c r="N239" i="4"/>
  <c r="E240" i="4"/>
  <c r="N240" i="4"/>
  <c r="E241" i="4"/>
  <c r="N241" i="4"/>
  <c r="E242" i="4"/>
  <c r="N242" i="4"/>
  <c r="E243" i="4"/>
  <c r="N243" i="4"/>
  <c r="E244" i="4"/>
  <c r="N244" i="4"/>
  <c r="E245" i="4"/>
  <c r="N245" i="4"/>
  <c r="E246" i="4"/>
  <c r="N246" i="4"/>
  <c r="E247" i="4"/>
  <c r="N247" i="4"/>
  <c r="E248" i="4"/>
  <c r="N248" i="4"/>
  <c r="E249" i="4"/>
  <c r="N249" i="4"/>
  <c r="E250" i="4"/>
  <c r="N250" i="4"/>
  <c r="E251" i="4"/>
  <c r="N251" i="4"/>
  <c r="E252" i="4"/>
  <c r="N252" i="4"/>
  <c r="E253" i="4"/>
  <c r="N253" i="4"/>
  <c r="E254" i="4"/>
  <c r="N254" i="4"/>
  <c r="E255" i="4"/>
  <c r="N255" i="4"/>
  <c r="E256" i="4"/>
  <c r="N256" i="4"/>
  <c r="E257" i="4"/>
  <c r="M257" i="4"/>
  <c r="N257" i="4" s="1"/>
  <c r="E258" i="4"/>
  <c r="M258" i="4"/>
  <c r="N258" i="4" s="1"/>
  <c r="E259" i="4"/>
  <c r="M259" i="4"/>
  <c r="N259" i="4" s="1"/>
  <c r="E260" i="4"/>
  <c r="M260" i="4"/>
  <c r="N260" i="4" s="1"/>
  <c r="E261" i="4"/>
  <c r="M261" i="4"/>
  <c r="N261" i="4" s="1"/>
  <c r="E262" i="4"/>
  <c r="M262" i="4"/>
  <c r="N262" i="4" s="1"/>
  <c r="E263" i="4"/>
  <c r="M263" i="4"/>
  <c r="N263" i="4" s="1"/>
  <c r="E264" i="4"/>
  <c r="M264" i="4"/>
  <c r="N264" i="4" s="1"/>
  <c r="E265" i="4"/>
  <c r="M265" i="4"/>
  <c r="N265" i="4" s="1"/>
  <c r="E266" i="4"/>
  <c r="M266" i="4"/>
  <c r="N266" i="4" s="1"/>
  <c r="E267" i="4"/>
  <c r="M267" i="4"/>
  <c r="N267" i="4" s="1"/>
  <c r="E268" i="4"/>
  <c r="M268" i="4"/>
  <c r="N268" i="4" s="1"/>
  <c r="E269" i="4"/>
  <c r="M269" i="4"/>
  <c r="N269" i="4" s="1"/>
  <c r="E270" i="4"/>
  <c r="M270" i="4"/>
  <c r="N270" i="4" s="1"/>
  <c r="E271" i="4"/>
  <c r="M271" i="4"/>
  <c r="N271" i="4" s="1"/>
  <c r="E272" i="4"/>
  <c r="M272" i="4"/>
  <c r="N272" i="4" s="1"/>
  <c r="E273" i="4"/>
  <c r="M273" i="4"/>
  <c r="N273" i="4" s="1"/>
  <c r="E274" i="4"/>
  <c r="M274" i="4"/>
  <c r="N274" i="4" s="1"/>
  <c r="E275" i="4"/>
  <c r="M275" i="4"/>
  <c r="N275" i="4" s="1"/>
  <c r="E276" i="4"/>
  <c r="M276" i="4"/>
  <c r="N276" i="4" s="1"/>
  <c r="E277" i="4"/>
  <c r="M277" i="4"/>
  <c r="N277" i="4" s="1"/>
  <c r="E278" i="4"/>
  <c r="M278" i="4"/>
  <c r="N278" i="4" s="1"/>
  <c r="E279" i="4"/>
  <c r="M279" i="4"/>
  <c r="N279" i="4" s="1"/>
  <c r="E280" i="4"/>
  <c r="M280" i="4"/>
  <c r="N280" i="4" s="1"/>
  <c r="E281" i="4"/>
  <c r="M281" i="4"/>
  <c r="N281" i="4" s="1"/>
  <c r="E282" i="4"/>
  <c r="M282" i="4"/>
  <c r="N282" i="4" s="1"/>
  <c r="E283" i="4"/>
  <c r="M283" i="4"/>
  <c r="N283" i="4" s="1"/>
  <c r="E284" i="4"/>
  <c r="M284" i="4"/>
  <c r="N284" i="4" s="1"/>
  <c r="E285" i="4"/>
  <c r="M285" i="4"/>
  <c r="N285" i="4" s="1"/>
  <c r="E286" i="4"/>
  <c r="M286" i="4"/>
  <c r="N286" i="4" s="1"/>
  <c r="E287" i="4"/>
  <c r="M287" i="4"/>
  <c r="N287" i="4" s="1"/>
  <c r="E288" i="4"/>
  <c r="M288" i="4"/>
  <c r="N288" i="4" s="1"/>
  <c r="E289" i="4"/>
  <c r="M289" i="4"/>
  <c r="N289" i="4" s="1"/>
  <c r="E290" i="4"/>
  <c r="M290" i="4"/>
  <c r="N290" i="4" s="1"/>
  <c r="E291" i="4"/>
  <c r="M291" i="4"/>
  <c r="N291" i="4" s="1"/>
  <c r="E292" i="4"/>
  <c r="M292" i="4"/>
  <c r="N292" i="4" s="1"/>
  <c r="E293" i="4"/>
  <c r="M293" i="4"/>
  <c r="N293" i="4" s="1"/>
  <c r="E294" i="4"/>
  <c r="M294" i="4"/>
  <c r="N294" i="4" s="1"/>
  <c r="E295" i="4"/>
  <c r="M295" i="4"/>
  <c r="N295" i="4" s="1"/>
  <c r="E296" i="4"/>
  <c r="M296" i="4"/>
  <c r="N296" i="4" s="1"/>
  <c r="E297" i="4"/>
  <c r="M297" i="4"/>
  <c r="N297" i="4" s="1"/>
  <c r="E298" i="4"/>
  <c r="M298" i="4"/>
  <c r="N298" i="4" s="1"/>
  <c r="E299" i="4"/>
  <c r="M299" i="4"/>
  <c r="N299" i="4" s="1"/>
  <c r="E300" i="4"/>
  <c r="M300" i="4"/>
  <c r="N300" i="4" s="1"/>
  <c r="E301" i="4"/>
  <c r="M301" i="4"/>
  <c r="N301" i="4" s="1"/>
  <c r="E302" i="4"/>
  <c r="M302" i="4"/>
  <c r="N302" i="4" s="1"/>
  <c r="E303" i="4"/>
  <c r="M303" i="4"/>
  <c r="N303" i="4" s="1"/>
  <c r="E304" i="4"/>
  <c r="M304" i="4"/>
  <c r="N304" i="4" s="1"/>
  <c r="E305" i="4"/>
  <c r="M305" i="4"/>
  <c r="N305" i="4" s="1"/>
  <c r="E306" i="4"/>
  <c r="M306" i="4"/>
  <c r="N306" i="4" s="1"/>
  <c r="E307" i="4"/>
  <c r="M307" i="4"/>
  <c r="N307" i="4" s="1"/>
  <c r="E308" i="4"/>
  <c r="M308" i="4"/>
  <c r="N308" i="4" s="1"/>
  <c r="E309" i="4"/>
  <c r="M309" i="4"/>
  <c r="N309" i="4" s="1"/>
  <c r="E310" i="4"/>
  <c r="M310" i="4"/>
  <c r="N310" i="4" s="1"/>
  <c r="E311" i="4"/>
  <c r="M311" i="4"/>
  <c r="N311" i="4" s="1"/>
  <c r="E312" i="4"/>
  <c r="M312" i="4"/>
  <c r="N312" i="4" s="1"/>
  <c r="E313" i="4"/>
  <c r="M313" i="4"/>
  <c r="N313" i="4" s="1"/>
  <c r="E314" i="4"/>
  <c r="M314" i="4"/>
  <c r="N314" i="4" s="1"/>
  <c r="E315" i="4"/>
  <c r="M315" i="4"/>
  <c r="N315" i="4" s="1"/>
  <c r="E316" i="4"/>
  <c r="M316" i="4"/>
  <c r="N316" i="4" s="1"/>
  <c r="E317" i="4"/>
  <c r="M317" i="4"/>
  <c r="N317" i="4" s="1"/>
  <c r="E318" i="4"/>
  <c r="M318" i="4"/>
  <c r="N318" i="4" s="1"/>
  <c r="E319" i="4"/>
  <c r="M319" i="4"/>
  <c r="N319" i="4" s="1"/>
  <c r="E320" i="4"/>
  <c r="M320" i="4"/>
  <c r="N320" i="4" s="1"/>
  <c r="E321" i="4"/>
  <c r="M321" i="4"/>
  <c r="N321" i="4" s="1"/>
  <c r="E322" i="4"/>
  <c r="M322" i="4"/>
  <c r="N322" i="4" s="1"/>
  <c r="E323" i="4"/>
  <c r="M323" i="4"/>
  <c r="N323" i="4" s="1"/>
  <c r="E324" i="4"/>
  <c r="M324" i="4"/>
  <c r="N324" i="4" s="1"/>
  <c r="E325" i="4"/>
  <c r="M325" i="4"/>
  <c r="N325" i="4" s="1"/>
  <c r="E326" i="4"/>
  <c r="M326" i="4"/>
  <c r="N326" i="4" s="1"/>
  <c r="E327" i="4"/>
  <c r="M327" i="4"/>
  <c r="N327" i="4" s="1"/>
  <c r="E328" i="4"/>
  <c r="M328" i="4"/>
  <c r="N328" i="4" s="1"/>
  <c r="E329" i="4"/>
  <c r="M329" i="4"/>
  <c r="N329" i="4" s="1"/>
  <c r="E330" i="4"/>
  <c r="M330" i="4"/>
  <c r="N330" i="4" s="1"/>
  <c r="E331" i="4"/>
  <c r="M331" i="4"/>
  <c r="N331" i="4" s="1"/>
  <c r="E332" i="4"/>
  <c r="M332" i="4"/>
  <c r="N332" i="4" s="1"/>
  <c r="E333" i="4"/>
  <c r="M333" i="4"/>
  <c r="N333" i="4" s="1"/>
  <c r="E334" i="4"/>
  <c r="M334" i="4"/>
  <c r="N334" i="4" s="1"/>
  <c r="E335" i="4"/>
  <c r="M335" i="4"/>
  <c r="N335" i="4" s="1"/>
  <c r="E336" i="4"/>
  <c r="M336" i="4"/>
  <c r="N336" i="4" s="1"/>
  <c r="E337" i="4"/>
  <c r="M337" i="4"/>
  <c r="N337" i="4" s="1"/>
  <c r="E338" i="4"/>
  <c r="M338" i="4"/>
  <c r="N338" i="4" s="1"/>
  <c r="E339" i="4"/>
  <c r="M339" i="4"/>
  <c r="N339" i="4" s="1"/>
  <c r="E340" i="4"/>
  <c r="M340" i="4"/>
  <c r="N340" i="4" s="1"/>
  <c r="E341" i="4"/>
  <c r="M341" i="4"/>
  <c r="N341" i="4" s="1"/>
  <c r="E342" i="4"/>
  <c r="M342" i="4"/>
  <c r="N342" i="4" s="1"/>
  <c r="E343" i="4"/>
  <c r="M343" i="4"/>
  <c r="N343" i="4" s="1"/>
  <c r="E344" i="4"/>
  <c r="M344" i="4"/>
  <c r="N344" i="4" s="1"/>
  <c r="E345" i="4"/>
  <c r="M345" i="4"/>
  <c r="N345" i="4" s="1"/>
  <c r="E346" i="4"/>
  <c r="M346" i="4"/>
  <c r="N346" i="4" s="1"/>
  <c r="E347" i="4"/>
  <c r="M347" i="4"/>
  <c r="N347" i="4" s="1"/>
  <c r="E348" i="4"/>
  <c r="M348" i="4"/>
  <c r="N348" i="4" s="1"/>
  <c r="E349" i="4"/>
  <c r="M349" i="4"/>
  <c r="N349" i="4" s="1"/>
  <c r="E350" i="4"/>
  <c r="M350" i="4"/>
  <c r="N350" i="4" s="1"/>
  <c r="E351" i="4"/>
  <c r="M351" i="4"/>
  <c r="N351" i="4" s="1"/>
  <c r="E352" i="4"/>
  <c r="M352" i="4"/>
  <c r="N352" i="4" s="1"/>
  <c r="E353" i="4"/>
  <c r="M353" i="4"/>
  <c r="N353" i="4" s="1"/>
  <c r="E354" i="4"/>
  <c r="M354" i="4"/>
  <c r="N354" i="4" s="1"/>
  <c r="E355" i="4"/>
  <c r="M355" i="4"/>
  <c r="N355" i="4" s="1"/>
  <c r="E356" i="4"/>
  <c r="M356" i="4"/>
  <c r="N356" i="4" s="1"/>
  <c r="E357" i="4"/>
  <c r="M357" i="4"/>
  <c r="N357" i="4" s="1"/>
  <c r="E358" i="4"/>
  <c r="M358" i="4"/>
  <c r="N358" i="4" s="1"/>
  <c r="E359" i="4"/>
  <c r="M359" i="4"/>
  <c r="N359" i="4" s="1"/>
  <c r="E360" i="4"/>
  <c r="N360" i="4"/>
  <c r="E361" i="4"/>
  <c r="M361" i="4"/>
  <c r="N361" i="4" s="1"/>
  <c r="E362" i="4"/>
  <c r="M362" i="4"/>
  <c r="N362" i="4" s="1"/>
  <c r="E363" i="4"/>
  <c r="M363" i="4"/>
  <c r="N363" i="4" s="1"/>
  <c r="E364" i="4"/>
  <c r="M364" i="4"/>
  <c r="N364" i="4" s="1"/>
  <c r="E365" i="4"/>
  <c r="M365" i="4"/>
  <c r="N365" i="4" s="1"/>
  <c r="E366" i="4"/>
  <c r="M366" i="4"/>
  <c r="N366" i="4" s="1"/>
  <c r="E367" i="4"/>
  <c r="M367" i="4"/>
  <c r="N367" i="4" s="1"/>
  <c r="E368" i="4"/>
  <c r="M368" i="4"/>
  <c r="N368" i="4" s="1"/>
  <c r="E369" i="4"/>
  <c r="N369" i="4"/>
  <c r="E370" i="4"/>
  <c r="N370" i="4"/>
  <c r="E371" i="4"/>
  <c r="M371" i="4"/>
  <c r="N371" i="4" s="1"/>
  <c r="E372" i="4"/>
  <c r="M372" i="4"/>
  <c r="N372" i="4" s="1"/>
  <c r="E373" i="4"/>
  <c r="M373" i="4"/>
  <c r="N373" i="4" s="1"/>
  <c r="E374" i="4"/>
  <c r="M374" i="4"/>
  <c r="N374" i="4" s="1"/>
  <c r="M375" i="4"/>
  <c r="N375" i="4" s="1"/>
  <c r="M376" i="4"/>
  <c r="N376" i="4" s="1"/>
  <c r="M377" i="4"/>
  <c r="N377" i="4" s="1"/>
  <c r="M378" i="4"/>
  <c r="N378" i="4" s="1"/>
  <c r="M379" i="4"/>
  <c r="N379" i="4" s="1"/>
  <c r="M380" i="4"/>
  <c r="N380" i="4" s="1"/>
  <c r="M381" i="4"/>
  <c r="N381" i="4" s="1"/>
  <c r="M382" i="4"/>
  <c r="N382" i="4" s="1"/>
  <c r="M383" i="4"/>
  <c r="N383" i="4" s="1"/>
  <c r="M384" i="4"/>
  <c r="N384" i="4" s="1"/>
  <c r="M385" i="4"/>
  <c r="N385" i="4" s="1"/>
  <c r="M386" i="4"/>
  <c r="N386" i="4" s="1"/>
  <c r="M387" i="4"/>
  <c r="N387" i="4" s="1"/>
  <c r="M388" i="4"/>
  <c r="N388" i="4" s="1"/>
  <c r="M389" i="4"/>
  <c r="N389" i="4" s="1"/>
  <c r="M390" i="4"/>
  <c r="N390" i="4" s="1"/>
  <c r="M391" i="4"/>
  <c r="N391" i="4" s="1"/>
  <c r="M392" i="4"/>
  <c r="N392" i="4" s="1"/>
  <c r="M393" i="4"/>
  <c r="N393" i="4" s="1"/>
  <c r="M394" i="4"/>
  <c r="N394" i="4" s="1"/>
  <c r="M395" i="4"/>
  <c r="N395" i="4" s="1"/>
  <c r="M396" i="4"/>
  <c r="N396" i="4" s="1"/>
  <c r="M397" i="4"/>
  <c r="N397" i="4" s="1"/>
  <c r="M398" i="4"/>
  <c r="N398" i="4" s="1"/>
  <c r="M399" i="4"/>
  <c r="N399" i="4" s="1"/>
  <c r="M400" i="4"/>
  <c r="N400" i="4" s="1"/>
  <c r="M401" i="4"/>
  <c r="N401" i="4" s="1"/>
  <c r="M402" i="4"/>
  <c r="N402" i="4" s="1"/>
  <c r="M403" i="4"/>
  <c r="N403" i="4" s="1"/>
  <c r="M404" i="4"/>
  <c r="N404" i="4" s="1"/>
  <c r="M405" i="4"/>
  <c r="N405" i="4" s="1"/>
  <c r="M406" i="4"/>
  <c r="N406" i="4" s="1"/>
  <c r="M407" i="4"/>
  <c r="N407" i="4" s="1"/>
  <c r="M408" i="4"/>
  <c r="N408" i="4" s="1"/>
  <c r="M409" i="4"/>
  <c r="N409" i="4" s="1"/>
  <c r="M410" i="4"/>
  <c r="N410" i="4" s="1"/>
  <c r="M411" i="4"/>
  <c r="N411" i="4" s="1"/>
  <c r="M412" i="4"/>
  <c r="N412" i="4" s="1"/>
  <c r="M413" i="4"/>
  <c r="N413" i="4" s="1"/>
  <c r="M414" i="4"/>
  <c r="N414" i="4" s="1"/>
  <c r="M415" i="4"/>
  <c r="N415" i="4" s="1"/>
  <c r="M416" i="4"/>
  <c r="N416" i="4" s="1"/>
  <c r="M417" i="4"/>
  <c r="N417" i="4" s="1"/>
  <c r="M418" i="4"/>
  <c r="N418" i="4" s="1"/>
  <c r="M419" i="4"/>
  <c r="N419" i="4" s="1"/>
  <c r="M420" i="4"/>
  <c r="N420" i="4" s="1"/>
  <c r="M421" i="4"/>
  <c r="N421" i="4" s="1"/>
  <c r="M422" i="4"/>
  <c r="N422" i="4" s="1"/>
  <c r="M423" i="4"/>
  <c r="N423" i="4" s="1"/>
  <c r="M424" i="4"/>
  <c r="N424" i="4" s="1"/>
  <c r="M425" i="4"/>
  <c r="N425" i="4" s="1"/>
  <c r="M426" i="4"/>
  <c r="N426" i="4" s="1"/>
  <c r="M427" i="4"/>
  <c r="N427" i="4" s="1"/>
  <c r="M428" i="4"/>
  <c r="N428" i="4" s="1"/>
  <c r="M429" i="4"/>
  <c r="N429" i="4" s="1"/>
  <c r="M430" i="4"/>
  <c r="N430" i="4" s="1"/>
  <c r="M431" i="4"/>
  <c r="N431" i="4" s="1"/>
  <c r="M432" i="4"/>
  <c r="N432" i="4" s="1"/>
  <c r="M433" i="4"/>
  <c r="N433" i="4" s="1"/>
  <c r="M434" i="4"/>
  <c r="N434" i="4" s="1"/>
  <c r="M435" i="4"/>
  <c r="N435" i="4" s="1"/>
  <c r="M436" i="4"/>
  <c r="N436" i="4" s="1"/>
  <c r="M437" i="4"/>
  <c r="N437" i="4" s="1"/>
  <c r="M438" i="4"/>
  <c r="N438" i="4" s="1"/>
  <c r="M439" i="4"/>
  <c r="N439" i="4" s="1"/>
  <c r="M440" i="4"/>
  <c r="N440" i="4" s="1"/>
  <c r="M441" i="4"/>
  <c r="N441" i="4" s="1"/>
  <c r="M442" i="4"/>
  <c r="N442" i="4" s="1"/>
  <c r="M443" i="4"/>
  <c r="N443" i="4" s="1"/>
  <c r="M444" i="4"/>
  <c r="N444" i="4" s="1"/>
  <c r="M445" i="4"/>
  <c r="N445" i="4" s="1"/>
  <c r="M446" i="4"/>
  <c r="N446" i="4" s="1"/>
  <c r="M447" i="4"/>
  <c r="N447" i="4" s="1"/>
  <c r="M448" i="4"/>
  <c r="N448" i="4" s="1"/>
  <c r="M449" i="4"/>
  <c r="N449" i="4" s="1"/>
  <c r="M450" i="4"/>
  <c r="N450" i="4" s="1"/>
  <c r="M451" i="4"/>
  <c r="N451" i="4" s="1"/>
  <c r="M452" i="4"/>
  <c r="N452" i="4" s="1"/>
  <c r="M453" i="4"/>
  <c r="N453" i="4" s="1"/>
  <c r="M454" i="4"/>
  <c r="N454" i="4" s="1"/>
  <c r="M455" i="4"/>
  <c r="N455" i="4" s="1"/>
  <c r="M456" i="4"/>
  <c r="N456" i="4" s="1"/>
  <c r="M457" i="4"/>
  <c r="N457" i="4" s="1"/>
  <c r="M458" i="4"/>
  <c r="N458" i="4" s="1"/>
  <c r="M459" i="4"/>
  <c r="N459" i="4" s="1"/>
  <c r="M460" i="4"/>
  <c r="N460" i="4" s="1"/>
  <c r="M461" i="4"/>
  <c r="N461" i="4" s="1"/>
  <c r="M462" i="4"/>
  <c r="N462" i="4" s="1"/>
  <c r="M463" i="4"/>
  <c r="N463" i="4" s="1"/>
  <c r="M464" i="4"/>
  <c r="N464" i="4" s="1"/>
  <c r="M465" i="4"/>
  <c r="N465" i="4" s="1"/>
  <c r="M466" i="4"/>
  <c r="N466" i="4" s="1"/>
  <c r="M467" i="4"/>
  <c r="N467" i="4" s="1"/>
  <c r="M468" i="4"/>
  <c r="N468" i="4" s="1"/>
  <c r="M469" i="4"/>
  <c r="N469" i="4" s="1"/>
  <c r="M470" i="4"/>
  <c r="N470" i="4" s="1"/>
  <c r="M471" i="4"/>
  <c r="N471" i="4" s="1"/>
  <c r="M472" i="4"/>
  <c r="N472" i="4" s="1"/>
  <c r="M473" i="4"/>
  <c r="N473" i="4" s="1"/>
  <c r="M474" i="4"/>
  <c r="N474" i="4" s="1"/>
  <c r="M475" i="4"/>
  <c r="N475" i="4" s="1"/>
  <c r="M476" i="4"/>
  <c r="N476" i="4" s="1"/>
  <c r="M477" i="4"/>
  <c r="N477" i="4" s="1"/>
  <c r="M478" i="4"/>
  <c r="N478" i="4" s="1"/>
  <c r="M479" i="4"/>
  <c r="N479" i="4" s="1"/>
  <c r="M480" i="4"/>
  <c r="N480" i="4" s="1"/>
  <c r="M481" i="4"/>
  <c r="N481" i="4" s="1"/>
  <c r="M482" i="4"/>
  <c r="N482" i="4" s="1"/>
  <c r="M483" i="4"/>
  <c r="N483" i="4" s="1"/>
  <c r="M484" i="4"/>
  <c r="N484" i="4" s="1"/>
  <c r="M485" i="4"/>
  <c r="N485" i="4" s="1"/>
  <c r="M486" i="4"/>
  <c r="N486" i="4" s="1"/>
  <c r="M487" i="4"/>
  <c r="N487" i="4" s="1"/>
  <c r="M488" i="4"/>
  <c r="N488" i="4" s="1"/>
  <c r="M489" i="4"/>
  <c r="N489" i="4" s="1"/>
  <c r="M490" i="4"/>
  <c r="N490" i="4" s="1"/>
  <c r="M491" i="4"/>
  <c r="N491" i="4" s="1"/>
  <c r="M492" i="4"/>
  <c r="N492" i="4" s="1"/>
  <c r="M493" i="4"/>
  <c r="N493" i="4" s="1"/>
  <c r="M494" i="4"/>
  <c r="N494" i="4" s="1"/>
  <c r="M495" i="4"/>
  <c r="N495" i="4" s="1"/>
  <c r="M496" i="4"/>
  <c r="N496" i="4" s="1"/>
  <c r="M497" i="4"/>
  <c r="N497" i="4" s="1"/>
  <c r="M498" i="4"/>
  <c r="N498" i="4" s="1"/>
  <c r="M499" i="4"/>
  <c r="N499" i="4" s="1"/>
  <c r="M500" i="4"/>
  <c r="N500" i="4" s="1"/>
  <c r="M501" i="4"/>
  <c r="N501" i="4" s="1"/>
  <c r="M502" i="4"/>
  <c r="N502" i="4" s="1"/>
  <c r="M503" i="4"/>
  <c r="N503" i="4" s="1"/>
  <c r="M504" i="4"/>
  <c r="N504" i="4" s="1"/>
  <c r="M505" i="4"/>
  <c r="N505" i="4" s="1"/>
  <c r="M506" i="4"/>
  <c r="N506" i="4" s="1"/>
  <c r="M507" i="4"/>
  <c r="N507" i="4" s="1"/>
  <c r="M508" i="4"/>
  <c r="N508" i="4" s="1"/>
  <c r="M509" i="4"/>
  <c r="N509" i="4" s="1"/>
  <c r="M510" i="4"/>
  <c r="N510" i="4" s="1"/>
  <c r="M511" i="4"/>
  <c r="N511" i="4" s="1"/>
  <c r="M512" i="4"/>
  <c r="N512" i="4" s="1"/>
  <c r="M513" i="4"/>
  <c r="N513" i="4" s="1"/>
  <c r="M514" i="4"/>
  <c r="N514" i="4" s="1"/>
  <c r="M515" i="4"/>
  <c r="N515" i="4" s="1"/>
  <c r="M516" i="4"/>
  <c r="N516" i="4" s="1"/>
  <c r="M517" i="4"/>
  <c r="N517" i="4" s="1"/>
  <c r="M518" i="4"/>
  <c r="N518" i="4" s="1"/>
  <c r="M519" i="4"/>
  <c r="N519" i="4" s="1"/>
  <c r="M520" i="4"/>
  <c r="N520" i="4" s="1"/>
  <c r="M521" i="4"/>
  <c r="N521" i="4" s="1"/>
  <c r="M522" i="4"/>
  <c r="N522" i="4" s="1"/>
  <c r="M523" i="4"/>
  <c r="N523" i="4" s="1"/>
  <c r="M524" i="4"/>
  <c r="N524" i="4" s="1"/>
  <c r="M525" i="4"/>
  <c r="N525" i="4" s="1"/>
  <c r="M526" i="4"/>
  <c r="N526" i="4" s="1"/>
  <c r="M527" i="4"/>
  <c r="N527" i="4" s="1"/>
  <c r="M528" i="4"/>
  <c r="N528" i="4" s="1"/>
  <c r="M529" i="4"/>
  <c r="N529" i="4" s="1"/>
  <c r="M530" i="4"/>
  <c r="N530" i="4" s="1"/>
  <c r="M531" i="4"/>
  <c r="N531" i="4" s="1"/>
  <c r="M532" i="4"/>
  <c r="N532" i="4" s="1"/>
  <c r="M533" i="4"/>
  <c r="N533" i="4" s="1"/>
  <c r="M534" i="4"/>
  <c r="N534" i="4" s="1"/>
  <c r="M535" i="4"/>
  <c r="N535" i="4" s="1"/>
  <c r="M536" i="4"/>
  <c r="N536" i="4" s="1"/>
  <c r="M537" i="4"/>
  <c r="N537" i="4" s="1"/>
  <c r="M538" i="4"/>
  <c r="N538" i="4" s="1"/>
  <c r="M539" i="4"/>
  <c r="N539" i="4" s="1"/>
  <c r="M540" i="4"/>
  <c r="N540" i="4" s="1"/>
  <c r="M541" i="4"/>
  <c r="N541" i="4" s="1"/>
  <c r="M542" i="4"/>
  <c r="N542" i="4" s="1"/>
  <c r="M543" i="4"/>
  <c r="N543" i="4" s="1"/>
  <c r="M544" i="4"/>
  <c r="N544" i="4" s="1"/>
  <c r="M545" i="4"/>
  <c r="N545" i="4" s="1"/>
  <c r="M546" i="4"/>
  <c r="N546" i="4" s="1"/>
  <c r="M547" i="4"/>
  <c r="N547" i="4" s="1"/>
  <c r="M548" i="4"/>
  <c r="N548" i="4" s="1"/>
  <c r="M549" i="4"/>
  <c r="N549" i="4" s="1"/>
  <c r="M550" i="4"/>
  <c r="N550" i="4" s="1"/>
  <c r="M551" i="4"/>
  <c r="N551" i="4" s="1"/>
  <c r="M552" i="4"/>
  <c r="N552" i="4" s="1"/>
  <c r="M553" i="4"/>
  <c r="N553" i="4" s="1"/>
  <c r="M554" i="4"/>
  <c r="N554" i="4" s="1"/>
  <c r="M555" i="4"/>
  <c r="N555" i="4" s="1"/>
  <c r="M556" i="4"/>
  <c r="N556" i="4" s="1"/>
  <c r="M557" i="4"/>
  <c r="N557" i="4" s="1"/>
  <c r="M558" i="4"/>
  <c r="N558" i="4" s="1"/>
  <c r="M559" i="4"/>
  <c r="N559" i="4" s="1"/>
  <c r="M560" i="4"/>
  <c r="N560" i="4" s="1"/>
  <c r="M561" i="4"/>
  <c r="N561" i="4" s="1"/>
  <c r="M562" i="4"/>
  <c r="N562" i="4" s="1"/>
  <c r="M563" i="4"/>
  <c r="N563" i="4" s="1"/>
  <c r="M564" i="4"/>
  <c r="N564" i="4" s="1"/>
  <c r="M565" i="4"/>
  <c r="N565" i="4" s="1"/>
  <c r="M566" i="4"/>
  <c r="N566" i="4" s="1"/>
  <c r="M567" i="4"/>
  <c r="N567" i="4" s="1"/>
  <c r="M568" i="4"/>
  <c r="N568" i="4" s="1"/>
  <c r="M569" i="4"/>
  <c r="N569" i="4" s="1"/>
  <c r="M570" i="4"/>
  <c r="N570" i="4" s="1"/>
  <c r="M571" i="4"/>
  <c r="N571" i="4" s="1"/>
  <c r="M572" i="4"/>
  <c r="N572" i="4" s="1"/>
  <c r="M573" i="4"/>
  <c r="N573" i="4" s="1"/>
  <c r="M574" i="4"/>
  <c r="N574" i="4" s="1"/>
  <c r="M575" i="4"/>
  <c r="N575" i="4" s="1"/>
  <c r="M576" i="4"/>
  <c r="N576" i="4" s="1"/>
  <c r="M577" i="4"/>
  <c r="N577" i="4" s="1"/>
  <c r="M578" i="4"/>
  <c r="N578" i="4" s="1"/>
  <c r="M579" i="4"/>
  <c r="N579" i="4" s="1"/>
  <c r="M580" i="4"/>
  <c r="N580" i="4" s="1"/>
  <c r="M581" i="4"/>
  <c r="N581" i="4" s="1"/>
  <c r="M582" i="4"/>
  <c r="N582" i="4" s="1"/>
  <c r="M583" i="4"/>
  <c r="N583" i="4" s="1"/>
  <c r="M584" i="4"/>
  <c r="N584" i="4" s="1"/>
  <c r="M585" i="4"/>
  <c r="N585" i="4" s="1"/>
  <c r="M586" i="4"/>
  <c r="N586" i="4" s="1"/>
  <c r="M587" i="4"/>
  <c r="N587" i="4" s="1"/>
  <c r="M588" i="4"/>
  <c r="N588" i="4" s="1"/>
  <c r="M589" i="4"/>
  <c r="N589" i="4" s="1"/>
  <c r="M590" i="4"/>
  <c r="N590" i="4" s="1"/>
  <c r="M591" i="4"/>
  <c r="N591" i="4" s="1"/>
  <c r="M592" i="4"/>
  <c r="N592" i="4" s="1"/>
  <c r="M593" i="4"/>
  <c r="N593" i="4" s="1"/>
  <c r="M594" i="4"/>
  <c r="N594" i="4" s="1"/>
  <c r="M595" i="4"/>
  <c r="N595" i="4" s="1"/>
  <c r="M596" i="4"/>
  <c r="N596" i="4" s="1"/>
  <c r="M597" i="4"/>
  <c r="N597" i="4" s="1"/>
  <c r="M598" i="4"/>
  <c r="N598" i="4" s="1"/>
  <c r="M599" i="4"/>
  <c r="N599" i="4" s="1"/>
  <c r="M600" i="4"/>
  <c r="N600" i="4" s="1"/>
  <c r="M601" i="4"/>
  <c r="N601" i="4" s="1"/>
  <c r="M602" i="4"/>
  <c r="N602" i="4" s="1"/>
  <c r="M603" i="4"/>
  <c r="N603" i="4" s="1"/>
  <c r="M604" i="4"/>
  <c r="N604" i="4" s="1"/>
  <c r="N605" i="4"/>
  <c r="N606" i="4"/>
  <c r="N607" i="4"/>
  <c r="N608" i="4"/>
  <c r="N609" i="4"/>
  <c r="N610" i="4"/>
  <c r="N611" i="4"/>
  <c r="N612" i="4"/>
  <c r="N613" i="4"/>
  <c r="N614" i="4"/>
  <c r="N615" i="4"/>
  <c r="N616" i="4"/>
  <c r="N617" i="4"/>
  <c r="N618" i="4"/>
  <c r="N619" i="4"/>
  <c r="N620" i="4"/>
  <c r="N621" i="4"/>
  <c r="N622" i="4"/>
  <c r="N623" i="4"/>
  <c r="N624" i="4"/>
  <c r="N625" i="4"/>
  <c r="N626" i="4"/>
  <c r="N627" i="4"/>
  <c r="N628" i="4"/>
  <c r="N629" i="4"/>
  <c r="N630" i="4"/>
  <c r="N631" i="4"/>
  <c r="N632" i="4"/>
  <c r="N633" i="4"/>
  <c r="N634" i="4"/>
  <c r="N635" i="4"/>
  <c r="N636" i="4"/>
  <c r="N637" i="4"/>
  <c r="N638" i="4"/>
  <c r="N639" i="4"/>
  <c r="M744" i="4"/>
  <c r="N744" i="4" s="1"/>
  <c r="M745" i="4"/>
  <c r="N745" i="4" s="1"/>
  <c r="M746" i="4"/>
  <c r="N746" i="4" s="1"/>
  <c r="M747" i="4"/>
  <c r="N747" i="4" s="1"/>
  <c r="M748" i="4"/>
  <c r="N748" i="4" s="1"/>
  <c r="M749" i="4"/>
  <c r="N749" i="4" s="1"/>
  <c r="M750" i="4"/>
  <c r="N750" i="4" s="1"/>
  <c r="M751" i="4"/>
  <c r="N751" i="4" s="1"/>
  <c r="M752" i="4"/>
  <c r="N752" i="4" s="1"/>
  <c r="M753" i="4"/>
  <c r="N753" i="4" s="1"/>
  <c r="M754" i="4"/>
  <c r="N754" i="4" s="1"/>
  <c r="M755" i="4"/>
  <c r="N755" i="4" s="1"/>
  <c r="M756" i="4"/>
  <c r="N756" i="4" s="1"/>
  <c r="M757" i="4"/>
  <c r="N757" i="4" s="1"/>
  <c r="M758" i="4"/>
  <c r="N758" i="4" s="1"/>
  <c r="M759" i="4"/>
  <c r="N759" i="4" s="1"/>
  <c r="M760" i="4"/>
  <c r="N760" i="4" s="1"/>
  <c r="M761" i="4"/>
  <c r="N761" i="4" s="1"/>
  <c r="M762" i="4"/>
  <c r="N762" i="4" s="1"/>
  <c r="M763" i="4"/>
  <c r="N763" i="4" s="1"/>
  <c r="M764" i="4"/>
  <c r="N764" i="4" s="1"/>
  <c r="M765" i="4"/>
  <c r="N765" i="4" s="1"/>
  <c r="M766" i="4"/>
  <c r="N766" i="4" s="1"/>
  <c r="M767" i="4"/>
  <c r="N767" i="4" s="1"/>
  <c r="M768" i="4"/>
  <c r="N768" i="4" s="1"/>
  <c r="M769" i="4"/>
  <c r="N769" i="4" s="1"/>
  <c r="M770" i="4"/>
  <c r="N770" i="4" s="1"/>
  <c r="M771" i="4"/>
  <c r="N771" i="4" s="1"/>
  <c r="M772" i="4"/>
  <c r="N772" i="4" s="1"/>
  <c r="M773" i="4"/>
  <c r="N773" i="4" s="1"/>
  <c r="M774" i="4"/>
  <c r="N774" i="4" s="1"/>
  <c r="M775" i="4"/>
  <c r="N775" i="4" s="1"/>
  <c r="M776" i="4"/>
  <c r="N776" i="4" s="1"/>
  <c r="M777" i="4"/>
  <c r="N777" i="4" s="1"/>
  <c r="M778" i="4"/>
  <c r="N778" i="4" s="1"/>
  <c r="M779" i="4"/>
  <c r="N779" i="4" s="1"/>
  <c r="M780" i="4"/>
  <c r="N780" i="4" s="1"/>
  <c r="M781" i="4"/>
  <c r="N781" i="4" s="1"/>
  <c r="M782" i="4"/>
  <c r="N782" i="4" s="1"/>
  <c r="M783" i="4"/>
  <c r="N783" i="4" s="1"/>
  <c r="M784" i="4"/>
  <c r="N784" i="4" s="1"/>
  <c r="M785" i="4"/>
  <c r="N785" i="4" s="1"/>
  <c r="M786" i="4"/>
  <c r="N786" i="4" s="1"/>
  <c r="M787" i="4"/>
  <c r="N787" i="4" s="1"/>
  <c r="M788" i="4"/>
  <c r="N788" i="4" s="1"/>
  <c r="M789" i="4"/>
  <c r="N789" i="4" s="1"/>
  <c r="M790" i="4"/>
  <c r="N790" i="4" s="1"/>
  <c r="M791" i="4"/>
  <c r="N791" i="4" s="1"/>
  <c r="M792" i="4"/>
  <c r="N792" i="4" s="1"/>
  <c r="M793" i="4"/>
  <c r="N793" i="4" s="1"/>
  <c r="M794" i="4"/>
  <c r="N794" i="4" s="1"/>
  <c r="M795" i="4"/>
  <c r="N795" i="4" s="1"/>
  <c r="M796" i="4"/>
  <c r="N796" i="4" s="1"/>
  <c r="M797" i="4"/>
  <c r="N797" i="4" s="1"/>
  <c r="M798" i="4"/>
  <c r="N798" i="4" s="1"/>
  <c r="M799" i="4"/>
  <c r="N799" i="4" s="1"/>
  <c r="M800" i="4"/>
  <c r="N800" i="4" s="1"/>
  <c r="M801" i="4"/>
  <c r="N801" i="4" s="1"/>
  <c r="M802" i="4"/>
  <c r="N802" i="4" s="1"/>
  <c r="M803" i="4"/>
  <c r="N803" i="4" s="1"/>
  <c r="M804" i="4"/>
  <c r="N804" i="4" s="1"/>
  <c r="M805" i="4"/>
  <c r="N805" i="4" s="1"/>
  <c r="M806" i="4"/>
  <c r="N806" i="4" s="1"/>
  <c r="M807" i="4"/>
  <c r="N807" i="4" s="1"/>
  <c r="M808" i="4"/>
  <c r="N808" i="4" s="1"/>
  <c r="M809" i="4"/>
  <c r="N809" i="4" s="1"/>
  <c r="M810" i="4"/>
  <c r="N810" i="4" s="1"/>
  <c r="M811" i="4"/>
  <c r="N811" i="4" s="1"/>
  <c r="M812" i="4"/>
  <c r="N812" i="4" s="1"/>
  <c r="M813" i="4"/>
  <c r="N813" i="4" s="1"/>
  <c r="M814" i="4"/>
  <c r="N814" i="4" s="1"/>
  <c r="M815" i="4"/>
  <c r="N815" i="4" s="1"/>
  <c r="M816" i="4"/>
  <c r="N816" i="4" s="1"/>
  <c r="M817" i="4"/>
  <c r="N817" i="4" s="1"/>
  <c r="M818" i="4"/>
  <c r="N818" i="4" s="1"/>
  <c r="M819" i="4"/>
  <c r="N819" i="4" s="1"/>
  <c r="M820" i="4"/>
  <c r="N820" i="4" s="1"/>
  <c r="M821" i="4"/>
  <c r="N821" i="4" s="1"/>
  <c r="M822" i="4"/>
  <c r="N822" i="4" s="1"/>
  <c r="M823" i="4"/>
  <c r="N823" i="4" s="1"/>
  <c r="M824" i="4"/>
  <c r="N824" i="4" s="1"/>
  <c r="M825" i="4"/>
  <c r="N825" i="4" s="1"/>
  <c r="M826" i="4"/>
  <c r="N826" i="4" s="1"/>
  <c r="M827" i="4"/>
  <c r="N827" i="4" s="1"/>
  <c r="M828" i="4"/>
  <c r="N828" i="4" s="1"/>
  <c r="M829" i="4"/>
  <c r="N829" i="4" s="1"/>
  <c r="M830" i="4"/>
  <c r="N830" i="4" s="1"/>
  <c r="M831" i="4"/>
  <c r="N831" i="4" s="1"/>
  <c r="M832" i="4"/>
  <c r="N832" i="4" s="1"/>
  <c r="M833" i="4"/>
  <c r="N833" i="4" s="1"/>
  <c r="M834" i="4"/>
  <c r="N834" i="4" s="1"/>
  <c r="M835" i="4"/>
  <c r="N835" i="4" s="1"/>
  <c r="M836" i="4"/>
  <c r="N836" i="4" s="1"/>
  <c r="M837" i="4"/>
  <c r="N837" i="4" s="1"/>
  <c r="M838" i="4"/>
  <c r="N838" i="4" s="1"/>
  <c r="M839" i="4"/>
  <c r="N839" i="4" s="1"/>
  <c r="M840" i="4"/>
  <c r="N840" i="4" s="1"/>
  <c r="M841" i="4"/>
  <c r="N841" i="4" s="1"/>
  <c r="M842" i="4"/>
  <c r="N842" i="4" s="1"/>
  <c r="M843" i="4"/>
  <c r="N843" i="4" s="1"/>
  <c r="M844" i="4"/>
  <c r="N844" i="4" s="1"/>
  <c r="M845" i="4"/>
  <c r="N845" i="4" s="1"/>
  <c r="M846" i="4"/>
  <c r="N846" i="4" s="1"/>
  <c r="M847" i="4"/>
  <c r="N847" i="4" s="1"/>
  <c r="M848" i="4"/>
  <c r="N848" i="4" s="1"/>
  <c r="M849" i="4"/>
  <c r="N849" i="4" s="1"/>
  <c r="M850" i="4"/>
  <c r="N850" i="4" s="1"/>
  <c r="M851" i="4"/>
  <c r="N851" i="4" s="1"/>
  <c r="M852" i="4"/>
  <c r="N852" i="4" s="1"/>
  <c r="M853" i="4"/>
  <c r="N853" i="4" s="1"/>
  <c r="M854" i="4"/>
  <c r="N854" i="4" s="1"/>
  <c r="M855" i="4"/>
  <c r="N855" i="4" s="1"/>
  <c r="M856" i="4"/>
  <c r="N856" i="4" s="1"/>
  <c r="M857" i="4"/>
  <c r="N857" i="4" s="1"/>
  <c r="M858" i="4"/>
  <c r="N858" i="4" s="1"/>
  <c r="M859" i="4"/>
  <c r="N859" i="4" s="1"/>
  <c r="M860" i="4"/>
  <c r="N860" i="4" s="1"/>
  <c r="M861" i="4"/>
  <c r="N861" i="4" s="1"/>
  <c r="M862" i="4"/>
  <c r="N862" i="4" s="1"/>
  <c r="M863" i="4"/>
  <c r="N863" i="4" s="1"/>
  <c r="M864" i="4"/>
  <c r="N864" i="4" s="1"/>
  <c r="M865" i="4"/>
  <c r="N865" i="4" s="1"/>
  <c r="M866" i="4"/>
  <c r="N866" i="4" s="1"/>
  <c r="M867" i="4"/>
  <c r="N867" i="4" s="1"/>
  <c r="M868" i="4"/>
  <c r="N868" i="4" s="1"/>
  <c r="M869" i="4"/>
  <c r="N869" i="4" s="1"/>
  <c r="M870" i="4"/>
  <c r="N870" i="4" s="1"/>
  <c r="M871" i="4"/>
  <c r="N871" i="4" s="1"/>
  <c r="M872" i="4"/>
  <c r="N872" i="4" s="1"/>
  <c r="M873" i="4"/>
  <c r="N873" i="4" s="1"/>
  <c r="M874" i="4"/>
  <c r="N874" i="4" s="1"/>
  <c r="M875" i="4"/>
  <c r="N875" i="4" s="1"/>
  <c r="M876" i="4"/>
  <c r="N876" i="4" s="1"/>
  <c r="M877" i="4"/>
  <c r="N877" i="4" s="1"/>
  <c r="M878" i="4"/>
  <c r="N878" i="4" s="1"/>
  <c r="M879" i="4"/>
  <c r="N879" i="4" s="1"/>
  <c r="M880" i="4"/>
  <c r="N880" i="4" s="1"/>
  <c r="M881" i="4"/>
  <c r="N881" i="4" s="1"/>
  <c r="M882" i="4"/>
  <c r="N882" i="4" s="1"/>
  <c r="M883" i="4"/>
  <c r="N883" i="4" s="1"/>
  <c r="M884" i="4"/>
  <c r="N884" i="4" s="1"/>
  <c r="M885" i="4"/>
  <c r="N885" i="4" s="1"/>
  <c r="M886" i="4"/>
  <c r="N886" i="4" s="1"/>
  <c r="M887" i="4"/>
  <c r="N887" i="4" s="1"/>
  <c r="M888" i="4"/>
  <c r="N888" i="4" s="1"/>
  <c r="M889" i="4"/>
  <c r="N889" i="4" s="1"/>
  <c r="M890" i="4"/>
  <c r="N890" i="4" s="1"/>
  <c r="M891" i="4"/>
  <c r="N891" i="4" s="1"/>
  <c r="M892" i="4"/>
  <c r="N892" i="4" s="1"/>
  <c r="M893" i="4"/>
  <c r="N893" i="4" s="1"/>
  <c r="M894" i="4"/>
  <c r="N894" i="4" s="1"/>
  <c r="M895" i="4"/>
  <c r="N895" i="4" s="1"/>
  <c r="M896" i="4"/>
  <c r="N896" i="4" s="1"/>
  <c r="M897" i="4"/>
  <c r="N897" i="4" s="1"/>
  <c r="M898" i="4"/>
  <c r="N898" i="4" s="1"/>
  <c r="M899" i="4"/>
  <c r="N899" i="4" s="1"/>
  <c r="M900" i="4"/>
  <c r="N900" i="4" s="1"/>
  <c r="M901" i="4"/>
  <c r="N901" i="4" s="1"/>
  <c r="M902" i="4"/>
  <c r="N902" i="4" s="1"/>
  <c r="M903" i="4"/>
  <c r="N903" i="4" s="1"/>
  <c r="M904" i="4"/>
  <c r="N904" i="4" s="1"/>
  <c r="M905" i="4"/>
  <c r="N905" i="4" s="1"/>
  <c r="M906" i="4"/>
  <c r="N906" i="4" s="1"/>
  <c r="M907" i="4"/>
  <c r="N907" i="4" s="1"/>
  <c r="M908" i="4"/>
  <c r="N908" i="4" s="1"/>
  <c r="M909" i="4"/>
  <c r="N909" i="4" s="1"/>
  <c r="M910" i="4"/>
  <c r="N910" i="4" s="1"/>
  <c r="M911" i="4"/>
  <c r="N911" i="4" s="1"/>
  <c r="M912" i="4"/>
  <c r="N912" i="4" s="1"/>
  <c r="M913" i="4"/>
  <c r="N913" i="4" s="1"/>
  <c r="M914" i="4"/>
  <c r="N914" i="4" s="1"/>
  <c r="M915" i="4"/>
  <c r="N915" i="4" s="1"/>
  <c r="M916" i="4"/>
  <c r="N916" i="4" s="1"/>
  <c r="M917" i="4"/>
  <c r="N917" i="4" s="1"/>
  <c r="M918" i="4"/>
  <c r="N918" i="4" s="1"/>
  <c r="M919" i="4"/>
  <c r="N919" i="4" s="1"/>
  <c r="M920" i="4"/>
  <c r="N920" i="4" s="1"/>
  <c r="M921" i="4"/>
  <c r="N921" i="4" s="1"/>
  <c r="M922" i="4"/>
  <c r="N922" i="4" s="1"/>
  <c r="M923" i="4"/>
  <c r="N923" i="4" s="1"/>
  <c r="M924" i="4"/>
  <c r="N924" i="4" s="1"/>
  <c r="M925" i="4"/>
  <c r="N925" i="4" s="1"/>
  <c r="M926" i="4"/>
  <c r="N926" i="4" s="1"/>
  <c r="M927" i="4"/>
  <c r="N927" i="4" s="1"/>
  <c r="M928" i="4"/>
  <c r="N928" i="4" s="1"/>
  <c r="M929" i="4"/>
  <c r="N929" i="4" s="1"/>
  <c r="M930" i="4"/>
  <c r="N930" i="4" s="1"/>
  <c r="M931" i="4"/>
  <c r="N931" i="4" s="1"/>
  <c r="M932" i="4"/>
  <c r="N932" i="4" s="1"/>
  <c r="M933" i="4"/>
  <c r="N933" i="4" s="1"/>
  <c r="M934" i="4"/>
  <c r="N934" i="4" s="1"/>
  <c r="M935" i="4"/>
  <c r="N935" i="4" s="1"/>
  <c r="M936" i="4"/>
  <c r="N936" i="4" s="1"/>
  <c r="M937" i="4"/>
  <c r="N937" i="4" s="1"/>
  <c r="M938" i="4"/>
  <c r="N938" i="4" s="1"/>
  <c r="M939" i="4"/>
  <c r="N939" i="4" s="1"/>
  <c r="M940" i="4"/>
  <c r="N940" i="4" s="1"/>
  <c r="M941" i="4"/>
  <c r="N941" i="4" s="1"/>
  <c r="M942" i="4"/>
  <c r="N942" i="4" s="1"/>
  <c r="M943" i="4"/>
  <c r="N943" i="4" s="1"/>
  <c r="M944" i="4"/>
  <c r="N944" i="4" s="1"/>
  <c r="M945" i="4"/>
  <c r="N945" i="4" s="1"/>
  <c r="M946" i="4"/>
  <c r="N946" i="4" s="1"/>
  <c r="M947" i="4"/>
  <c r="N947" i="4" s="1"/>
  <c r="M948" i="4"/>
  <c r="N948" i="4" s="1"/>
  <c r="M949" i="4"/>
  <c r="N949" i="4" s="1"/>
  <c r="M950" i="4"/>
  <c r="N950" i="4" s="1"/>
  <c r="M951" i="4"/>
  <c r="N951" i="4" s="1"/>
  <c r="M952" i="4"/>
  <c r="N952" i="4" s="1"/>
  <c r="M953" i="4"/>
  <c r="N953" i="4" s="1"/>
  <c r="M954" i="4"/>
  <c r="N954" i="4" s="1"/>
  <c r="M955" i="4"/>
  <c r="N955" i="4" s="1"/>
  <c r="M956" i="4"/>
  <c r="N956" i="4" s="1"/>
  <c r="M957" i="4"/>
  <c r="N957" i="4" s="1"/>
  <c r="M958" i="4"/>
  <c r="N958" i="4" s="1"/>
  <c r="M959" i="4"/>
  <c r="N959" i="4" s="1"/>
  <c r="M960" i="4"/>
  <c r="N960" i="4" s="1"/>
  <c r="M961" i="4"/>
  <c r="N961" i="4" s="1"/>
  <c r="M962" i="4"/>
  <c r="N962" i="4" s="1"/>
  <c r="M963" i="4"/>
  <c r="N963" i="4" s="1"/>
  <c r="M964" i="4"/>
  <c r="N964" i="4" s="1"/>
  <c r="M965" i="4"/>
  <c r="N965" i="4" s="1"/>
  <c r="M966" i="4"/>
  <c r="N966" i="4" s="1"/>
  <c r="C2" i="9" l="1"/>
  <c r="I865" i="14" l="1"/>
  <c r="I866" i="14"/>
  <c r="I867" i="14"/>
  <c r="I868" i="14"/>
  <c r="I869" i="14"/>
  <c r="I870" i="14"/>
  <c r="I871" i="14"/>
  <c r="I872" i="14"/>
  <c r="I873" i="14"/>
  <c r="I874" i="14"/>
  <c r="I875" i="14"/>
  <c r="I876" i="14"/>
  <c r="I877" i="14"/>
  <c r="I878" i="14"/>
  <c r="I879" i="14"/>
  <c r="I880" i="14"/>
  <c r="I881" i="14"/>
  <c r="I882" i="14"/>
  <c r="I883" i="14"/>
  <c r="I884" i="14"/>
  <c r="I885" i="14"/>
  <c r="I886" i="14"/>
  <c r="I887" i="14"/>
  <c r="I888" i="14"/>
  <c r="I889" i="14"/>
  <c r="I890" i="14"/>
  <c r="I891" i="14"/>
  <c r="I892" i="14"/>
  <c r="I893" i="14"/>
  <c r="I894" i="14"/>
  <c r="I895" i="14"/>
  <c r="I896" i="14"/>
  <c r="I897" i="14"/>
  <c r="I898" i="14"/>
  <c r="I899" i="14"/>
  <c r="I900" i="14"/>
  <c r="I901" i="14"/>
  <c r="I902" i="14"/>
  <c r="I903" i="14"/>
  <c r="I904" i="14"/>
  <c r="I905" i="14"/>
  <c r="I906" i="14"/>
  <c r="I907" i="14"/>
  <c r="I908" i="14"/>
  <c r="I909" i="14"/>
  <c r="I910" i="14"/>
  <c r="I911" i="14"/>
  <c r="I912" i="14"/>
  <c r="I913" i="14"/>
  <c r="I914" i="14"/>
  <c r="I915" i="14"/>
  <c r="I916" i="14"/>
  <c r="I917" i="14"/>
  <c r="I918" i="14"/>
  <c r="I919" i="14"/>
  <c r="I920" i="14"/>
  <c r="I921" i="14"/>
  <c r="I922" i="14"/>
  <c r="I923" i="14"/>
  <c r="I924" i="14"/>
  <c r="I925" i="14"/>
  <c r="I926" i="14"/>
  <c r="I927" i="14"/>
  <c r="I928" i="14"/>
  <c r="I929" i="14"/>
  <c r="I930" i="14"/>
  <c r="I931" i="14"/>
  <c r="I932" i="14"/>
  <c r="I933" i="14"/>
  <c r="I934" i="14"/>
  <c r="I935" i="14"/>
  <c r="I936" i="14"/>
  <c r="I937" i="14"/>
  <c r="I938" i="14"/>
  <c r="I939" i="14"/>
  <c r="I940" i="14"/>
  <c r="I941" i="14"/>
  <c r="I942" i="14"/>
  <c r="I943" i="14"/>
  <c r="I944" i="14"/>
  <c r="I945" i="14"/>
  <c r="I946" i="14"/>
  <c r="I947" i="14"/>
  <c r="I948" i="14"/>
  <c r="I949" i="14"/>
  <c r="I950" i="14"/>
  <c r="I951" i="14"/>
  <c r="I952" i="14"/>
  <c r="I953" i="14"/>
  <c r="I954" i="14"/>
  <c r="I955" i="14"/>
  <c r="I956" i="14"/>
  <c r="I957" i="14"/>
  <c r="I958" i="14"/>
  <c r="I959" i="14"/>
  <c r="I960" i="14"/>
  <c r="I961" i="14"/>
  <c r="I962" i="14"/>
  <c r="I963" i="14"/>
  <c r="I964" i="14"/>
  <c r="I965" i="14"/>
  <c r="I966" i="14"/>
  <c r="I967" i="14"/>
  <c r="I968" i="14"/>
  <c r="I969" i="14"/>
  <c r="I970" i="14"/>
  <c r="I971" i="14"/>
  <c r="I972" i="14"/>
  <c r="I973" i="14"/>
  <c r="I974" i="14"/>
  <c r="I975" i="14"/>
  <c r="I976" i="14"/>
  <c r="I977" i="14"/>
  <c r="I978" i="14"/>
  <c r="I979" i="14"/>
  <c r="I980" i="14"/>
  <c r="I981" i="14"/>
  <c r="I982" i="14"/>
  <c r="I983" i="14"/>
  <c r="I984" i="14"/>
  <c r="I985" i="14"/>
  <c r="I986" i="14"/>
  <c r="I987" i="14"/>
  <c r="I988" i="14"/>
  <c r="I989" i="14"/>
  <c r="I990" i="14"/>
  <c r="I991" i="14"/>
  <c r="I992" i="14"/>
  <c r="I993" i="14"/>
  <c r="I994" i="14"/>
  <c r="I995" i="14"/>
  <c r="I996" i="14"/>
  <c r="I997" i="14"/>
  <c r="I998" i="14"/>
  <c r="I999" i="14"/>
  <c r="I1000" i="14"/>
  <c r="I1001" i="14"/>
  <c r="I1002" i="14"/>
  <c r="I1003" i="14"/>
  <c r="I1004" i="14"/>
  <c r="I1005" i="14"/>
  <c r="I1006" i="14"/>
  <c r="I1007" i="14"/>
  <c r="I1008" i="14"/>
  <c r="I1009" i="14"/>
  <c r="I1010" i="14"/>
  <c r="I1011" i="14"/>
  <c r="I1012" i="14"/>
  <c r="I1013" i="14"/>
  <c r="I1014" i="14"/>
  <c r="I1015" i="14"/>
  <c r="I1016" i="14"/>
  <c r="I1017" i="14"/>
  <c r="I1018" i="14"/>
  <c r="I1019" i="14"/>
  <c r="I1020" i="14"/>
  <c r="I1021" i="14"/>
  <c r="I1022" i="14"/>
  <c r="I1023" i="14"/>
  <c r="I1024" i="14"/>
  <c r="I1025" i="14"/>
  <c r="I1026" i="14"/>
  <c r="I1027" i="14"/>
  <c r="I1028" i="14"/>
  <c r="I1029" i="14"/>
  <c r="I1030" i="14"/>
  <c r="I1031" i="14"/>
  <c r="I1032" i="14"/>
  <c r="I1033" i="14"/>
  <c r="I1034" i="14"/>
  <c r="I1035" i="14"/>
  <c r="I1036" i="14"/>
  <c r="I1037" i="14"/>
  <c r="I1038" i="14"/>
  <c r="I1039" i="14"/>
  <c r="I1040" i="14"/>
  <c r="I1041" i="14"/>
  <c r="I1042" i="14"/>
  <c r="I1043" i="14"/>
  <c r="I1044" i="14"/>
  <c r="I1045" i="14"/>
  <c r="I1046" i="14"/>
  <c r="I1047" i="14"/>
  <c r="I1048" i="14"/>
  <c r="I1049" i="14"/>
  <c r="I1050" i="14"/>
  <c r="I1051" i="14"/>
  <c r="I1052" i="14"/>
  <c r="I1053" i="14"/>
  <c r="I1054" i="14"/>
  <c r="I1055" i="14"/>
  <c r="I1056" i="14"/>
  <c r="I1057" i="14"/>
  <c r="I1058" i="14"/>
  <c r="I1059" i="14"/>
  <c r="I1060" i="14"/>
  <c r="I1061" i="14"/>
  <c r="I1062" i="14"/>
  <c r="I1063" i="14"/>
  <c r="I1064" i="14"/>
  <c r="I1065" i="14"/>
  <c r="I1066" i="14"/>
  <c r="I1067" i="14"/>
  <c r="I1068" i="14"/>
  <c r="I1069" i="14"/>
  <c r="I1070" i="14"/>
  <c r="I1071" i="14"/>
  <c r="I1072" i="14"/>
  <c r="I1073" i="14"/>
  <c r="I1074" i="14"/>
  <c r="I1075" i="14"/>
  <c r="I1076" i="14"/>
  <c r="I1077" i="14"/>
  <c r="I1078" i="14"/>
  <c r="I1079" i="14"/>
  <c r="I1080" i="14"/>
  <c r="I1081" i="14"/>
  <c r="I1082" i="14"/>
  <c r="I1083" i="14"/>
  <c r="I1084" i="14"/>
  <c r="I1085" i="14"/>
  <c r="I1086" i="14"/>
  <c r="I1087" i="14"/>
  <c r="I1088" i="14"/>
  <c r="I1089" i="14"/>
  <c r="I1090" i="14"/>
  <c r="I1091" i="14"/>
  <c r="I1092" i="14"/>
  <c r="I1093" i="14"/>
  <c r="I1094" i="14"/>
  <c r="I1095" i="14"/>
  <c r="I1096" i="14"/>
  <c r="I1097" i="14"/>
  <c r="I1098" i="14"/>
  <c r="I1099" i="14"/>
  <c r="I1100" i="14"/>
  <c r="I1101" i="14"/>
  <c r="I1102" i="14"/>
  <c r="I1103" i="14"/>
  <c r="I1104" i="14"/>
  <c r="I1105" i="14"/>
  <c r="I1106" i="14"/>
  <c r="I1107" i="14"/>
  <c r="I1108" i="14"/>
  <c r="I1109" i="14"/>
  <c r="I1110" i="14"/>
  <c r="I1111" i="14"/>
  <c r="I1112" i="14"/>
  <c r="I1113" i="14"/>
  <c r="I1114" i="14"/>
  <c r="I1115" i="14"/>
  <c r="I1116" i="14"/>
  <c r="I1117" i="14"/>
  <c r="I1118" i="14"/>
  <c r="I1119" i="14"/>
  <c r="I1120" i="14"/>
  <c r="I1121" i="14"/>
  <c r="I1122" i="14"/>
  <c r="I1123" i="14"/>
  <c r="I1124" i="14"/>
  <c r="I1125" i="14"/>
  <c r="I1126" i="14"/>
  <c r="I1127" i="14"/>
  <c r="I1128" i="14"/>
  <c r="I1129" i="14"/>
  <c r="I1130" i="14"/>
  <c r="I1131" i="14"/>
  <c r="I1132" i="14"/>
  <c r="I1133" i="14"/>
  <c r="I1134" i="14"/>
  <c r="I1135" i="14"/>
  <c r="I1136" i="14"/>
  <c r="I1137" i="14"/>
  <c r="I1138" i="14"/>
  <c r="I1139" i="14"/>
  <c r="I1140" i="14"/>
  <c r="I1141" i="14"/>
  <c r="I1142" i="14"/>
  <c r="I1143" i="14"/>
  <c r="I1144" i="14"/>
  <c r="I1145" i="14"/>
  <c r="I1146" i="14"/>
  <c r="I1147" i="14"/>
  <c r="I1148" i="14"/>
  <c r="I1149" i="14"/>
  <c r="I1150" i="14"/>
  <c r="I1151" i="14"/>
  <c r="I1152" i="14"/>
  <c r="I1153" i="14"/>
  <c r="I1154" i="14"/>
  <c r="I1155" i="14"/>
  <c r="I1156" i="14"/>
  <c r="I1157" i="14"/>
  <c r="I1158" i="14"/>
  <c r="I1159" i="14"/>
  <c r="I1160" i="14"/>
  <c r="I1161" i="14"/>
  <c r="I1162" i="14"/>
  <c r="I1163" i="14"/>
  <c r="I1164" i="14"/>
  <c r="I1165" i="14"/>
  <c r="I1166" i="14"/>
  <c r="I1167" i="14"/>
  <c r="I1168" i="14"/>
  <c r="I1169" i="14"/>
  <c r="I1170" i="14"/>
  <c r="I1171" i="14"/>
  <c r="I1172" i="14"/>
  <c r="I1173" i="14"/>
  <c r="I1174" i="14"/>
  <c r="I1175" i="14"/>
  <c r="I1176" i="14"/>
  <c r="I1177" i="14"/>
  <c r="I1178" i="14"/>
  <c r="I1179" i="14"/>
  <c r="I1180" i="14"/>
  <c r="I1181" i="14"/>
  <c r="I1182" i="14"/>
  <c r="I1183" i="14"/>
  <c r="I1184" i="14"/>
  <c r="I1185" i="14"/>
  <c r="I1186" i="14"/>
  <c r="I1187" i="14"/>
  <c r="I1188" i="14"/>
  <c r="I1189" i="14"/>
  <c r="I1190" i="14"/>
  <c r="I1191" i="14"/>
  <c r="I1192" i="14"/>
  <c r="I1193" i="14"/>
  <c r="I1194" i="14"/>
  <c r="I1195" i="14"/>
  <c r="I1196" i="14"/>
  <c r="I1197" i="14"/>
  <c r="I1198" i="14"/>
  <c r="I1199" i="14"/>
  <c r="I1200" i="14"/>
  <c r="I1201" i="14"/>
  <c r="I1202" i="14"/>
  <c r="I1203" i="14"/>
  <c r="I1204" i="14"/>
  <c r="I1205" i="14"/>
  <c r="I1206" i="14"/>
  <c r="I1207" i="14"/>
  <c r="I1208" i="14"/>
  <c r="I1209" i="14"/>
  <c r="I1210" i="14"/>
  <c r="I1211" i="14"/>
  <c r="I1212" i="14"/>
  <c r="I1213" i="14"/>
  <c r="I1214" i="14"/>
  <c r="I1215" i="14"/>
  <c r="I1216" i="14"/>
  <c r="I1217" i="14"/>
  <c r="I1218" i="14"/>
  <c r="I1219" i="14"/>
  <c r="I1220" i="14"/>
  <c r="I1221" i="14"/>
  <c r="I1222" i="14"/>
  <c r="I1223" i="14"/>
  <c r="I1224" i="14"/>
  <c r="I1225" i="14"/>
  <c r="I1226" i="14"/>
  <c r="I1227" i="14"/>
  <c r="I1228" i="14"/>
  <c r="I1229" i="14"/>
  <c r="I1230" i="14"/>
  <c r="I1231" i="14"/>
  <c r="I1232" i="14"/>
  <c r="I1233" i="14"/>
  <c r="I1234" i="14"/>
  <c r="I1235" i="14"/>
  <c r="I1236" i="14"/>
  <c r="I1237" i="14"/>
  <c r="I1238" i="14"/>
  <c r="I1239" i="14"/>
  <c r="I1240" i="14"/>
  <c r="I1241" i="14"/>
  <c r="I1242" i="14"/>
  <c r="I1243" i="14"/>
  <c r="I1244" i="14"/>
  <c r="I1245" i="14"/>
  <c r="I1246" i="14"/>
  <c r="I1247" i="14"/>
  <c r="I1248" i="14"/>
  <c r="I1249" i="14"/>
  <c r="I1250" i="14"/>
  <c r="I1251" i="14"/>
  <c r="I1252" i="14"/>
  <c r="I1253" i="14"/>
  <c r="I1254" i="14"/>
  <c r="I1255" i="14"/>
  <c r="I1256" i="14"/>
  <c r="I1257" i="14"/>
  <c r="I1258" i="14"/>
  <c r="I1259" i="14"/>
  <c r="I1260" i="14"/>
  <c r="I1261" i="14"/>
  <c r="I1262" i="14"/>
  <c r="I1263" i="14"/>
  <c r="I1264" i="14"/>
  <c r="I1265" i="14"/>
  <c r="I1266" i="14"/>
  <c r="I1267" i="14"/>
  <c r="I1268" i="14"/>
  <c r="I1269" i="14"/>
  <c r="I1270" i="14"/>
  <c r="I1271" i="14"/>
  <c r="I1272" i="14"/>
  <c r="I1273" i="14"/>
  <c r="I1274" i="14"/>
  <c r="I1275" i="14"/>
  <c r="I1276" i="14"/>
  <c r="I1277" i="14"/>
  <c r="I1278" i="14"/>
  <c r="I1279" i="14"/>
  <c r="I1280" i="14"/>
  <c r="I1281" i="14"/>
  <c r="I1282" i="14"/>
  <c r="I1283" i="14"/>
  <c r="I1284" i="14"/>
  <c r="I1285" i="14"/>
  <c r="I1286" i="14"/>
  <c r="I1287" i="14"/>
  <c r="I1288" i="14"/>
  <c r="I1289" i="14"/>
  <c r="I1290" i="14"/>
  <c r="I1291" i="14"/>
  <c r="I1292" i="14"/>
  <c r="I1293" i="14"/>
  <c r="I1294" i="14"/>
  <c r="I1295" i="14"/>
  <c r="I1296" i="14"/>
  <c r="I1297" i="14"/>
  <c r="I1298" i="14"/>
  <c r="I1299" i="14"/>
  <c r="I1300" i="14"/>
  <c r="I1301" i="14"/>
  <c r="I1302" i="14"/>
  <c r="I1303" i="14"/>
  <c r="I1304" i="14"/>
  <c r="I1305" i="14"/>
  <c r="I1306" i="14"/>
  <c r="I1307" i="14"/>
  <c r="I1308" i="14"/>
  <c r="I1309" i="14"/>
  <c r="I1310" i="14"/>
  <c r="I1311" i="14"/>
  <c r="I1312" i="14"/>
  <c r="I1313" i="14"/>
  <c r="I1314" i="14"/>
  <c r="I1315" i="14"/>
  <c r="I1316" i="14"/>
  <c r="I1317" i="14"/>
  <c r="I1318" i="14"/>
  <c r="I1319" i="14"/>
  <c r="I1320" i="14"/>
  <c r="I1321" i="14"/>
  <c r="I1322" i="14"/>
  <c r="I1323" i="14"/>
  <c r="I1324" i="14"/>
  <c r="I1325" i="14"/>
  <c r="I1326" i="14"/>
  <c r="I1327" i="14"/>
  <c r="I1328" i="14"/>
  <c r="I1329" i="14"/>
  <c r="I1330" i="14"/>
  <c r="I1331" i="14"/>
  <c r="I1332" i="14"/>
  <c r="I1333" i="14"/>
  <c r="I1334" i="14"/>
  <c r="I1335" i="14"/>
  <c r="I1336" i="14"/>
  <c r="I1337" i="14"/>
  <c r="I1338" i="14"/>
  <c r="I1339" i="14"/>
  <c r="I1340" i="14"/>
  <c r="I1341" i="14"/>
  <c r="I1342" i="14"/>
  <c r="I1343" i="14"/>
  <c r="I1344" i="14"/>
  <c r="I1345" i="14"/>
  <c r="I1346" i="14"/>
  <c r="I1347" i="14"/>
  <c r="I1348" i="14"/>
  <c r="I1349" i="14"/>
  <c r="I1350" i="14"/>
  <c r="I1351" i="14"/>
  <c r="I1352" i="14"/>
  <c r="I1353" i="14"/>
  <c r="I1354" i="14"/>
  <c r="I1355" i="14"/>
  <c r="I1356" i="14"/>
  <c r="I1357" i="14"/>
  <c r="I1358" i="14"/>
  <c r="I1359" i="14"/>
  <c r="I1360" i="14"/>
  <c r="I1361" i="14"/>
  <c r="I1362" i="14"/>
  <c r="I1363" i="14"/>
  <c r="I1364" i="14"/>
  <c r="I1365" i="14"/>
  <c r="I1366" i="14"/>
  <c r="I1367" i="14"/>
  <c r="I1368" i="14"/>
  <c r="I1369" i="14"/>
  <c r="I1370" i="14"/>
  <c r="I1371" i="14"/>
  <c r="I1372" i="14"/>
  <c r="I1373" i="14"/>
  <c r="I1374" i="14"/>
  <c r="I1375" i="14"/>
  <c r="I1376" i="14"/>
  <c r="I1377" i="14"/>
  <c r="I1378" i="14"/>
  <c r="I1379" i="14"/>
  <c r="I1380" i="14"/>
  <c r="I1381" i="14"/>
  <c r="I1382" i="14"/>
  <c r="I1383" i="14"/>
  <c r="I1384" i="14"/>
  <c r="I1385" i="14"/>
  <c r="I1386" i="14"/>
  <c r="I1387" i="14"/>
  <c r="I1388" i="14"/>
  <c r="I1389" i="14"/>
  <c r="I1390" i="14"/>
  <c r="I1391" i="14"/>
  <c r="I1392" i="14"/>
  <c r="I1393" i="14"/>
  <c r="I1394" i="14"/>
  <c r="I1395" i="14"/>
  <c r="I1396" i="14"/>
  <c r="I1397" i="14"/>
  <c r="I1398" i="14"/>
  <c r="I1399" i="14"/>
  <c r="I1400" i="14"/>
  <c r="I1401" i="14"/>
  <c r="I1402" i="14"/>
  <c r="I1403" i="14"/>
  <c r="I1404" i="14"/>
  <c r="I1405" i="14"/>
  <c r="I1406" i="14"/>
  <c r="I1407" i="14"/>
  <c r="I1408" i="14"/>
  <c r="I1409" i="14"/>
  <c r="I1410" i="14"/>
  <c r="I1411" i="14"/>
  <c r="I1412" i="14"/>
  <c r="I1413" i="14"/>
  <c r="I1414" i="14"/>
  <c r="I1415" i="14"/>
  <c r="I1416" i="14"/>
  <c r="I1417" i="14"/>
  <c r="I1418" i="14"/>
  <c r="I1419" i="14"/>
  <c r="I1420" i="14"/>
  <c r="I1421" i="14"/>
  <c r="I1422" i="14"/>
  <c r="I1423" i="14"/>
  <c r="I1424" i="14"/>
  <c r="I1425" i="14"/>
  <c r="I1426" i="14"/>
  <c r="I1427" i="14"/>
  <c r="I1428" i="14"/>
  <c r="I1429" i="14"/>
  <c r="I1430" i="14"/>
  <c r="I1431" i="14"/>
  <c r="I1432" i="14"/>
  <c r="I1433" i="14"/>
  <c r="I1434" i="14"/>
  <c r="I1435" i="14"/>
  <c r="I1436" i="14"/>
  <c r="I1437" i="14"/>
  <c r="I1438" i="14"/>
  <c r="I1439" i="14"/>
  <c r="I1440" i="14"/>
  <c r="I1441" i="14"/>
  <c r="I1442" i="14"/>
  <c r="I1443" i="14"/>
  <c r="I1444" i="14"/>
  <c r="I1445" i="14"/>
  <c r="I1446" i="14"/>
  <c r="I1447" i="14"/>
  <c r="I1448" i="14"/>
  <c r="I1449" i="14"/>
  <c r="I1450" i="14"/>
  <c r="I1451" i="14"/>
  <c r="I1452" i="14"/>
  <c r="I1453" i="14"/>
  <c r="I1454" i="14"/>
  <c r="I1455" i="14"/>
  <c r="I1456" i="14"/>
  <c r="I1457" i="14"/>
  <c r="I1458" i="14"/>
  <c r="I1459" i="14"/>
  <c r="I1460" i="14"/>
  <c r="I1461" i="14"/>
  <c r="I1462" i="14"/>
  <c r="I1463" i="14"/>
  <c r="I1464" i="14"/>
  <c r="I1465" i="14"/>
  <c r="I1466" i="14"/>
  <c r="I1467" i="14"/>
  <c r="I1468" i="14"/>
  <c r="I1469" i="14"/>
  <c r="I1470" i="14"/>
  <c r="I1471" i="14"/>
  <c r="I1472" i="14"/>
  <c r="I1473" i="14"/>
  <c r="I1474" i="14"/>
  <c r="I1475" i="14"/>
  <c r="I1476" i="14"/>
  <c r="I1477" i="14"/>
  <c r="I1478" i="14"/>
  <c r="I1479" i="14"/>
  <c r="I1480" i="14"/>
  <c r="I1481" i="14"/>
  <c r="I1482" i="14"/>
  <c r="I1483" i="14"/>
  <c r="I1484" i="14"/>
  <c r="I1485" i="14"/>
  <c r="I1486" i="14"/>
  <c r="I1487" i="14"/>
  <c r="I1488" i="14"/>
  <c r="I1489" i="14"/>
  <c r="I1490" i="14"/>
  <c r="I1491" i="14"/>
  <c r="I1492" i="14"/>
  <c r="I1493" i="14"/>
  <c r="I1494" i="14"/>
  <c r="I1495" i="14"/>
  <c r="I1496" i="14"/>
  <c r="I1497" i="14"/>
  <c r="I1498" i="14"/>
  <c r="I1499" i="14"/>
  <c r="I1500" i="14"/>
  <c r="I1501" i="14"/>
  <c r="I1502" i="14"/>
  <c r="I1503" i="14"/>
  <c r="I1504" i="14"/>
  <c r="I1505" i="14"/>
  <c r="I1506" i="14"/>
  <c r="I1507" i="14"/>
  <c r="I1508" i="14"/>
  <c r="I1509" i="14"/>
  <c r="I1510" i="14"/>
  <c r="I1511" i="14"/>
  <c r="I1512" i="14"/>
  <c r="I1513" i="14"/>
  <c r="I1514" i="14"/>
  <c r="I1515" i="14"/>
  <c r="I1516" i="14"/>
  <c r="I1517" i="14"/>
  <c r="I1518" i="14"/>
  <c r="I1519" i="14"/>
  <c r="I1520" i="14"/>
  <c r="I1521" i="14"/>
  <c r="I1522" i="14"/>
  <c r="I1523" i="14"/>
  <c r="I1524" i="14"/>
  <c r="I1525" i="14"/>
  <c r="I1526" i="14"/>
  <c r="I1527" i="14"/>
  <c r="I1528" i="14"/>
  <c r="I1529" i="14"/>
  <c r="I1530" i="14"/>
  <c r="I1531" i="14"/>
  <c r="I1532" i="14"/>
  <c r="I1533" i="14"/>
  <c r="I1534" i="14"/>
  <c r="I1535" i="14"/>
  <c r="I1536" i="14"/>
  <c r="I1537" i="14"/>
  <c r="I864" i="14"/>
  <c r="N1537" i="14"/>
  <c r="N1536" i="14"/>
  <c r="N1535" i="14"/>
  <c r="N1534" i="14"/>
  <c r="N1533" i="14"/>
  <c r="N1532" i="14"/>
  <c r="N1531" i="14"/>
  <c r="N1530" i="14"/>
  <c r="N1529" i="14"/>
  <c r="N1528" i="14"/>
  <c r="N1527" i="14"/>
  <c r="N1526" i="14"/>
  <c r="N1525" i="14"/>
  <c r="N1524" i="14"/>
  <c r="N1523" i="14"/>
  <c r="N1522" i="14"/>
  <c r="N1521" i="14"/>
  <c r="N1520" i="14"/>
  <c r="N1519" i="14"/>
  <c r="N1518" i="14"/>
  <c r="N1517" i="14"/>
  <c r="N1516" i="14"/>
  <c r="N1515" i="14"/>
  <c r="N1514" i="14"/>
  <c r="N1513" i="14"/>
  <c r="N1512" i="14"/>
  <c r="N1511" i="14"/>
  <c r="N1510" i="14"/>
  <c r="N1509" i="14"/>
  <c r="N1508" i="14"/>
  <c r="N1507" i="14"/>
  <c r="N1506" i="14"/>
  <c r="N1505" i="14"/>
  <c r="N1504" i="14"/>
  <c r="N1503" i="14"/>
  <c r="N1502" i="14"/>
  <c r="N1501" i="14"/>
  <c r="N1500" i="14"/>
  <c r="N1499" i="14"/>
  <c r="N1498" i="14"/>
  <c r="N1497" i="14"/>
  <c r="N1496" i="14"/>
  <c r="N1495" i="14"/>
  <c r="N1494" i="14"/>
  <c r="N1493" i="14"/>
  <c r="N1492" i="14"/>
  <c r="N1491" i="14"/>
  <c r="N1490" i="14"/>
  <c r="N1489" i="14"/>
  <c r="N1488" i="14"/>
  <c r="N1487" i="14"/>
  <c r="N1486" i="14"/>
  <c r="N1485" i="14"/>
  <c r="N1484" i="14"/>
  <c r="N1483" i="14"/>
  <c r="N1482" i="14"/>
  <c r="N1481" i="14"/>
  <c r="N1480" i="14"/>
  <c r="N1479" i="14"/>
  <c r="N1478" i="14"/>
  <c r="N1477" i="14"/>
  <c r="N1476" i="14"/>
  <c r="N1475" i="14"/>
  <c r="N1474" i="14"/>
  <c r="N1473" i="14"/>
  <c r="N1472" i="14"/>
  <c r="N1471" i="14"/>
  <c r="N1470" i="14"/>
  <c r="N1469" i="14"/>
  <c r="N1467" i="14"/>
  <c r="N1466" i="14"/>
  <c r="N1465" i="14"/>
  <c r="N1464" i="14"/>
  <c r="N1463" i="14"/>
  <c r="N1462" i="14"/>
  <c r="N1461" i="14"/>
  <c r="N1460" i="14"/>
  <c r="N1459" i="14"/>
  <c r="N1458" i="14"/>
  <c r="N1457" i="14"/>
  <c r="N1456" i="14"/>
  <c r="N1455" i="14"/>
  <c r="N1454" i="14"/>
  <c r="N1453" i="14"/>
  <c r="N1452" i="14"/>
  <c r="N1451" i="14"/>
  <c r="N1450" i="14"/>
  <c r="N1449" i="14"/>
  <c r="N1448" i="14"/>
  <c r="N1447" i="14"/>
  <c r="N1446" i="14"/>
  <c r="N1445" i="14"/>
  <c r="N1444" i="14"/>
  <c r="N1443" i="14"/>
  <c r="N1442" i="14"/>
  <c r="N1441" i="14"/>
  <c r="N1440" i="14"/>
  <c r="N1439" i="14"/>
  <c r="N1438" i="14"/>
  <c r="N1437" i="14"/>
  <c r="N1436" i="14"/>
  <c r="N1435" i="14"/>
  <c r="N1434" i="14"/>
  <c r="N1433" i="14"/>
  <c r="N1432" i="14"/>
  <c r="N1431" i="14"/>
  <c r="N1430" i="14"/>
  <c r="N1429" i="14"/>
  <c r="N1428" i="14"/>
  <c r="N1427" i="14"/>
  <c r="N1426" i="14"/>
  <c r="N1425" i="14"/>
  <c r="N1424" i="14"/>
  <c r="N1423" i="14"/>
  <c r="N1422" i="14"/>
  <c r="N1421" i="14"/>
  <c r="N1420" i="14"/>
  <c r="N1419" i="14"/>
  <c r="N1418" i="14"/>
  <c r="N1417" i="14"/>
  <c r="N1416" i="14"/>
  <c r="N1415" i="14"/>
  <c r="N1414" i="14"/>
  <c r="N1413" i="14"/>
  <c r="N1412" i="14"/>
  <c r="N1411" i="14"/>
  <c r="N1410" i="14"/>
  <c r="N1409" i="14"/>
  <c r="N1408" i="14"/>
  <c r="N1407" i="14"/>
  <c r="N1406" i="14"/>
  <c r="N1405" i="14"/>
  <c r="N1404" i="14"/>
  <c r="N1403" i="14"/>
  <c r="N1402" i="14"/>
  <c r="N1401" i="14"/>
  <c r="N1400" i="14"/>
  <c r="N1399" i="14"/>
  <c r="N1398" i="14"/>
  <c r="N1397" i="14"/>
  <c r="N1396" i="14"/>
  <c r="N1395" i="14"/>
  <c r="N1394" i="14"/>
  <c r="N1393" i="14"/>
  <c r="N1392" i="14"/>
  <c r="N1391" i="14"/>
  <c r="N1390" i="14"/>
  <c r="N1389" i="14"/>
  <c r="N1388" i="14"/>
  <c r="N1387" i="14"/>
  <c r="N1386" i="14"/>
  <c r="N1385" i="14"/>
  <c r="N1384" i="14"/>
  <c r="N1383" i="14"/>
  <c r="N1382" i="14"/>
  <c r="N1381" i="14"/>
  <c r="N1380" i="14"/>
  <c r="N1379" i="14"/>
  <c r="N1378" i="14"/>
  <c r="N1377" i="14"/>
  <c r="N1376" i="14"/>
  <c r="N1375" i="14"/>
  <c r="N1374" i="14"/>
  <c r="N1373" i="14"/>
  <c r="N1372" i="14"/>
  <c r="N1371" i="14"/>
  <c r="N1370" i="14"/>
  <c r="N1369" i="14"/>
  <c r="N1368" i="14"/>
  <c r="N1367" i="14"/>
  <c r="N1366" i="14"/>
  <c r="N1365" i="14"/>
  <c r="N1364" i="14"/>
  <c r="N1363" i="14"/>
  <c r="N1362" i="14"/>
  <c r="N1361" i="14"/>
  <c r="N1360" i="14"/>
  <c r="N1359" i="14"/>
  <c r="N1358" i="14"/>
  <c r="N1357" i="14"/>
  <c r="N1356" i="14"/>
  <c r="N1355" i="14"/>
  <c r="N1354" i="14"/>
  <c r="N1353" i="14"/>
  <c r="N1352" i="14"/>
  <c r="N1351" i="14"/>
  <c r="N1350" i="14"/>
  <c r="N1349" i="14"/>
  <c r="N1348" i="14"/>
  <c r="N1347" i="14"/>
  <c r="N1346" i="14"/>
  <c r="N1345" i="14"/>
  <c r="N1344" i="14"/>
  <c r="N1343" i="14"/>
  <c r="N1342" i="14"/>
  <c r="N1341" i="14"/>
  <c r="N1340" i="14"/>
  <c r="N1339" i="14"/>
  <c r="N1338" i="14"/>
  <c r="N1337" i="14"/>
  <c r="N1336" i="14"/>
  <c r="N1335" i="14"/>
  <c r="N1334" i="14"/>
  <c r="N1333" i="14"/>
  <c r="N1332" i="14"/>
  <c r="N1331" i="14"/>
  <c r="N1330" i="14"/>
  <c r="N1329" i="14"/>
  <c r="N1328" i="14"/>
  <c r="N1327" i="14"/>
  <c r="N1326" i="14"/>
  <c r="N1325" i="14"/>
  <c r="N1324" i="14"/>
  <c r="N1323" i="14"/>
  <c r="N1322" i="14"/>
  <c r="N1321" i="14"/>
  <c r="N1320" i="14"/>
  <c r="N1319" i="14"/>
  <c r="N1318" i="14"/>
  <c r="N1317" i="14"/>
  <c r="N1316" i="14"/>
  <c r="N1315" i="14"/>
  <c r="N1314" i="14"/>
  <c r="N1313" i="14"/>
  <c r="N1312" i="14"/>
  <c r="N1311" i="14"/>
  <c r="N1310" i="14"/>
  <c r="N1309" i="14"/>
  <c r="N1308" i="14"/>
  <c r="N1307" i="14"/>
  <c r="N1306" i="14"/>
  <c r="N1305" i="14"/>
  <c r="N1304" i="14"/>
  <c r="N1303" i="14"/>
  <c r="N1302" i="14"/>
  <c r="N1301" i="14"/>
  <c r="N1300" i="14"/>
  <c r="N1299" i="14"/>
  <c r="N1298" i="14"/>
  <c r="N1297" i="14"/>
  <c r="N1296" i="14"/>
  <c r="N1295" i="14"/>
  <c r="N1294" i="14"/>
  <c r="N1293" i="14"/>
  <c r="N1292" i="14"/>
  <c r="N1291" i="14"/>
  <c r="N1290" i="14"/>
  <c r="N1289" i="14"/>
  <c r="N1288" i="14"/>
  <c r="N1287" i="14"/>
  <c r="N1286" i="14"/>
  <c r="N1285" i="14"/>
  <c r="N1284" i="14"/>
  <c r="N1283" i="14"/>
  <c r="N1282" i="14"/>
  <c r="N1281" i="14"/>
  <c r="N1280" i="14"/>
  <c r="N1279" i="14"/>
  <c r="N1278" i="14"/>
  <c r="N1277" i="14"/>
  <c r="N1276" i="14"/>
  <c r="N1275" i="14"/>
  <c r="N1274" i="14"/>
  <c r="N1273" i="14"/>
  <c r="N1272" i="14"/>
  <c r="N1271" i="14"/>
  <c r="N1270" i="14"/>
  <c r="N1269" i="14"/>
  <c r="N1268" i="14"/>
  <c r="N1267" i="14"/>
  <c r="N1266" i="14"/>
  <c r="N1265" i="14"/>
  <c r="N1264" i="14"/>
  <c r="N1263" i="14"/>
  <c r="N1262" i="14"/>
  <c r="N1261" i="14"/>
  <c r="N1260" i="14"/>
  <c r="N1259" i="14"/>
  <c r="N1258" i="14"/>
  <c r="N1257" i="14"/>
  <c r="N1256" i="14"/>
  <c r="N1255" i="14"/>
  <c r="N1254" i="14"/>
  <c r="N1253" i="14"/>
  <c r="N1252" i="14"/>
  <c r="N1251" i="14"/>
  <c r="N1250" i="14"/>
  <c r="N1249" i="14"/>
  <c r="N1248" i="14"/>
  <c r="N1247" i="14"/>
  <c r="N1246" i="14"/>
  <c r="N1245" i="14"/>
  <c r="N1244" i="14"/>
  <c r="N1243" i="14"/>
  <c r="N1242" i="14"/>
  <c r="N1241" i="14"/>
  <c r="N1240" i="14"/>
  <c r="N1239" i="14"/>
  <c r="N1238" i="14"/>
  <c r="N1237" i="14"/>
  <c r="N1236" i="14"/>
  <c r="N1235" i="14"/>
  <c r="N1234" i="14"/>
  <c r="N1233" i="14"/>
  <c r="N1232" i="14"/>
  <c r="N1231" i="14"/>
  <c r="N1230" i="14"/>
  <c r="N1229" i="14"/>
  <c r="N1228" i="14"/>
  <c r="N1227" i="14"/>
  <c r="N1226" i="14"/>
  <c r="N1225" i="14"/>
  <c r="N1224" i="14"/>
  <c r="N1223" i="14"/>
  <c r="N1222" i="14"/>
  <c r="N1221" i="14"/>
  <c r="N1220" i="14"/>
  <c r="N1219" i="14"/>
  <c r="N1218" i="14"/>
  <c r="N1217" i="14"/>
  <c r="N1216" i="14"/>
  <c r="N1215" i="14"/>
  <c r="N1214" i="14"/>
  <c r="N1213" i="14"/>
  <c r="N1212" i="14"/>
  <c r="N1211" i="14"/>
  <c r="N1210" i="14"/>
  <c r="N1209" i="14"/>
  <c r="N1208" i="14"/>
  <c r="N1207" i="14"/>
  <c r="N1206" i="14"/>
  <c r="N1205" i="14"/>
  <c r="N1204" i="14"/>
  <c r="N1203" i="14"/>
  <c r="N1202" i="14"/>
  <c r="N1201" i="14"/>
  <c r="N1200" i="14"/>
  <c r="N1199" i="14"/>
  <c r="N1198" i="14"/>
  <c r="N1197" i="14"/>
  <c r="N1196" i="14"/>
  <c r="N1195" i="14"/>
  <c r="N1194" i="14"/>
  <c r="N1193" i="14"/>
  <c r="N1192" i="14"/>
  <c r="N1191" i="14"/>
  <c r="N1190" i="14"/>
  <c r="N1189" i="14"/>
  <c r="N1188" i="14"/>
  <c r="N1187" i="14"/>
  <c r="N1186" i="14"/>
  <c r="N1185" i="14"/>
  <c r="N1184" i="14"/>
  <c r="N1183" i="14"/>
  <c r="N1182" i="14"/>
  <c r="N1181" i="14"/>
  <c r="N1180" i="14"/>
  <c r="N1179" i="14"/>
  <c r="N1178" i="14"/>
  <c r="N1177" i="14"/>
  <c r="N1176" i="14"/>
  <c r="N1175" i="14"/>
  <c r="N1174" i="14"/>
  <c r="N1173" i="14"/>
  <c r="N1172" i="14"/>
  <c r="N1171" i="14"/>
  <c r="N1170" i="14"/>
  <c r="N1169" i="14"/>
  <c r="N1168" i="14"/>
  <c r="N1167" i="14"/>
  <c r="N1166" i="14"/>
  <c r="N1165" i="14"/>
  <c r="N1164" i="14"/>
  <c r="N1163" i="14"/>
  <c r="N1162" i="14"/>
  <c r="N1161" i="14"/>
  <c r="N1160" i="14"/>
  <c r="N1157" i="14"/>
  <c r="N1158" i="14"/>
  <c r="N1159" i="14"/>
  <c r="N1156" i="14"/>
  <c r="N1155" i="14"/>
  <c r="N1154" i="14"/>
  <c r="N1153" i="14"/>
  <c r="N1152" i="14"/>
  <c r="N1151" i="14"/>
  <c r="N1150" i="14"/>
  <c r="N903" i="14"/>
  <c r="N1149" i="14"/>
  <c r="N1148" i="14"/>
  <c r="N1147" i="14"/>
  <c r="N1146" i="14"/>
  <c r="N1145" i="14"/>
  <c r="N1144" i="14"/>
  <c r="N1143" i="14"/>
  <c r="N1142" i="14"/>
  <c r="N1141" i="14"/>
  <c r="N1140" i="14"/>
  <c r="N1139" i="14"/>
  <c r="N1138" i="14"/>
  <c r="N1137" i="14"/>
  <c r="N1136" i="14"/>
  <c r="N1135" i="14"/>
  <c r="N1134" i="14"/>
  <c r="N1133" i="14"/>
  <c r="N1132" i="14"/>
  <c r="N1131" i="14"/>
  <c r="N1130" i="14"/>
  <c r="N1129" i="14"/>
  <c r="N1128" i="14"/>
  <c r="N1127" i="14"/>
  <c r="N1126" i="14"/>
  <c r="N1125" i="14"/>
  <c r="N1124" i="14"/>
  <c r="N1123" i="14"/>
  <c r="N1122" i="14"/>
  <c r="N1121" i="14"/>
  <c r="N1120" i="14"/>
  <c r="N1119" i="14"/>
  <c r="N1118" i="14"/>
  <c r="N1117" i="14"/>
  <c r="N1116" i="14"/>
  <c r="N1115" i="14"/>
  <c r="N1114" i="14"/>
  <c r="N1113" i="14"/>
  <c r="N1112" i="14"/>
  <c r="N1111" i="14"/>
  <c r="N1110" i="14"/>
  <c r="N1109" i="14"/>
  <c r="N1108" i="14"/>
  <c r="N1107" i="14"/>
  <c r="N1106" i="14"/>
  <c r="N1105" i="14"/>
  <c r="N1104" i="14"/>
  <c r="N1103" i="14"/>
  <c r="N1102" i="14"/>
  <c r="N1101" i="14"/>
  <c r="N1100" i="14"/>
  <c r="N1099" i="14"/>
  <c r="N1098" i="14"/>
  <c r="N1097" i="14"/>
  <c r="N1096" i="14"/>
  <c r="N1095" i="14"/>
  <c r="N1094" i="14"/>
  <c r="N1093" i="14"/>
  <c r="N1092" i="14"/>
  <c r="N1091" i="14"/>
  <c r="N1090" i="14"/>
  <c r="N1089" i="14"/>
  <c r="N1088" i="14"/>
  <c r="N1087" i="14"/>
  <c r="N1086" i="14"/>
  <c r="N1085" i="14"/>
  <c r="N1084" i="14"/>
  <c r="N1083" i="14"/>
  <c r="N1082" i="14"/>
  <c r="N1081" i="14"/>
  <c r="N1080" i="14"/>
  <c r="N1079" i="14"/>
  <c r="N1078" i="14"/>
  <c r="N1077" i="14"/>
  <c r="N1076" i="14"/>
  <c r="N1075" i="14"/>
  <c r="N1074" i="14"/>
  <c r="N1073" i="14"/>
  <c r="N1072" i="14"/>
  <c r="N1071" i="14"/>
  <c r="N1070" i="14"/>
  <c r="N1069" i="14"/>
  <c r="N1068" i="14"/>
  <c r="N1067" i="14"/>
  <c r="N1066" i="14"/>
  <c r="N1065" i="14"/>
  <c r="N1064" i="14"/>
  <c r="N1063" i="14"/>
  <c r="N1062" i="14"/>
  <c r="N1061" i="14"/>
  <c r="N1060" i="14"/>
  <c r="N1059" i="14"/>
  <c r="N1058" i="14"/>
  <c r="N1057" i="14"/>
  <c r="N1056" i="14"/>
  <c r="N1055" i="14"/>
  <c r="N1054" i="14"/>
  <c r="N1053" i="14"/>
  <c r="N1052" i="14"/>
  <c r="N1051" i="14"/>
  <c r="N1050" i="14"/>
  <c r="N1049" i="14"/>
  <c r="N1048" i="14"/>
  <c r="N1047" i="14"/>
  <c r="N1046" i="14"/>
  <c r="N1045" i="14"/>
  <c r="N1044" i="14"/>
  <c r="N1043" i="14"/>
  <c r="N1042" i="14"/>
  <c r="N1041" i="14"/>
  <c r="N1040" i="14"/>
  <c r="N1039" i="14"/>
  <c r="N1038" i="14"/>
  <c r="N1037" i="14"/>
  <c r="N1036" i="14"/>
  <c r="N1035" i="14"/>
  <c r="N1034" i="14"/>
  <c r="N1033" i="14"/>
  <c r="N1032" i="14"/>
  <c r="N1031" i="14"/>
  <c r="N1030" i="14"/>
  <c r="N1029" i="14"/>
  <c r="N1028" i="14"/>
  <c r="N1027" i="14"/>
  <c r="N1026" i="14"/>
  <c r="N1025" i="14"/>
  <c r="N1024" i="14"/>
  <c r="N1023" i="14"/>
  <c r="N1022" i="14"/>
  <c r="N1021" i="14"/>
  <c r="N1020" i="14"/>
  <c r="N1019" i="14"/>
  <c r="N1018" i="14"/>
  <c r="N1017" i="14"/>
  <c r="N1016" i="14"/>
  <c r="N1015" i="14"/>
  <c r="N1014" i="14"/>
  <c r="N1013" i="14"/>
  <c r="N1012" i="14"/>
  <c r="N1011" i="14"/>
  <c r="N1010" i="14"/>
  <c r="N1009" i="14"/>
  <c r="N1008" i="14"/>
  <c r="N1007" i="14"/>
  <c r="N1006" i="14"/>
  <c r="N1005" i="14"/>
  <c r="N1004" i="14"/>
  <c r="N1003" i="14"/>
  <c r="N1002" i="14"/>
  <c r="N1001" i="14"/>
  <c r="N1000" i="14"/>
  <c r="N999" i="14"/>
  <c r="N998" i="14"/>
  <c r="N997" i="14"/>
  <c r="N996" i="14"/>
  <c r="N995" i="14"/>
  <c r="N994" i="14"/>
  <c r="N993" i="14"/>
  <c r="N992" i="14"/>
  <c r="N991" i="14"/>
  <c r="N990" i="14"/>
  <c r="N989" i="14"/>
  <c r="N988" i="14"/>
  <c r="N987" i="14"/>
  <c r="N986" i="14"/>
  <c r="N985" i="14"/>
  <c r="N984" i="14"/>
  <c r="N983" i="14"/>
  <c r="N982" i="14"/>
  <c r="N981" i="14"/>
  <c r="N980" i="14"/>
  <c r="N979" i="14"/>
  <c r="N978" i="14"/>
  <c r="N977" i="14"/>
  <c r="N976" i="14"/>
  <c r="N975" i="14"/>
  <c r="N974" i="14"/>
  <c r="N973" i="14"/>
  <c r="N972" i="14"/>
  <c r="N971" i="14"/>
  <c r="N970" i="14"/>
  <c r="N969" i="14"/>
  <c r="N968" i="14"/>
  <c r="N967" i="14"/>
  <c r="N966" i="14"/>
  <c r="N965" i="14"/>
  <c r="N964" i="14"/>
  <c r="N963" i="14"/>
  <c r="N962" i="14"/>
  <c r="N961" i="14"/>
  <c r="N960" i="14"/>
  <c r="N959" i="14"/>
  <c r="N958" i="14"/>
  <c r="N957" i="14"/>
  <c r="N956" i="14"/>
  <c r="N955" i="14"/>
  <c r="N954" i="14"/>
  <c r="N953" i="14"/>
  <c r="N952" i="14"/>
  <c r="N951" i="14"/>
  <c r="N950" i="14"/>
  <c r="N949" i="14"/>
  <c r="N948" i="14"/>
  <c r="N947" i="14"/>
  <c r="N946" i="14"/>
  <c r="N945" i="14"/>
  <c r="N944" i="14"/>
  <c r="N943" i="14"/>
  <c r="N942" i="14"/>
  <c r="N941" i="14"/>
  <c r="N940" i="14"/>
  <c r="N939" i="14"/>
  <c r="N938" i="14"/>
  <c r="N937" i="14"/>
  <c r="N936" i="14"/>
  <c r="N935" i="14"/>
  <c r="N934" i="14"/>
  <c r="N933" i="14"/>
  <c r="N932" i="14"/>
  <c r="N931" i="14"/>
  <c r="N930" i="14"/>
  <c r="N929" i="14"/>
  <c r="N928" i="14"/>
  <c r="N927" i="14"/>
  <c r="N926" i="14"/>
  <c r="N925" i="14"/>
  <c r="N924" i="14"/>
  <c r="N923" i="14"/>
  <c r="N922" i="14"/>
  <c r="N921" i="14"/>
  <c r="N920" i="14"/>
  <c r="N919" i="14"/>
  <c r="N918" i="14"/>
  <c r="N917" i="14"/>
  <c r="N916" i="14"/>
  <c r="N915" i="14"/>
  <c r="N914" i="14"/>
  <c r="N913" i="14"/>
  <c r="N912" i="14"/>
  <c r="N911" i="14"/>
  <c r="N910" i="14"/>
  <c r="N909" i="14"/>
  <c r="N908" i="14"/>
  <c r="N907" i="14"/>
  <c r="N906" i="14"/>
  <c r="N905" i="14"/>
  <c r="N904" i="14"/>
  <c r="N902" i="14"/>
  <c r="N901" i="14"/>
  <c r="N900" i="14"/>
  <c r="N899" i="14"/>
  <c r="N898" i="14"/>
  <c r="N897" i="14"/>
  <c r="N896" i="14"/>
  <c r="N895" i="14"/>
  <c r="N894" i="14"/>
  <c r="N893" i="14"/>
  <c r="N892" i="14"/>
  <c r="N891" i="14"/>
  <c r="N890" i="14"/>
  <c r="N889" i="14"/>
  <c r="N888" i="14"/>
  <c r="N887" i="14"/>
  <c r="N886" i="14"/>
  <c r="N885" i="14"/>
  <c r="N884" i="14"/>
  <c r="N883" i="14"/>
  <c r="N882" i="14"/>
  <c r="N881" i="14"/>
  <c r="N880" i="14"/>
  <c r="N879" i="14"/>
  <c r="N878" i="14"/>
  <c r="N877" i="14"/>
  <c r="N876" i="14"/>
  <c r="N875" i="14"/>
  <c r="N874" i="14"/>
  <c r="N865" i="14"/>
  <c r="N866" i="14"/>
  <c r="N873" i="14"/>
  <c r="N872" i="14"/>
  <c r="N871" i="14"/>
  <c r="N870" i="14"/>
  <c r="N869" i="14"/>
  <c r="N868" i="14"/>
  <c r="N867" i="14"/>
  <c r="N864" i="14"/>
  <c r="N863" i="14"/>
  <c r="N862" i="14"/>
  <c r="N861" i="14"/>
  <c r="N860" i="14"/>
  <c r="N859" i="14"/>
  <c r="N858" i="14"/>
  <c r="N857" i="14"/>
  <c r="N856" i="14"/>
  <c r="N855" i="14"/>
  <c r="N854" i="14"/>
  <c r="N853" i="14"/>
  <c r="N852" i="14"/>
  <c r="N851" i="14"/>
  <c r="N850" i="14"/>
  <c r="N849" i="14"/>
  <c r="N848" i="14"/>
  <c r="N847" i="14"/>
  <c r="N846" i="14"/>
  <c r="N845" i="14"/>
  <c r="N844" i="14"/>
  <c r="N843" i="14"/>
  <c r="N842" i="14"/>
  <c r="N841" i="14"/>
  <c r="N840" i="14"/>
  <c r="N839" i="14"/>
  <c r="N838" i="14"/>
  <c r="N837" i="14"/>
  <c r="N836" i="14"/>
  <c r="N835" i="14"/>
  <c r="N834" i="14"/>
  <c r="N833" i="14"/>
  <c r="N832" i="14"/>
  <c r="N831" i="14"/>
  <c r="N830" i="14"/>
  <c r="N829" i="14"/>
  <c r="N828" i="14"/>
  <c r="N827" i="14"/>
  <c r="N826" i="14"/>
  <c r="N825" i="14"/>
  <c r="N824" i="14"/>
  <c r="N823" i="14"/>
  <c r="N822" i="14"/>
  <c r="N821" i="14"/>
  <c r="N820" i="14"/>
  <c r="N819" i="14"/>
  <c r="N818" i="14"/>
  <c r="N817" i="14"/>
  <c r="N816" i="14"/>
  <c r="N815" i="14"/>
  <c r="N814" i="14"/>
  <c r="N813" i="14"/>
  <c r="N812" i="14"/>
  <c r="N811" i="14"/>
  <c r="N810" i="14"/>
  <c r="N809" i="14"/>
  <c r="N808" i="14"/>
  <c r="N807" i="14"/>
  <c r="N806" i="14"/>
  <c r="N805" i="14"/>
  <c r="N804" i="14"/>
  <c r="N803" i="14"/>
  <c r="N802" i="14"/>
  <c r="N801" i="14"/>
  <c r="N800" i="14"/>
  <c r="N799" i="14"/>
  <c r="N798" i="14"/>
  <c r="N797" i="14"/>
  <c r="N796" i="14"/>
  <c r="N795" i="14"/>
  <c r="N794" i="14"/>
  <c r="N793" i="14"/>
  <c r="N792" i="14"/>
  <c r="N791" i="14"/>
  <c r="N790" i="14"/>
  <c r="N789" i="14"/>
  <c r="N788" i="14"/>
  <c r="N787" i="14"/>
  <c r="N786" i="14"/>
  <c r="N785" i="14"/>
  <c r="N784" i="14"/>
  <c r="N783" i="14"/>
  <c r="N782" i="14"/>
  <c r="N781" i="14"/>
  <c r="N780" i="14"/>
  <c r="N779" i="14"/>
  <c r="N778" i="14"/>
  <c r="N777" i="14"/>
  <c r="N776" i="14"/>
  <c r="N775" i="14"/>
  <c r="N774" i="14"/>
  <c r="N773" i="14"/>
  <c r="N772" i="14"/>
  <c r="N771" i="14"/>
  <c r="N770" i="14"/>
  <c r="N769" i="14"/>
  <c r="N768" i="14"/>
  <c r="N767" i="14"/>
  <c r="N766" i="14"/>
  <c r="N765" i="14"/>
  <c r="N764" i="14"/>
  <c r="N763" i="14"/>
  <c r="N762" i="14"/>
  <c r="N761" i="14"/>
  <c r="N760" i="14"/>
  <c r="N759" i="14"/>
  <c r="N758" i="14"/>
  <c r="N757" i="14"/>
  <c r="N756" i="14"/>
  <c r="N755" i="14"/>
  <c r="N754" i="14"/>
  <c r="N753" i="14"/>
  <c r="N752" i="14"/>
  <c r="N751" i="14"/>
  <c r="N750" i="14"/>
  <c r="N749" i="14"/>
  <c r="N748" i="14"/>
  <c r="N747" i="14"/>
  <c r="N746" i="14"/>
  <c r="N745" i="14"/>
  <c r="N744" i="14"/>
  <c r="N743" i="14"/>
  <c r="N742" i="14"/>
  <c r="N741" i="14"/>
  <c r="N740" i="14"/>
  <c r="N739" i="14"/>
  <c r="N738" i="14"/>
  <c r="N737" i="14"/>
  <c r="N736" i="14"/>
  <c r="N735" i="14"/>
  <c r="N734" i="14"/>
  <c r="N733" i="14"/>
  <c r="N732" i="14"/>
  <c r="N731" i="14"/>
  <c r="N730" i="14"/>
  <c r="N729" i="14"/>
  <c r="N728" i="14"/>
  <c r="N727" i="14"/>
  <c r="N726" i="14"/>
  <c r="N725" i="14"/>
  <c r="N724" i="14"/>
  <c r="N723" i="14"/>
  <c r="N722" i="14"/>
  <c r="N721" i="14"/>
  <c r="N720" i="14"/>
  <c r="N719" i="14"/>
  <c r="N718" i="14"/>
  <c r="N717" i="14"/>
  <c r="N716" i="14"/>
  <c r="N715" i="14"/>
  <c r="N714" i="14"/>
  <c r="N713" i="14"/>
  <c r="N712" i="14"/>
  <c r="N711" i="14"/>
  <c r="N710" i="14"/>
  <c r="N709" i="14"/>
  <c r="N708" i="14"/>
  <c r="N707" i="14"/>
  <c r="N706" i="14"/>
  <c r="N705" i="14"/>
  <c r="N704" i="14"/>
  <c r="N703" i="14"/>
  <c r="N702" i="14"/>
  <c r="N701" i="14"/>
  <c r="N700" i="14"/>
  <c r="N699" i="14"/>
  <c r="N698" i="14"/>
  <c r="N697" i="14"/>
  <c r="N696" i="14"/>
  <c r="N695" i="14"/>
  <c r="N694" i="14"/>
  <c r="N693" i="14"/>
  <c r="N692" i="14"/>
  <c r="N691" i="14"/>
  <c r="N690" i="14"/>
  <c r="N689" i="14"/>
  <c r="N688" i="14"/>
  <c r="N687" i="14"/>
  <c r="N686" i="14"/>
  <c r="N685" i="14"/>
  <c r="N684" i="14"/>
  <c r="N683" i="14"/>
  <c r="N682" i="14"/>
  <c r="N681" i="14"/>
  <c r="N680" i="14"/>
  <c r="N679" i="14"/>
  <c r="N678" i="14"/>
  <c r="N677" i="14"/>
  <c r="N676" i="14"/>
  <c r="N675" i="14"/>
  <c r="N674" i="14"/>
  <c r="N673" i="14"/>
  <c r="N672" i="14"/>
  <c r="N671" i="14"/>
  <c r="N670" i="14"/>
  <c r="N669" i="14"/>
  <c r="N668" i="14"/>
  <c r="N667" i="14"/>
  <c r="N666" i="14"/>
  <c r="N665" i="14"/>
  <c r="N664" i="14"/>
  <c r="N663" i="14"/>
  <c r="N662" i="14"/>
  <c r="N661" i="14"/>
  <c r="N660" i="14"/>
  <c r="N659" i="14"/>
  <c r="N658" i="14"/>
  <c r="N657" i="14"/>
  <c r="N656" i="14"/>
  <c r="N655" i="14"/>
  <c r="N654" i="14"/>
  <c r="N653" i="14"/>
  <c r="N652" i="14"/>
  <c r="N651" i="14"/>
  <c r="N650" i="14"/>
  <c r="N649" i="14"/>
  <c r="N648" i="14"/>
  <c r="N647" i="14"/>
  <c r="N646" i="14"/>
  <c r="N645" i="14"/>
  <c r="N644" i="14"/>
  <c r="N643" i="14"/>
  <c r="N642" i="14"/>
  <c r="N641" i="14"/>
  <c r="N640" i="14"/>
  <c r="N639" i="14"/>
  <c r="N638" i="14"/>
  <c r="N637" i="14"/>
  <c r="N636" i="14"/>
  <c r="N635" i="14"/>
  <c r="N634" i="14"/>
  <c r="N633" i="14"/>
  <c r="N632" i="14"/>
  <c r="N631" i="14"/>
  <c r="N630" i="14"/>
  <c r="N629" i="14"/>
  <c r="N628" i="14"/>
  <c r="N627" i="14"/>
  <c r="N626" i="14"/>
  <c r="N625" i="14"/>
  <c r="N624" i="14"/>
  <c r="N623" i="14"/>
  <c r="N622" i="14"/>
  <c r="N621" i="14"/>
  <c r="N620" i="14"/>
  <c r="N619" i="14"/>
  <c r="N618" i="14"/>
  <c r="N617" i="14"/>
  <c r="N616" i="14"/>
  <c r="N615" i="14"/>
  <c r="N614" i="14"/>
  <c r="N613" i="14"/>
  <c r="N612" i="14"/>
  <c r="N611" i="14"/>
  <c r="N610" i="14"/>
  <c r="N609" i="14"/>
  <c r="N608" i="14"/>
  <c r="N607" i="14"/>
  <c r="N606" i="14"/>
  <c r="N605" i="14"/>
  <c r="N604" i="14"/>
  <c r="N603" i="14"/>
  <c r="N602" i="14"/>
  <c r="N601" i="14"/>
  <c r="N600" i="14"/>
  <c r="N599" i="14"/>
  <c r="N598" i="14"/>
  <c r="N597" i="14"/>
  <c r="N596" i="14"/>
  <c r="N595" i="14"/>
  <c r="N594" i="14"/>
  <c r="N593" i="14"/>
  <c r="N592" i="14"/>
  <c r="N591" i="14"/>
  <c r="N590" i="14"/>
  <c r="N589" i="14"/>
  <c r="N588" i="14"/>
  <c r="N587" i="14"/>
  <c r="N586" i="14"/>
  <c r="N585" i="14"/>
  <c r="N584" i="14"/>
  <c r="N583" i="14"/>
  <c r="N582" i="14"/>
  <c r="N581" i="14"/>
  <c r="N580" i="14"/>
  <c r="N579" i="14"/>
  <c r="N578" i="14"/>
  <c r="N577" i="14"/>
  <c r="N576" i="14"/>
  <c r="N575" i="14"/>
  <c r="N574" i="14"/>
  <c r="N573" i="14"/>
  <c r="N572" i="14"/>
  <c r="N571" i="14"/>
  <c r="N570" i="14"/>
  <c r="N569" i="14"/>
  <c r="N568" i="14"/>
  <c r="N567" i="14"/>
  <c r="N566" i="14"/>
  <c r="N565" i="14"/>
  <c r="N564" i="14"/>
  <c r="N563" i="14"/>
  <c r="N562" i="14"/>
  <c r="N561" i="14"/>
  <c r="N560" i="14"/>
  <c r="N559" i="14"/>
  <c r="N558" i="14"/>
  <c r="N557" i="14"/>
  <c r="N556" i="14"/>
  <c r="N555" i="14"/>
  <c r="N554" i="14"/>
  <c r="N553" i="14"/>
  <c r="N552" i="14"/>
  <c r="N551" i="14"/>
  <c r="N550" i="14"/>
  <c r="N549" i="14"/>
  <c r="N548" i="14"/>
  <c r="N547" i="14"/>
  <c r="N546" i="14"/>
  <c r="N545" i="14"/>
  <c r="N544" i="14"/>
  <c r="N543" i="14"/>
  <c r="N542" i="14"/>
  <c r="N541" i="14"/>
  <c r="N540" i="14"/>
  <c r="N539" i="14"/>
  <c r="N538" i="14"/>
  <c r="N537" i="14"/>
  <c r="N536" i="14"/>
  <c r="N535" i="14"/>
  <c r="N534" i="14"/>
  <c r="N533" i="14"/>
  <c r="N532" i="14"/>
  <c r="N531" i="14"/>
  <c r="N530" i="14"/>
  <c r="N529" i="14"/>
  <c r="N528" i="14"/>
  <c r="N527" i="14"/>
  <c r="N526" i="14"/>
  <c r="N525" i="14"/>
  <c r="N524" i="14"/>
  <c r="N523" i="14"/>
  <c r="N522" i="14"/>
  <c r="N521" i="14"/>
  <c r="N520" i="14"/>
  <c r="N519" i="14"/>
  <c r="N518" i="14"/>
  <c r="N517" i="14"/>
  <c r="N516" i="14"/>
  <c r="N515" i="14"/>
  <c r="N514" i="14"/>
  <c r="N513" i="14"/>
  <c r="N512" i="14"/>
  <c r="N511" i="14"/>
  <c r="N510" i="14"/>
  <c r="N509" i="14"/>
  <c r="N508" i="14"/>
  <c r="N507" i="14"/>
  <c r="N506" i="14"/>
  <c r="N505" i="14"/>
  <c r="N504" i="14"/>
  <c r="N503" i="14"/>
  <c r="N502" i="14"/>
  <c r="N501" i="14"/>
  <c r="N500" i="14"/>
  <c r="N499" i="14"/>
  <c r="N498" i="14"/>
  <c r="N497" i="14"/>
  <c r="N496" i="14"/>
  <c r="N495" i="14"/>
  <c r="N494" i="14"/>
  <c r="N493" i="14"/>
  <c r="N492" i="14"/>
  <c r="N491" i="14"/>
  <c r="N490" i="14"/>
  <c r="N489" i="14"/>
  <c r="N488" i="14"/>
  <c r="N487" i="14"/>
  <c r="N486" i="14"/>
  <c r="N485" i="14"/>
  <c r="N484" i="14"/>
  <c r="N483" i="14"/>
  <c r="N482" i="14"/>
  <c r="N481" i="14"/>
  <c r="N480" i="14"/>
  <c r="N479" i="14"/>
  <c r="N478" i="14"/>
  <c r="N477" i="14"/>
  <c r="N476" i="14"/>
  <c r="N475" i="14"/>
  <c r="N474" i="14"/>
  <c r="N473" i="14"/>
  <c r="N472" i="14"/>
  <c r="N471" i="14"/>
  <c r="N470" i="14"/>
  <c r="N469" i="14"/>
  <c r="N468" i="14"/>
  <c r="N467" i="14"/>
  <c r="N466" i="14"/>
  <c r="N465" i="14"/>
  <c r="N464" i="14"/>
  <c r="N463" i="14"/>
  <c r="N462" i="14"/>
  <c r="N461" i="14"/>
  <c r="N460" i="14"/>
  <c r="N459" i="14"/>
  <c r="N458" i="14"/>
  <c r="N457" i="14"/>
  <c r="N456" i="14"/>
  <c r="N455" i="14"/>
  <c r="N454" i="14"/>
  <c r="N453" i="14"/>
  <c r="N452" i="14"/>
  <c r="N451" i="14"/>
  <c r="N450" i="14"/>
  <c r="N449" i="14"/>
  <c r="N448" i="14"/>
  <c r="N447" i="14"/>
  <c r="N446" i="14"/>
  <c r="N445" i="14"/>
  <c r="N444" i="14"/>
  <c r="N443" i="14"/>
  <c r="N442" i="14"/>
  <c r="N441" i="14"/>
  <c r="N440" i="14"/>
  <c r="N439" i="14"/>
  <c r="N438" i="14"/>
  <c r="N437" i="14"/>
  <c r="N436" i="14"/>
  <c r="N435" i="14"/>
  <c r="N434" i="14"/>
  <c r="N433" i="14"/>
  <c r="N432" i="14"/>
  <c r="N431" i="14"/>
  <c r="N430" i="14"/>
  <c r="N429" i="14"/>
  <c r="N428" i="14"/>
  <c r="N427" i="14"/>
  <c r="N426" i="14"/>
  <c r="N425" i="14"/>
  <c r="N424" i="14"/>
  <c r="N423" i="14"/>
  <c r="N422" i="14"/>
  <c r="N421" i="14"/>
  <c r="N420" i="14"/>
  <c r="N419" i="14"/>
  <c r="N418" i="14"/>
  <c r="N417" i="14"/>
  <c r="N416" i="14"/>
  <c r="N415" i="14"/>
  <c r="N414" i="14"/>
  <c r="N413" i="14"/>
  <c r="N412" i="14"/>
  <c r="N411" i="14"/>
  <c r="N410" i="14"/>
  <c r="N409" i="14"/>
  <c r="N408" i="14"/>
  <c r="N407" i="14"/>
  <c r="N406" i="14"/>
  <c r="N405" i="14"/>
  <c r="N404" i="14"/>
  <c r="N403" i="14"/>
  <c r="N402" i="14"/>
  <c r="N401" i="14"/>
  <c r="N400" i="14"/>
  <c r="N399" i="14"/>
  <c r="N398" i="14"/>
  <c r="N397" i="14"/>
  <c r="N396" i="14"/>
  <c r="N395" i="14"/>
  <c r="N394" i="14"/>
  <c r="N393" i="14"/>
  <c r="N392" i="14"/>
  <c r="N391" i="14"/>
  <c r="N390" i="14"/>
  <c r="N389" i="14"/>
  <c r="N388" i="14"/>
  <c r="N387" i="14"/>
  <c r="N386" i="14"/>
  <c r="N385" i="14"/>
  <c r="N384" i="14"/>
  <c r="N383" i="14"/>
  <c r="N382" i="14"/>
  <c r="N381" i="14"/>
  <c r="N380" i="14"/>
  <c r="N379" i="14"/>
  <c r="N378" i="14"/>
  <c r="N377" i="14"/>
  <c r="N376" i="14"/>
  <c r="N375" i="14"/>
  <c r="N374" i="14"/>
  <c r="N373" i="14"/>
  <c r="N372" i="14"/>
  <c r="N371" i="14"/>
  <c r="N370" i="14"/>
  <c r="N369" i="14"/>
  <c r="N368" i="14"/>
  <c r="N367" i="14"/>
  <c r="N366" i="14"/>
  <c r="N365" i="14"/>
  <c r="N364" i="14"/>
  <c r="N363" i="14"/>
  <c r="N362" i="14"/>
  <c r="N361" i="14"/>
  <c r="N360" i="14"/>
  <c r="N359" i="14"/>
  <c r="N358" i="14"/>
  <c r="N357" i="14"/>
  <c r="N356" i="14"/>
  <c r="N355" i="14"/>
  <c r="N354" i="14"/>
  <c r="N353" i="14"/>
  <c r="N352" i="14"/>
  <c r="N351" i="14"/>
  <c r="N350" i="14"/>
  <c r="N349" i="14"/>
  <c r="N348" i="14"/>
  <c r="N347" i="14"/>
  <c r="N346" i="14"/>
  <c r="N345" i="14"/>
  <c r="N344" i="14"/>
  <c r="N343" i="14"/>
  <c r="N342" i="14"/>
  <c r="N341" i="14"/>
  <c r="N340" i="14"/>
  <c r="N339" i="14"/>
  <c r="N338" i="14"/>
  <c r="N337" i="14"/>
  <c r="N336" i="14"/>
  <c r="N335" i="14"/>
  <c r="N334" i="14"/>
  <c r="N333" i="14"/>
  <c r="N332" i="14"/>
  <c r="N331" i="14"/>
  <c r="N330" i="14"/>
  <c r="N329" i="14"/>
  <c r="N328" i="14"/>
  <c r="N327" i="14"/>
  <c r="N326" i="14"/>
  <c r="N325" i="14"/>
  <c r="N324" i="14"/>
  <c r="N323" i="14"/>
  <c r="N322" i="14"/>
  <c r="N321" i="14"/>
  <c r="N320" i="14"/>
  <c r="N319" i="14"/>
  <c r="N318" i="14"/>
  <c r="N317" i="14"/>
  <c r="N316" i="14"/>
  <c r="N315" i="14"/>
  <c r="N314" i="14"/>
  <c r="N313" i="14"/>
  <c r="N312" i="14"/>
  <c r="N311" i="14"/>
  <c r="N310" i="14"/>
  <c r="N309" i="14"/>
  <c r="N308" i="14"/>
  <c r="N307" i="14"/>
  <c r="N306" i="14"/>
  <c r="N305" i="14"/>
  <c r="N304" i="14"/>
  <c r="N303" i="14"/>
  <c r="N302" i="14"/>
  <c r="N301" i="14"/>
  <c r="N300" i="14"/>
  <c r="N299" i="14"/>
  <c r="N298" i="14"/>
  <c r="N297" i="14"/>
  <c r="N296" i="14"/>
  <c r="N295" i="14"/>
  <c r="N294" i="14"/>
  <c r="N293" i="14"/>
  <c r="N292" i="14"/>
  <c r="N291" i="14"/>
  <c r="N290" i="14"/>
  <c r="N289" i="14"/>
  <c r="N288" i="14"/>
  <c r="N287" i="14"/>
  <c r="N286" i="14"/>
  <c r="N285" i="14"/>
  <c r="N284" i="14"/>
  <c r="N283" i="14"/>
  <c r="N282" i="14"/>
  <c r="N281" i="14"/>
  <c r="N280" i="14"/>
  <c r="N279" i="14"/>
  <c r="N278" i="14"/>
  <c r="N277" i="14"/>
  <c r="N276" i="14"/>
  <c r="N275" i="14"/>
  <c r="N274" i="14"/>
  <c r="N273" i="14"/>
  <c r="N272" i="14"/>
  <c r="N271" i="14"/>
  <c r="N270" i="14"/>
  <c r="N269" i="14"/>
  <c r="N268" i="14"/>
  <c r="N267" i="14"/>
  <c r="N266" i="14"/>
  <c r="N265" i="14"/>
  <c r="N264" i="14"/>
  <c r="N263" i="14"/>
  <c r="N262" i="14"/>
  <c r="N261" i="14"/>
  <c r="N260" i="14"/>
  <c r="N259" i="14"/>
  <c r="N258" i="14"/>
  <c r="N257" i="14"/>
  <c r="N256" i="14"/>
  <c r="N255" i="14"/>
  <c r="N254" i="14"/>
  <c r="N253" i="14"/>
  <c r="N252" i="14"/>
  <c r="N251" i="14"/>
  <c r="N250" i="14"/>
  <c r="N249" i="14"/>
  <c r="N248" i="14"/>
  <c r="N247" i="14"/>
  <c r="N246" i="14"/>
  <c r="N245" i="14"/>
  <c r="N244" i="14"/>
  <c r="N243" i="14"/>
  <c r="N242" i="14"/>
  <c r="N241" i="14"/>
  <c r="N240" i="14"/>
  <c r="N239" i="14"/>
  <c r="N238" i="14"/>
  <c r="N237" i="14"/>
  <c r="N236" i="14"/>
  <c r="N235" i="14"/>
  <c r="N234" i="14"/>
  <c r="N233" i="14"/>
  <c r="N232" i="14"/>
  <c r="N231" i="14"/>
  <c r="N230" i="14"/>
  <c r="N229" i="14"/>
  <c r="N228" i="14"/>
  <c r="N227" i="14"/>
  <c r="N226" i="14"/>
  <c r="N225" i="14"/>
  <c r="N224" i="14"/>
  <c r="N223" i="14"/>
  <c r="N222" i="14"/>
  <c r="N221" i="14"/>
  <c r="N220" i="14"/>
  <c r="N219" i="14"/>
  <c r="N218" i="14"/>
  <c r="N217" i="14"/>
  <c r="N216" i="14"/>
  <c r="N215" i="14"/>
  <c r="N214" i="14"/>
  <c r="N213" i="14"/>
  <c r="N212" i="14"/>
  <c r="N211" i="14"/>
  <c r="N210" i="14"/>
  <c r="N209" i="14"/>
  <c r="N208" i="14"/>
  <c r="N207" i="14"/>
  <c r="N206" i="14"/>
  <c r="N205" i="14"/>
  <c r="N204" i="14"/>
  <c r="N203" i="14"/>
  <c r="N202" i="14"/>
  <c r="N201" i="14"/>
  <c r="N200" i="14"/>
  <c r="N199" i="14"/>
  <c r="N198" i="14"/>
  <c r="N197" i="14"/>
  <c r="N196" i="14"/>
  <c r="N195" i="14"/>
  <c r="N194" i="14"/>
  <c r="N193" i="14"/>
  <c r="N192" i="14"/>
  <c r="N191" i="14"/>
  <c r="N190" i="14"/>
  <c r="N189" i="14"/>
  <c r="N188" i="14"/>
  <c r="N187" i="14"/>
  <c r="N186" i="14"/>
  <c r="N185" i="14"/>
  <c r="N184" i="14"/>
  <c r="N183" i="14"/>
  <c r="N182" i="14"/>
  <c r="N181" i="14"/>
  <c r="N180" i="14"/>
  <c r="N179" i="14"/>
  <c r="N178" i="14"/>
  <c r="N177" i="14"/>
  <c r="N176" i="14"/>
  <c r="N175" i="14"/>
  <c r="N174" i="14"/>
  <c r="N173" i="14"/>
  <c r="N172" i="14"/>
  <c r="N171" i="14"/>
  <c r="N170" i="14"/>
  <c r="N169" i="14"/>
  <c r="N168" i="14"/>
  <c r="N167" i="14"/>
  <c r="N166" i="14"/>
  <c r="N165" i="14"/>
  <c r="N164" i="14"/>
  <c r="N163" i="14"/>
  <c r="N162" i="14"/>
  <c r="N161" i="14"/>
  <c r="N160" i="14"/>
  <c r="N159" i="14"/>
  <c r="N158" i="14"/>
  <c r="N157" i="14"/>
  <c r="N156" i="14"/>
  <c r="N155" i="14"/>
  <c r="N154" i="14"/>
  <c r="N153" i="14"/>
  <c r="N152" i="14"/>
  <c r="N151" i="14"/>
  <c r="N150" i="14"/>
  <c r="N149" i="14"/>
  <c r="N148" i="14"/>
  <c r="N147" i="14"/>
  <c r="N146" i="14"/>
  <c r="N145" i="14"/>
  <c r="N144" i="14"/>
  <c r="N143" i="14"/>
  <c r="N142" i="14"/>
  <c r="N141" i="14"/>
  <c r="N140" i="14"/>
  <c r="N139" i="14"/>
  <c r="N138" i="14"/>
  <c r="N137" i="14"/>
  <c r="N136" i="14"/>
  <c r="N135" i="14"/>
  <c r="N134" i="14"/>
  <c r="N133" i="14"/>
  <c r="N132" i="14"/>
  <c r="N131" i="14"/>
  <c r="N130" i="14"/>
  <c r="N129" i="14"/>
  <c r="N128" i="14"/>
  <c r="N127" i="14"/>
  <c r="N126" i="14"/>
  <c r="N125" i="14"/>
  <c r="N124" i="14"/>
  <c r="N123" i="14"/>
  <c r="N122" i="14"/>
  <c r="N121" i="14"/>
  <c r="N120" i="14"/>
  <c r="N119" i="14"/>
  <c r="N118" i="14"/>
  <c r="N117" i="14"/>
  <c r="N116" i="14"/>
  <c r="N115" i="14"/>
  <c r="N114" i="14"/>
  <c r="N113" i="14"/>
  <c r="N112" i="14"/>
  <c r="N111" i="14"/>
  <c r="N110" i="14"/>
  <c r="N109" i="14"/>
  <c r="N108" i="14"/>
  <c r="N107" i="14"/>
  <c r="N106" i="14"/>
  <c r="N105" i="14"/>
  <c r="N104" i="14"/>
  <c r="N103" i="14"/>
  <c r="N102" i="14"/>
  <c r="N101" i="14"/>
  <c r="N100" i="14"/>
  <c r="N99" i="14"/>
  <c r="N98" i="14"/>
  <c r="N97" i="14"/>
  <c r="N96" i="14"/>
  <c r="N95" i="14"/>
  <c r="N94" i="14"/>
  <c r="N93" i="14"/>
  <c r="N92" i="14"/>
  <c r="N91" i="14"/>
  <c r="N90" i="14"/>
  <c r="N89" i="14"/>
  <c r="N88" i="14"/>
  <c r="N87" i="14"/>
  <c r="N86" i="14"/>
  <c r="N85" i="14"/>
  <c r="N84" i="14"/>
  <c r="N83" i="14"/>
  <c r="N82" i="14"/>
  <c r="N81" i="14"/>
  <c r="N80" i="14"/>
  <c r="N79" i="14"/>
  <c r="N78" i="14"/>
  <c r="N77" i="14"/>
  <c r="N76" i="14"/>
  <c r="N75" i="14"/>
  <c r="N74" i="14"/>
  <c r="N73" i="14"/>
  <c r="N72" i="14"/>
  <c r="N71" i="14"/>
  <c r="N70" i="14"/>
  <c r="N69" i="14"/>
  <c r="N68" i="14"/>
  <c r="N67" i="14"/>
  <c r="N66" i="14"/>
  <c r="N65" i="14"/>
  <c r="N64" i="14"/>
  <c r="N63" i="14"/>
  <c r="N62" i="14"/>
  <c r="N61" i="14"/>
  <c r="N60" i="14"/>
  <c r="N59" i="14"/>
  <c r="N58" i="14"/>
  <c r="N57" i="14"/>
  <c r="N56" i="14"/>
  <c r="N55" i="14"/>
  <c r="N54" i="14"/>
  <c r="N53" i="14"/>
  <c r="N52" i="14"/>
  <c r="N51" i="14"/>
  <c r="N50" i="14"/>
  <c r="N49" i="14"/>
  <c r="N48" i="14"/>
  <c r="N47" i="14"/>
  <c r="N46" i="14"/>
  <c r="N45" i="14"/>
  <c r="N44" i="14"/>
  <c r="N43" i="14"/>
  <c r="N42" i="14"/>
  <c r="N41" i="14"/>
  <c r="N40" i="14"/>
  <c r="N39" i="14"/>
  <c r="N38" i="14"/>
  <c r="N37" i="14"/>
  <c r="N36" i="14"/>
  <c r="N35" i="14"/>
  <c r="N34" i="14"/>
  <c r="N33" i="14"/>
  <c r="N32" i="14"/>
  <c r="N31" i="14"/>
  <c r="N30" i="14"/>
  <c r="N29" i="14"/>
  <c r="N28" i="14"/>
  <c r="N27" i="14"/>
  <c r="N26" i="14"/>
  <c r="N25" i="14"/>
  <c r="N24" i="14"/>
  <c r="N23" i="14"/>
  <c r="N22" i="14"/>
  <c r="N21" i="14"/>
  <c r="N20" i="14"/>
  <c r="N19" i="14"/>
  <c r="N18" i="14"/>
  <c r="N17" i="14"/>
  <c r="N16" i="14"/>
  <c r="N15" i="14"/>
  <c r="N14" i="14"/>
  <c r="N13" i="14"/>
  <c r="N12" i="14"/>
  <c r="N11" i="14"/>
  <c r="N10" i="14"/>
  <c r="N9" i="14"/>
  <c r="N8" i="14"/>
  <c r="N7" i="14"/>
  <c r="N6" i="14"/>
  <c r="N5" i="14"/>
  <c r="N4" i="14"/>
  <c r="N3" i="14"/>
  <c r="N2" i="14"/>
</calcChain>
</file>

<file path=xl/sharedStrings.xml><?xml version="1.0" encoding="utf-8"?>
<sst xmlns="http://schemas.openxmlformats.org/spreadsheetml/2006/main" count="23565" uniqueCount="11272">
  <si>
    <t>Airport</t>
  </si>
  <si>
    <t>Associated City</t>
  </si>
  <si>
    <t>Project Description</t>
  </si>
  <si>
    <t>Fund Source</t>
  </si>
  <si>
    <t>Percent</t>
  </si>
  <si>
    <t>Estimated Cost</t>
  </si>
  <si>
    <t>DFW Region</t>
  </si>
  <si>
    <t>NPE</t>
  </si>
  <si>
    <t>Month</t>
  </si>
  <si>
    <t>Rusk County</t>
  </si>
  <si>
    <t>Engineering/Design</t>
  </si>
  <si>
    <t>Federal</t>
  </si>
  <si>
    <t>February</t>
  </si>
  <si>
    <t>Kleberg County Airport</t>
  </si>
  <si>
    <t>Henderson</t>
  </si>
  <si>
    <t>Rusk County Airport</t>
  </si>
  <si>
    <t>Kingsville</t>
  </si>
  <si>
    <t xml:space="preserve">Repair Generators </t>
  </si>
  <si>
    <t>No</t>
  </si>
  <si>
    <t>Presidio County</t>
  </si>
  <si>
    <t>Marfa</t>
  </si>
  <si>
    <t>Marfa Municipal Airport</t>
  </si>
  <si>
    <t>City of Sweetwater</t>
  </si>
  <si>
    <t>Avenger Field</t>
  </si>
  <si>
    <t>City of Brady</t>
  </si>
  <si>
    <t>Curtis Field</t>
  </si>
  <si>
    <t>State</t>
  </si>
  <si>
    <t>Terry County</t>
  </si>
  <si>
    <t>Terry County Airport</t>
  </si>
  <si>
    <t>City of Caldwell</t>
  </si>
  <si>
    <t>Caldwell Municipal Airport</t>
  </si>
  <si>
    <t>Replacement of an Automated Weather Observing System</t>
  </si>
  <si>
    <t>Crane County</t>
  </si>
  <si>
    <t>Crane County Airport</t>
  </si>
  <si>
    <t xml:space="preserve"> Engineering/Design</t>
  </si>
  <si>
    <t>Mason County</t>
  </si>
  <si>
    <t>Mason</t>
  </si>
  <si>
    <t>Mason County Airport</t>
  </si>
  <si>
    <t>San Augustine County</t>
  </si>
  <si>
    <t>Pavement and Lighting Improvements</t>
  </si>
  <si>
    <t>Winkler County</t>
  </si>
  <si>
    <t>Wink</t>
  </si>
  <si>
    <t>Winkler County Airport</t>
  </si>
  <si>
    <t>City of New Braunfels</t>
  </si>
  <si>
    <t>New Braunfels</t>
  </si>
  <si>
    <t>Prepare an Airport Master Plan Update</t>
  </si>
  <si>
    <t>City of Ennis</t>
  </si>
  <si>
    <t>Ennis</t>
  </si>
  <si>
    <t>Ennis Municipal Airport</t>
  </si>
  <si>
    <t>Engineering/Design and Construction of Pavement Improvements</t>
  </si>
  <si>
    <t>March</t>
  </si>
  <si>
    <t>Yes</t>
  </si>
  <si>
    <t>City of Floydada</t>
  </si>
  <si>
    <t>Floydada Municipal Airport</t>
  </si>
  <si>
    <t>City of Hamilton</t>
  </si>
  <si>
    <t>Hamilton</t>
  </si>
  <si>
    <t>Hamilton Municipal Airport</t>
  </si>
  <si>
    <t>Engineering/Design and Construction of Apron</t>
  </si>
  <si>
    <t>Engineering/Design and Construction of Entrance Road</t>
  </si>
  <si>
    <t>City of La Porte</t>
  </si>
  <si>
    <t>La Porte</t>
  </si>
  <si>
    <t>La Porte Municipal Airport</t>
  </si>
  <si>
    <t>City of Lamesa and Dawson County</t>
  </si>
  <si>
    <t>Lamesa</t>
  </si>
  <si>
    <t>City of McGregor</t>
  </si>
  <si>
    <t>Waco</t>
  </si>
  <si>
    <t>McGregor Executive Airport</t>
  </si>
  <si>
    <t>City of Temple</t>
  </si>
  <si>
    <t>Draughon-Miller Central</t>
  </si>
  <si>
    <t>City of Post and Garza County</t>
  </si>
  <si>
    <t>Post-Garza County Airport</t>
  </si>
  <si>
    <t>April</t>
  </si>
  <si>
    <t>Culberson County</t>
  </si>
  <si>
    <t>Aransas County</t>
  </si>
  <si>
    <t>Franklin County</t>
  </si>
  <si>
    <t>May</t>
  </si>
  <si>
    <t>City of Nacogdoches</t>
  </si>
  <si>
    <t>Nacogdoches</t>
  </si>
  <si>
    <t>Aransas County Airport</t>
  </si>
  <si>
    <t>Rockport</t>
  </si>
  <si>
    <t>Hangar and pavement improvements</t>
  </si>
  <si>
    <t>Culberson County Airport</t>
  </si>
  <si>
    <t>Mount Vernon</t>
  </si>
  <si>
    <t>Electrical improvements</t>
  </si>
  <si>
    <t>Muleshoe Municipal Airport</t>
  </si>
  <si>
    <t>Muleshoe</t>
  </si>
  <si>
    <t>Pavement Improvements</t>
  </si>
  <si>
    <t>Pearland Regional Airport</t>
  </si>
  <si>
    <t>Clover Acquisition Corporation</t>
  </si>
  <si>
    <t>Houston</t>
  </si>
  <si>
    <t>Signage and fencing improvements</t>
  </si>
  <si>
    <t>Rusty Allen Airport</t>
  </si>
  <si>
    <t>Lago Vista</t>
  </si>
  <si>
    <t>Stephenville</t>
  </si>
  <si>
    <t>Terrell Municipal Airport</t>
  </si>
  <si>
    <t>Drainage and fencing improvements</t>
  </si>
  <si>
    <t>Fencing improvements</t>
  </si>
  <si>
    <t>Van Horn</t>
  </si>
  <si>
    <t>Automated weather observing system installation</t>
  </si>
  <si>
    <t>Franklin County Airport</t>
  </si>
  <si>
    <t>Kenedy Regional Airport</t>
  </si>
  <si>
    <t>Kenedy</t>
  </si>
  <si>
    <t>Engineering/design</t>
  </si>
  <si>
    <t>City of Muleshoe</t>
  </si>
  <si>
    <t>Nueces County Airport</t>
  </si>
  <si>
    <t>Nueces County</t>
  </si>
  <si>
    <t>Robstown</t>
  </si>
  <si>
    <t>Terminal Building Construction</t>
  </si>
  <si>
    <t>Terrell</t>
  </si>
  <si>
    <t>Road improvements</t>
  </si>
  <si>
    <t>New Braunfels Regional Airport</t>
  </si>
  <si>
    <t>Electrical Improvements</t>
  </si>
  <si>
    <t>Land Acquisition</t>
  </si>
  <si>
    <t>Brady</t>
  </si>
  <si>
    <t>Caldwell</t>
  </si>
  <si>
    <t>Crane</t>
  </si>
  <si>
    <t>Sweetwater</t>
  </si>
  <si>
    <t>Floydada</t>
  </si>
  <si>
    <t>Land acquisition</t>
  </si>
  <si>
    <t>Installation of an Automated Weather Observing System</t>
  </si>
  <si>
    <t>Year</t>
  </si>
  <si>
    <t>Town of Addison</t>
  </si>
  <si>
    <t>Dallas</t>
  </si>
  <si>
    <t>Addison Airport</t>
  </si>
  <si>
    <t>Runway Incursion Mitigation</t>
  </si>
  <si>
    <t>City of Eagle Lake</t>
  </si>
  <si>
    <t>City of Georgetown</t>
  </si>
  <si>
    <t>Eagle Lake</t>
  </si>
  <si>
    <t>Georgetown</t>
  </si>
  <si>
    <t>Eagle Lake Municipal Airport</t>
  </si>
  <si>
    <t>Georgetown Municipal Airport</t>
  </si>
  <si>
    <t>Pavement and Electrical Improvements and Prepare an Airport Master Plan Update</t>
  </si>
  <si>
    <t>Federal, State and Local</t>
  </si>
  <si>
    <t>Wood County</t>
  </si>
  <si>
    <t>Mineola/ Quitman</t>
  </si>
  <si>
    <t>Replace the Automated Weather Observing System</t>
  </si>
  <si>
    <t>City of San Marcos</t>
  </si>
  <si>
    <t>San Marcos</t>
  </si>
  <si>
    <t>San Marcos Regional Airport</t>
  </si>
  <si>
    <t>Prepare A Wildlife Hazard Assessment</t>
  </si>
  <si>
    <t>City of Hondo</t>
  </si>
  <si>
    <t>Hondo</t>
  </si>
  <si>
    <t>South Texas Regional Airport</t>
  </si>
  <si>
    <t>City of Llano</t>
  </si>
  <si>
    <t>City of Tulia and Swisher County</t>
  </si>
  <si>
    <t>Llano</t>
  </si>
  <si>
    <t>Tulia</t>
  </si>
  <si>
    <t>Llano Municipal Airport</t>
  </si>
  <si>
    <t>A.L. Mangham, Jr. Regional Airport</t>
  </si>
  <si>
    <t>City of Tulia/Swisher County Municipal Airport</t>
  </si>
  <si>
    <t>Prepare a Wildlife Hazard Study</t>
  </si>
  <si>
    <t>June</t>
  </si>
  <si>
    <t>July</t>
  </si>
  <si>
    <t>August</t>
  </si>
  <si>
    <t>City of Bay City</t>
  </si>
  <si>
    <t>Town of Pecos City</t>
  </si>
  <si>
    <t>City of Stephenville</t>
  </si>
  <si>
    <t>Bay City</t>
  </si>
  <si>
    <t>Pecos</t>
  </si>
  <si>
    <t>Presidio</t>
  </si>
  <si>
    <t>Bay City Regional Airport</t>
  </si>
  <si>
    <t>Pecos Municipal Airport</t>
  </si>
  <si>
    <t>Presidio-Lely International Airport</t>
  </si>
  <si>
    <t>Design and Construction of Fencing and Land Acquisition</t>
  </si>
  <si>
    <t>September</t>
  </si>
  <si>
    <t>City of Bonham</t>
  </si>
  <si>
    <t>City of Taylor</t>
  </si>
  <si>
    <t>Bonham</t>
  </si>
  <si>
    <t>Taylor</t>
  </si>
  <si>
    <t>Jones Field</t>
  </si>
  <si>
    <t>Taylor Municipal Airport</t>
  </si>
  <si>
    <t>Engineering/Design and Pavements Improvements</t>
  </si>
  <si>
    <t>Pavement and Hangar Improvements</t>
  </si>
  <si>
    <t>December</t>
  </si>
  <si>
    <t>Chambers County</t>
  </si>
  <si>
    <t>City of Atlanta</t>
  </si>
  <si>
    <t>City of Clifton</t>
  </si>
  <si>
    <t>City of Fort Worth</t>
  </si>
  <si>
    <t>Gillespie County</t>
  </si>
  <si>
    <t>City of Gonzales</t>
  </si>
  <si>
    <t>City of Hillsboro</t>
  </si>
  <si>
    <t>Fayette County</t>
  </si>
  <si>
    <t>City of Lampasas</t>
  </si>
  <si>
    <t>City of Levelland and Hockley County</t>
  </si>
  <si>
    <t>City of Liberty</t>
  </si>
  <si>
    <t>Angelina County</t>
  </si>
  <si>
    <t>Cities of Midlothian and Waxahachie</t>
  </si>
  <si>
    <t>City of Paris</t>
  </si>
  <si>
    <t>City of Quanah</t>
  </si>
  <si>
    <t>City of Rockwall</t>
  </si>
  <si>
    <t>Texas State Technical College-Waco</t>
  </si>
  <si>
    <t>Anahuac</t>
  </si>
  <si>
    <t>Atlanta</t>
  </si>
  <si>
    <t>Clifton</t>
  </si>
  <si>
    <t>Fort Worth</t>
  </si>
  <si>
    <t>Fredericksburg</t>
  </si>
  <si>
    <t>Gonzales</t>
  </si>
  <si>
    <t>Hillsboro</t>
  </si>
  <si>
    <t>LaGrange</t>
  </si>
  <si>
    <t>Lampasas</t>
  </si>
  <si>
    <t>Levelland</t>
  </si>
  <si>
    <t>Liberty</t>
  </si>
  <si>
    <t>Lufkin</t>
  </si>
  <si>
    <t>Midlothian</t>
  </si>
  <si>
    <t>Paris</t>
  </si>
  <si>
    <t>Quanah</t>
  </si>
  <si>
    <t>Rockwall</t>
  </si>
  <si>
    <t>Chambers County Airport</t>
  </si>
  <si>
    <t>Hall-Miller Municipal Airport</t>
  </si>
  <si>
    <t>Clifton Municipal/Isenhower Field</t>
  </si>
  <si>
    <t>Gillespie County Airport</t>
  </si>
  <si>
    <t>Gonzales Municipal Airport</t>
  </si>
  <si>
    <t>Hillsboro Municipal Airport</t>
  </si>
  <si>
    <t>Fayette County Regional Air Center</t>
  </si>
  <si>
    <t>Lampasas Municipal Airport</t>
  </si>
  <si>
    <t>Levelland Municipal Airport</t>
  </si>
  <si>
    <t>Liberty Municipal Airport</t>
  </si>
  <si>
    <t>Angelina County Airport</t>
  </si>
  <si>
    <t>Mid-way Regional Airport</t>
  </si>
  <si>
    <t>Cox Field</t>
  </si>
  <si>
    <t>Quanah Municipal Airport</t>
  </si>
  <si>
    <t>Texas State Technical College Waco Airport</t>
  </si>
  <si>
    <t>Pavement and Fencing Improvements</t>
  </si>
  <si>
    <t>Drainage Improvements</t>
  </si>
  <si>
    <t>Jim Wells County</t>
  </si>
  <si>
    <t>Alice</t>
  </si>
  <si>
    <t>Alice International Airport</t>
  </si>
  <si>
    <t>Engineering/Design and Construction of Fencing Improvements</t>
  </si>
  <si>
    <t>City of Arlington</t>
  </si>
  <si>
    <t>City of Bryan</t>
  </si>
  <si>
    <t>City of Castroville</t>
  </si>
  <si>
    <t>City of Center</t>
  </si>
  <si>
    <t>City of McKinney</t>
  </si>
  <si>
    <t>City of Sugar Land</t>
  </si>
  <si>
    <t>Arlington</t>
  </si>
  <si>
    <t>Bryan</t>
  </si>
  <si>
    <t>Castroville</t>
  </si>
  <si>
    <t>Center</t>
  </si>
  <si>
    <t>Sugar Land</t>
  </si>
  <si>
    <t>Coulter Field</t>
  </si>
  <si>
    <t>Castroville Municipal Airport</t>
  </si>
  <si>
    <t>Center Municipal Airport</t>
  </si>
  <si>
    <t>McKinney National Airport</t>
  </si>
  <si>
    <t>South Texas Regional at Hondo Airport</t>
  </si>
  <si>
    <t>Sugar Land Regional Airport</t>
  </si>
  <si>
    <t>Engineering/Design and Apron Improvement</t>
  </si>
  <si>
    <t>Pavement and Drainage Improvements</t>
  </si>
  <si>
    <t>Hangar Access Road</t>
  </si>
  <si>
    <t>Design and Installation of a Fuel Facility</t>
  </si>
  <si>
    <t>Electrical, Pavement and Drainage Improvements</t>
  </si>
  <si>
    <t>Prepare an Airport Action and Development Plan</t>
  </si>
  <si>
    <t>Survey/Appraisal</t>
  </si>
  <si>
    <t>Prepare an Airport Master Plan Update and Taxiway Improvements</t>
  </si>
  <si>
    <t>Ector County</t>
  </si>
  <si>
    <t>Odessa</t>
  </si>
  <si>
    <t>Odessa- Schlemeyer Field</t>
  </si>
  <si>
    <t>Engineering/Design and Installation of Electrical Improvements</t>
  </si>
  <si>
    <t>Andrews County</t>
  </si>
  <si>
    <t>City of Athens</t>
  </si>
  <si>
    <t>Panola County</t>
  </si>
  <si>
    <t>City of Cleburne</t>
  </si>
  <si>
    <t>City of Granbury</t>
  </si>
  <si>
    <t>City of Monahans</t>
  </si>
  <si>
    <t>City of Wichita Falls</t>
  </si>
  <si>
    <t>Andrews</t>
  </si>
  <si>
    <t>Athens</t>
  </si>
  <si>
    <t>Carthage</t>
  </si>
  <si>
    <t>Cleburne</t>
  </si>
  <si>
    <t>Granbury</t>
  </si>
  <si>
    <t>Monahans</t>
  </si>
  <si>
    <t>Wichita Falls</t>
  </si>
  <si>
    <t>Athens Municipal Airport</t>
  </si>
  <si>
    <t>Panola County Airport</t>
  </si>
  <si>
    <t>Roy Hurd Memorial Airport</t>
  </si>
  <si>
    <t>Kickapoo Downtown Airport</t>
  </si>
  <si>
    <t>Engineering/Design and Construction of Apron Improvements</t>
  </si>
  <si>
    <t>Trinity County and City of Groveton</t>
  </si>
  <si>
    <t>Jim Hogg County</t>
  </si>
  <si>
    <t>City of Madisonville</t>
  </si>
  <si>
    <t>Groveton</t>
  </si>
  <si>
    <t>Hebbronville</t>
  </si>
  <si>
    <t>Madisonville</t>
  </si>
  <si>
    <t>Groveton-Trinity County Airport</t>
  </si>
  <si>
    <t>Jim Hogg County Airport</t>
  </si>
  <si>
    <t>Madisonville Municipal Airport</t>
  </si>
  <si>
    <t>Engineering/Design and Construction of Electrical Improvements</t>
  </si>
  <si>
    <t>Hangar and Pavement Improvements</t>
  </si>
  <si>
    <t>Install an Automated Weather Observing System</t>
  </si>
  <si>
    <t>Lamesa Municipal Airport</t>
  </si>
  <si>
    <t>San Augustine County Airport</t>
  </si>
  <si>
    <t>Kleberg County</t>
  </si>
  <si>
    <t>City of Lago Vista</t>
  </si>
  <si>
    <t>City of Terrell</t>
  </si>
  <si>
    <t>City of Kenedy</t>
  </si>
  <si>
    <t>Loc ID</t>
  </si>
  <si>
    <t>Temple</t>
  </si>
  <si>
    <t>Post</t>
  </si>
  <si>
    <t>Brownfield</t>
  </si>
  <si>
    <t>San Augustine</t>
  </si>
  <si>
    <t>City</t>
  </si>
  <si>
    <t>Facility Name</t>
  </si>
  <si>
    <t>Abbeville</t>
  </si>
  <si>
    <t>ABBEVILLE CHRIS CRUSTA MEMORIAL</t>
  </si>
  <si>
    <t>IYA</t>
  </si>
  <si>
    <t>ABBEVILLE MUNI</t>
  </si>
  <si>
    <t>0J0</t>
  </si>
  <si>
    <t>Aberdeen</t>
  </si>
  <si>
    <t>ABERDEEN MUNI</t>
  </si>
  <si>
    <t>U36</t>
  </si>
  <si>
    <t>ABERDEEN RGNL</t>
  </si>
  <si>
    <t>ABR</t>
  </si>
  <si>
    <t>Aberdeen/amory</t>
  </si>
  <si>
    <t>MONROE COUNTY</t>
  </si>
  <si>
    <t>M40</t>
  </si>
  <si>
    <t>Abilene</t>
  </si>
  <si>
    <t>ABILENE MUNI</t>
  </si>
  <si>
    <t>K78</t>
  </si>
  <si>
    <t>ABILENE RGNL</t>
  </si>
  <si>
    <t>ABI</t>
  </si>
  <si>
    <t>Abingdon</t>
  </si>
  <si>
    <t>VIRGINIA HIGHLANDS</t>
  </si>
  <si>
    <t>VJI</t>
  </si>
  <si>
    <t>Ackerman</t>
  </si>
  <si>
    <t>ACKERMAN CHOCTAW COUNTY</t>
  </si>
  <si>
    <t>9M4</t>
  </si>
  <si>
    <t>Ada</t>
  </si>
  <si>
    <t>ADA MUNI</t>
  </si>
  <si>
    <t>ADH</t>
  </si>
  <si>
    <t>Adak island</t>
  </si>
  <si>
    <t>ADAK</t>
  </si>
  <si>
    <t>ADK</t>
  </si>
  <si>
    <t>Adel</t>
  </si>
  <si>
    <t>COOK COUNTY</t>
  </si>
  <si>
    <t>15J</t>
  </si>
  <si>
    <t>Adrian</t>
  </si>
  <si>
    <t>LENAWEE COUNTY</t>
  </si>
  <si>
    <t>ADG</t>
  </si>
  <si>
    <t>Afton</t>
  </si>
  <si>
    <t>AFTON MUNI</t>
  </si>
  <si>
    <t>AFO</t>
  </si>
  <si>
    <t>Agana</t>
  </si>
  <si>
    <t>GUAM INTL</t>
  </si>
  <si>
    <t>GUM</t>
  </si>
  <si>
    <t>Aguadilla</t>
  </si>
  <si>
    <t>RAFAEL HERNANDEZ</t>
  </si>
  <si>
    <t>BQN</t>
  </si>
  <si>
    <t>Ahoskie</t>
  </si>
  <si>
    <t>TRI-COUNTY</t>
  </si>
  <si>
    <t>ASJ</t>
  </si>
  <si>
    <t>Aiken</t>
  </si>
  <si>
    <t>AIKEN MUNI</t>
  </si>
  <si>
    <t>AIK</t>
  </si>
  <si>
    <t>Ainsworth</t>
  </si>
  <si>
    <t>AINSWORTH RGNL</t>
  </si>
  <si>
    <t>ANW</t>
  </si>
  <si>
    <t>Aitkin</t>
  </si>
  <si>
    <t>AITKIN MUNI-STEVE KURTZ FIELD</t>
  </si>
  <si>
    <t>AIT</t>
  </si>
  <si>
    <t>Ajo</t>
  </si>
  <si>
    <t>ERIC MARCUS MUNI</t>
  </si>
  <si>
    <t>P01</t>
  </si>
  <si>
    <t>Akhiok</t>
  </si>
  <si>
    <t>AKHIOK</t>
  </si>
  <si>
    <t>AKK</t>
  </si>
  <si>
    <t>Akiachak</t>
  </si>
  <si>
    <t>AKIACHAK</t>
  </si>
  <si>
    <t>Z13</t>
  </si>
  <si>
    <t>Akiak</t>
  </si>
  <si>
    <t>AKIAK</t>
  </si>
  <si>
    <t>AKI</t>
  </si>
  <si>
    <t>Akron</t>
  </si>
  <si>
    <t>AKRON</t>
  </si>
  <si>
    <t>9G3</t>
  </si>
  <si>
    <t>AKRON FULTON INTL</t>
  </si>
  <si>
    <t>AKR</t>
  </si>
  <si>
    <t>AKRON-CANTON RGNL</t>
  </si>
  <si>
    <t>CAK</t>
  </si>
  <si>
    <t>COLORADO PLAINS RGNL</t>
  </si>
  <si>
    <t>AKO</t>
  </si>
  <si>
    <t>Akutan</t>
  </si>
  <si>
    <t>AKUTAN</t>
  </si>
  <si>
    <t>7AK</t>
  </si>
  <si>
    <t>KQA</t>
  </si>
  <si>
    <t>Alabaster</t>
  </si>
  <si>
    <t>SHELBY COUNTY</t>
  </si>
  <si>
    <t>EET</t>
  </si>
  <si>
    <t>Alakanuk</t>
  </si>
  <si>
    <t>ALAKANUK</t>
  </si>
  <si>
    <t>AUK</t>
  </si>
  <si>
    <t>Alamo</t>
  </si>
  <si>
    <t>ALAMO LANDING FIELD</t>
  </si>
  <si>
    <t>L92</t>
  </si>
  <si>
    <t>Alamogordo</t>
  </si>
  <si>
    <t>ALAMOGORDO-WHITE SANDS RGNL</t>
  </si>
  <si>
    <t>ALM</t>
  </si>
  <si>
    <t>Alamosa</t>
  </si>
  <si>
    <t>SAN LUIS VALLEY RGNL/BERGMAN FIELD</t>
  </si>
  <si>
    <t>ALS</t>
  </si>
  <si>
    <t>Albany</t>
  </si>
  <si>
    <t>ALBANY INTL</t>
  </si>
  <si>
    <t>ALB</t>
  </si>
  <si>
    <t>ALBANY MUNI</t>
  </si>
  <si>
    <t>S12</t>
  </si>
  <si>
    <t>SOUTHWEST GEORGIA RGNL</t>
  </si>
  <si>
    <t>ABY</t>
  </si>
  <si>
    <t>Albemarle</t>
  </si>
  <si>
    <t>STANLY COUNTY</t>
  </si>
  <si>
    <t>VUJ</t>
  </si>
  <si>
    <t>Albert lea</t>
  </si>
  <si>
    <t>ALBERT LEA MUNI</t>
  </si>
  <si>
    <t>AEL</t>
  </si>
  <si>
    <t>Albertville</t>
  </si>
  <si>
    <t>ALBERTVILLE RGNL-THOMAS J BRUMLIK FLD</t>
  </si>
  <si>
    <t>8A0</t>
  </si>
  <si>
    <t>Albia</t>
  </si>
  <si>
    <t>ALBIA MUNI</t>
  </si>
  <si>
    <t>4C8</t>
  </si>
  <si>
    <t>Albion</t>
  </si>
  <si>
    <t>ALBION MUNI</t>
  </si>
  <si>
    <t>BVN</t>
  </si>
  <si>
    <t>Albuquerque</t>
  </si>
  <si>
    <t>ALBUQUERQUE INTL SUNPORT</t>
  </si>
  <si>
    <t>ABQ</t>
  </si>
  <si>
    <t>DOUBLE EAGLE II</t>
  </si>
  <si>
    <t>AEG</t>
  </si>
  <si>
    <t>Aledo</t>
  </si>
  <si>
    <t>MERCER COUNTY</t>
  </si>
  <si>
    <t>C00</t>
  </si>
  <si>
    <t>Aleknagik</t>
  </si>
  <si>
    <t>ALEKNAGIK /NEW</t>
  </si>
  <si>
    <t>5A8</t>
  </si>
  <si>
    <t>Alexander city</t>
  </si>
  <si>
    <t>THOMAS C RUSSELL FLD</t>
  </si>
  <si>
    <t>ALX</t>
  </si>
  <si>
    <t>Alexandria</t>
  </si>
  <si>
    <t>ALEXANDRIA INTL</t>
  </si>
  <si>
    <t>AEX</t>
  </si>
  <si>
    <t>CHANDLER FIELD</t>
  </si>
  <si>
    <t>AXN</t>
  </si>
  <si>
    <t>ESLER RGNL</t>
  </si>
  <si>
    <t>ESF</t>
  </si>
  <si>
    <t>Algona</t>
  </si>
  <si>
    <t>ALGONA MUNI</t>
  </si>
  <si>
    <t>AXA</t>
  </si>
  <si>
    <t>ALICE INTL</t>
  </si>
  <si>
    <t>ALI</t>
  </si>
  <si>
    <t>Aliceville</t>
  </si>
  <si>
    <t>GEORGE DOWNER</t>
  </si>
  <si>
    <t>AIV</t>
  </si>
  <si>
    <t>Allakaket</t>
  </si>
  <si>
    <t>ALLAKAKET</t>
  </si>
  <si>
    <t>6A8</t>
  </si>
  <si>
    <t>Allegan</t>
  </si>
  <si>
    <t>PADGHAM FIELD</t>
  </si>
  <si>
    <t>35D</t>
  </si>
  <si>
    <t>Allendale</t>
  </si>
  <si>
    <t>ALLENDALE COUNTY</t>
  </si>
  <si>
    <t>AQX</t>
  </si>
  <si>
    <t>Allentown</t>
  </si>
  <si>
    <t>ALLENTOWN QUEEN CITY MUNI</t>
  </si>
  <si>
    <t>XLL</t>
  </si>
  <si>
    <t>LEHIGH VALLEY INTL</t>
  </si>
  <si>
    <t>ABE</t>
  </si>
  <si>
    <t>Alliance</t>
  </si>
  <si>
    <t>ALLIANCE MUNI</t>
  </si>
  <si>
    <t>AIA</t>
  </si>
  <si>
    <t>BARBER</t>
  </si>
  <si>
    <t>2D1</t>
  </si>
  <si>
    <t>Alma</t>
  </si>
  <si>
    <t>ALMA MUNI</t>
  </si>
  <si>
    <t>4D9</t>
  </si>
  <si>
    <t>BACON COUNTY</t>
  </si>
  <si>
    <t>AMG</t>
  </si>
  <si>
    <t>GRATIOT COMMUNITY</t>
  </si>
  <si>
    <t>AMN</t>
  </si>
  <si>
    <t>Almyra</t>
  </si>
  <si>
    <t>ALMYRA MUNI</t>
  </si>
  <si>
    <t>M73</t>
  </si>
  <si>
    <t>Alpena</t>
  </si>
  <si>
    <t>ALPENA COUNTY RGNL</t>
  </si>
  <si>
    <t>APN</t>
  </si>
  <si>
    <t>Alpine</t>
  </si>
  <si>
    <t>ALPINE-CASPARIS MUNI</t>
  </si>
  <si>
    <t>E38</t>
  </si>
  <si>
    <t>Alton/st louis</t>
  </si>
  <si>
    <t>ST LOUIS RGNL</t>
  </si>
  <si>
    <t>ALN</t>
  </si>
  <si>
    <t>Altoona</t>
  </si>
  <si>
    <t>ALTOONA-BLAIR COUNTY</t>
  </si>
  <si>
    <t>AOO</t>
  </si>
  <si>
    <t>Alturas</t>
  </si>
  <si>
    <t>ALTURAS MUNI</t>
  </si>
  <si>
    <t>AAT</t>
  </si>
  <si>
    <t>Altus</t>
  </si>
  <si>
    <t>ALTUS/QUARTZ MOUNTAIN RGNL</t>
  </si>
  <si>
    <t>AXS</t>
  </si>
  <si>
    <t>Alva</t>
  </si>
  <si>
    <t>ALVA RGNL</t>
  </si>
  <si>
    <t>AVK</t>
  </si>
  <si>
    <t>Amarillo</t>
  </si>
  <si>
    <t>RICK HUSBAND AMARILLO INTL</t>
  </si>
  <si>
    <t>AMA</t>
  </si>
  <si>
    <t>Ambler</t>
  </si>
  <si>
    <t>AMBLER</t>
  </si>
  <si>
    <t>AFM</t>
  </si>
  <si>
    <t>Americus</t>
  </si>
  <si>
    <t>JIMMY CARTER RGNL</t>
  </si>
  <si>
    <t>ACJ</t>
  </si>
  <si>
    <t>Amery</t>
  </si>
  <si>
    <t>AMERY MUNI</t>
  </si>
  <si>
    <t>AHH</t>
  </si>
  <si>
    <t>Ames</t>
  </si>
  <si>
    <t>AMES MUNI</t>
  </si>
  <si>
    <t>AMW</t>
  </si>
  <si>
    <t>Anaconda</t>
  </si>
  <si>
    <t>BOWMAN FIELD</t>
  </si>
  <si>
    <t>3U3</t>
  </si>
  <si>
    <t>Anacortes</t>
  </si>
  <si>
    <t>ANACORTES</t>
  </si>
  <si>
    <t>74S</t>
  </si>
  <si>
    <t>CHAMBERS COUNTY</t>
  </si>
  <si>
    <t>T00</t>
  </si>
  <si>
    <t>Anaktuvuk pass</t>
  </si>
  <si>
    <t>ANAKTUVUK PASS</t>
  </si>
  <si>
    <t>AKP</t>
  </si>
  <si>
    <t>Anchorage</t>
  </si>
  <si>
    <t>LAKE HOOD</t>
  </si>
  <si>
    <t>LHD</t>
  </si>
  <si>
    <t>MERRILL FIELD</t>
  </si>
  <si>
    <t>MRI</t>
  </si>
  <si>
    <t>TED STEVENS ANCHORAGE INTL</t>
  </si>
  <si>
    <t>ANC</t>
  </si>
  <si>
    <t>Andalusia/opp</t>
  </si>
  <si>
    <t>SOUTH ALABAMA RGNL AT BILL BENTON FIELD</t>
  </si>
  <si>
    <t>79J</t>
  </si>
  <si>
    <t>Anderson</t>
  </si>
  <si>
    <t>ANDERSON MUNI-DARLINGTON FIELD</t>
  </si>
  <si>
    <t>AID</t>
  </si>
  <si>
    <t>ANDERSON RGNL</t>
  </si>
  <si>
    <t>AND</t>
  </si>
  <si>
    <t>ANDREWS COUNTY</t>
  </si>
  <si>
    <t>E11</t>
  </si>
  <si>
    <t>ROBERT F SWINNIE</t>
  </si>
  <si>
    <t>PHH</t>
  </si>
  <si>
    <t>WESTERN CAROLINA RGNL</t>
  </si>
  <si>
    <t>RHP</t>
  </si>
  <si>
    <t>Angel fire</t>
  </si>
  <si>
    <t>ANGEL FIRE</t>
  </si>
  <si>
    <t>AXX</t>
  </si>
  <si>
    <t>Angleton/lake jackson</t>
  </si>
  <si>
    <t>TEXAS GULF COAST RGNL</t>
  </si>
  <si>
    <t>LBX</t>
  </si>
  <si>
    <t>Angola</t>
  </si>
  <si>
    <t>TRI-STATE STEUBEN COUNTY</t>
  </si>
  <si>
    <t>ANQ</t>
  </si>
  <si>
    <t>Angoon</t>
  </si>
  <si>
    <t>ANGOON</t>
  </si>
  <si>
    <t>AGN</t>
  </si>
  <si>
    <t>Aniak</t>
  </si>
  <si>
    <t>ANIAK</t>
  </si>
  <si>
    <t>ANI</t>
  </si>
  <si>
    <t>Ankeny</t>
  </si>
  <si>
    <t>ANKENY RGNL</t>
  </si>
  <si>
    <t>IKV</t>
  </si>
  <si>
    <t>Ann arbor</t>
  </si>
  <si>
    <t>ANN ARBOR MUNI</t>
  </si>
  <si>
    <t>ARB</t>
  </si>
  <si>
    <t>Anniston</t>
  </si>
  <si>
    <t>ANNISTON RGNL</t>
  </si>
  <si>
    <t>ANB</t>
  </si>
  <si>
    <t>Anthony</t>
  </si>
  <si>
    <t>ANTHONY MUNI</t>
  </si>
  <si>
    <t>ANY</t>
  </si>
  <si>
    <t>Antigo</t>
  </si>
  <si>
    <t>LANGLADE COUNTY</t>
  </si>
  <si>
    <t>AIG</t>
  </si>
  <si>
    <t>Antlers</t>
  </si>
  <si>
    <t>ANTLERS MUNI</t>
  </si>
  <si>
    <t>80F</t>
  </si>
  <si>
    <t>Anvik</t>
  </si>
  <si>
    <t>ANVIK</t>
  </si>
  <si>
    <t>ANV</t>
  </si>
  <si>
    <t>Apalachicola</t>
  </si>
  <si>
    <t>APALACHICOLA REGIONAL</t>
  </si>
  <si>
    <t>AAF</t>
  </si>
  <si>
    <t>Apple valley</t>
  </si>
  <si>
    <t>APPLE VALLEY</t>
  </si>
  <si>
    <t>APV</t>
  </si>
  <si>
    <t>Appleton</t>
  </si>
  <si>
    <t>OUTAGAMIE COUNTY RGNL</t>
  </si>
  <si>
    <t>ATW</t>
  </si>
  <si>
    <t>Arcadia</t>
  </si>
  <si>
    <t>ARCADIA MUNI</t>
  </si>
  <si>
    <t>X06</t>
  </si>
  <si>
    <t>Arcata/eureka</t>
  </si>
  <si>
    <t>ARCATA</t>
  </si>
  <si>
    <t>ACV</t>
  </si>
  <si>
    <t>Arco</t>
  </si>
  <si>
    <t>ARCO-BUTTE COUNTY</t>
  </si>
  <si>
    <t>AOC</t>
  </si>
  <si>
    <t>Arctic village</t>
  </si>
  <si>
    <t>ARCTIC VILLAGE</t>
  </si>
  <si>
    <t>ARC</t>
  </si>
  <si>
    <t>Ardmore</t>
  </si>
  <si>
    <t>ARDMORE DOWNTOWN EXECUTIVE</t>
  </si>
  <si>
    <t>1F0</t>
  </si>
  <si>
    <t>ARDMORE MUNI</t>
  </si>
  <si>
    <t>ADM</t>
  </si>
  <si>
    <t>Arecibo</t>
  </si>
  <si>
    <t>ANTONIO/NERY/JUARBE POL</t>
  </si>
  <si>
    <t>ABO</t>
  </si>
  <si>
    <t>Arkadelphia</t>
  </si>
  <si>
    <t>DEXTER B FLORENCE MEMORIAL FIELD</t>
  </si>
  <si>
    <t>ADF</t>
  </si>
  <si>
    <t>ARLINGTON MUNI</t>
  </si>
  <si>
    <t>AWO</t>
  </si>
  <si>
    <t>GKY</t>
  </si>
  <si>
    <t>Artesia</t>
  </si>
  <si>
    <t>ARTESIA MUNI</t>
  </si>
  <si>
    <t>ATS</t>
  </si>
  <si>
    <t>Ash flat</t>
  </si>
  <si>
    <t>SHARP COUNTY RGNL</t>
  </si>
  <si>
    <t>CVK</t>
  </si>
  <si>
    <t>Ashburn</t>
  </si>
  <si>
    <t>TURNER COUNTY</t>
  </si>
  <si>
    <t>75J</t>
  </si>
  <si>
    <t>Asheboro</t>
  </si>
  <si>
    <t>ASHEBORO RGNL</t>
  </si>
  <si>
    <t>HBI</t>
  </si>
  <si>
    <t>Asheville</t>
  </si>
  <si>
    <t>ASHEVILLE RGNL</t>
  </si>
  <si>
    <t>AVL</t>
  </si>
  <si>
    <t>Ashland</t>
  </si>
  <si>
    <t>ASHLAND COUNTY</t>
  </si>
  <si>
    <t>3G4</t>
  </si>
  <si>
    <t>ASHLAND MUNI-SUMNER PARKER FIELD</t>
  </si>
  <si>
    <t>S03</t>
  </si>
  <si>
    <t>ASHLAND RGNL</t>
  </si>
  <si>
    <t>DWU</t>
  </si>
  <si>
    <t>JOHN F KENNEDY MEMORIAL</t>
  </si>
  <si>
    <t>ASX</t>
  </si>
  <si>
    <t>Ashland/lineville</t>
  </si>
  <si>
    <t>ASHLAND/LINEVILLE</t>
  </si>
  <si>
    <t>26A</t>
  </si>
  <si>
    <t>Ashtabula</t>
  </si>
  <si>
    <t>NORTHEAST OHIO RGNL</t>
  </si>
  <si>
    <t>HZY</t>
  </si>
  <si>
    <t>Aspen</t>
  </si>
  <si>
    <t>ASPEN-PITKIN CO/SARDY FIELD</t>
  </si>
  <si>
    <t>ASE</t>
  </si>
  <si>
    <t>Aspermont</t>
  </si>
  <si>
    <t>STONEWALL COUNTY</t>
  </si>
  <si>
    <t>T60</t>
  </si>
  <si>
    <t>Astoria</t>
  </si>
  <si>
    <t>ASTORIA RGNL</t>
  </si>
  <si>
    <t>AST</t>
  </si>
  <si>
    <t>Atchison</t>
  </si>
  <si>
    <t>AMELIA EARHART</t>
  </si>
  <si>
    <t>K59</t>
  </si>
  <si>
    <t>ATHENS MUNI</t>
  </si>
  <si>
    <t>F44</t>
  </si>
  <si>
    <t>ATHENS/BEN EPPS</t>
  </si>
  <si>
    <t>AHN</t>
  </si>
  <si>
    <t>MCMINN COUNTY</t>
  </si>
  <si>
    <t>MMI</t>
  </si>
  <si>
    <t>Athens/albany</t>
  </si>
  <si>
    <t>OHIO UNIVERSITY SNYDER FIELD</t>
  </si>
  <si>
    <t>UNI</t>
  </si>
  <si>
    <t>Atka</t>
  </si>
  <si>
    <t>ATKA</t>
  </si>
  <si>
    <t>AKA</t>
  </si>
  <si>
    <t>Atkinson</t>
  </si>
  <si>
    <t>STUART-ATKINSON MUNI</t>
  </si>
  <si>
    <t>8V2</t>
  </si>
  <si>
    <t>ATLANTA MUNI</t>
  </si>
  <si>
    <t>Y93</t>
  </si>
  <si>
    <t>ATLANTA RGNL FALCON FIELD</t>
  </si>
  <si>
    <t>FFC</t>
  </si>
  <si>
    <t>ATLANTA SOUTH RGNL</t>
  </si>
  <si>
    <t>4A7</t>
  </si>
  <si>
    <t>COBB COUNTY-MC COLLUM FIELD</t>
  </si>
  <si>
    <t>RYY</t>
  </si>
  <si>
    <t>COVINGTON MUNI</t>
  </si>
  <si>
    <t>CVC</t>
  </si>
  <si>
    <t>DEKALB-PEACHTREE</t>
  </si>
  <si>
    <t>PDK</t>
  </si>
  <si>
    <t>FULTON COUNTY AIRPORT-BROWN FIELD</t>
  </si>
  <si>
    <t>FTY</t>
  </si>
  <si>
    <t>HALL-MILLER MUNI</t>
  </si>
  <si>
    <t>ATA</t>
  </si>
  <si>
    <t>HARTSFIELD - JACKSON ATLANTA INTL</t>
  </si>
  <si>
    <t>ATL</t>
  </si>
  <si>
    <t>NEWNAN COWETA COUNTY</t>
  </si>
  <si>
    <t>CCO</t>
  </si>
  <si>
    <t>PAULDING NORTHWEST ATLANTA</t>
  </si>
  <si>
    <t>PUJ</t>
  </si>
  <si>
    <t>Atlantic</t>
  </si>
  <si>
    <t>ATLANTIC MUNI</t>
  </si>
  <si>
    <t>AIO</t>
  </si>
  <si>
    <t>Atlantic city</t>
  </si>
  <si>
    <t>ATLANTIC CITY INTL</t>
  </si>
  <si>
    <t>ACY</t>
  </si>
  <si>
    <t>Atmautluak</t>
  </si>
  <si>
    <t>ATMAUTLUAK</t>
  </si>
  <si>
    <t>4A2</t>
  </si>
  <si>
    <t>Atmore</t>
  </si>
  <si>
    <t>ATMORE MUNI</t>
  </si>
  <si>
    <t>0R1</t>
  </si>
  <si>
    <t>Atoka</t>
  </si>
  <si>
    <t>ATOKA MUNI</t>
  </si>
  <si>
    <t>AQR</t>
  </si>
  <si>
    <t>Atqasuk</t>
  </si>
  <si>
    <t>ATQASUK EDWARD BURNELL SR MEMORIAL</t>
  </si>
  <si>
    <t>ATK</t>
  </si>
  <si>
    <t>Atwater</t>
  </si>
  <si>
    <t>CASTLE</t>
  </si>
  <si>
    <t>MER</t>
  </si>
  <si>
    <t>Atwood</t>
  </si>
  <si>
    <t>ATWOOD-RAWLINS COUNTY CITY-COUNTY</t>
  </si>
  <si>
    <t>ADT</t>
  </si>
  <si>
    <t>Auburn</t>
  </si>
  <si>
    <t>AUBURN MUNI</t>
  </si>
  <si>
    <t>AUN</t>
  </si>
  <si>
    <t>S50</t>
  </si>
  <si>
    <t>AUBURN UNIVERSITY RGNL</t>
  </si>
  <si>
    <t>AUO</t>
  </si>
  <si>
    <t>DE KALB COUNTY</t>
  </si>
  <si>
    <t>GWB</t>
  </si>
  <si>
    <t>FARINGTON FIELD</t>
  </si>
  <si>
    <t>K01</t>
  </si>
  <si>
    <t>Auburn/lewiston</t>
  </si>
  <si>
    <t>AUBURN/LEWISTON MUNI</t>
  </si>
  <si>
    <t>LEW</t>
  </si>
  <si>
    <t>Audubon</t>
  </si>
  <si>
    <t>AUDUBON COUNTY</t>
  </si>
  <si>
    <t>ADU</t>
  </si>
  <si>
    <t>Augusta</t>
  </si>
  <si>
    <t>AUGUSTA MUNI</t>
  </si>
  <si>
    <t>3AU</t>
  </si>
  <si>
    <t>AUGUSTA RGNL AT BUSH FIELD</t>
  </si>
  <si>
    <t>AGS</t>
  </si>
  <si>
    <t>AUGUSTA STATE</t>
  </si>
  <si>
    <t>AUG</t>
  </si>
  <si>
    <t>DANIEL FIELD</t>
  </si>
  <si>
    <t>DNL</t>
  </si>
  <si>
    <t>WOODRUFF COUNTY</t>
  </si>
  <si>
    <t>M60</t>
  </si>
  <si>
    <t>Aurora</t>
  </si>
  <si>
    <t>AURORA MUNI - AL POTTER FIELD</t>
  </si>
  <si>
    <t>AUH</t>
  </si>
  <si>
    <t>AURORA STATE</t>
  </si>
  <si>
    <t>UAO</t>
  </si>
  <si>
    <t>JERRY SUMNERS SR AURORA MUNI</t>
  </si>
  <si>
    <t>2H2</t>
  </si>
  <si>
    <t>Austin</t>
  </si>
  <si>
    <t>AUSTIN</t>
  </si>
  <si>
    <t>TMT</t>
  </si>
  <si>
    <t>AUSTIN MUNI</t>
  </si>
  <si>
    <t>AUM</t>
  </si>
  <si>
    <t>AUSTIN-BERGSTROM INTL</t>
  </si>
  <si>
    <t>AUS</t>
  </si>
  <si>
    <t>Avon park</t>
  </si>
  <si>
    <t>AVON PARK EXECUTIVE</t>
  </si>
  <si>
    <t>AVO</t>
  </si>
  <si>
    <t>Aztec</t>
  </si>
  <si>
    <t>AZTEC MUNI</t>
  </si>
  <si>
    <t>N19</t>
  </si>
  <si>
    <t>Bad axe</t>
  </si>
  <si>
    <t>HURON COUNTY MEMORIAL</t>
  </si>
  <si>
    <t>BAX</t>
  </si>
  <si>
    <t>Bagdad</t>
  </si>
  <si>
    <t>BAGDAD</t>
  </si>
  <si>
    <t>E51</t>
  </si>
  <si>
    <t>Bainbridge</t>
  </si>
  <si>
    <t>DECATUR COUNTY INDUSTRIAL AIR PARK</t>
  </si>
  <si>
    <t>BGE</t>
  </si>
  <si>
    <t>Baker</t>
  </si>
  <si>
    <t>BAKER MUNI</t>
  </si>
  <si>
    <t>BHK</t>
  </si>
  <si>
    <t>Baker city</t>
  </si>
  <si>
    <t>BAKER CITY MUNI</t>
  </si>
  <si>
    <t>BKE</t>
  </si>
  <si>
    <t>Bakersfield</t>
  </si>
  <si>
    <t>BAKERSFIELD MUNI</t>
  </si>
  <si>
    <t>L45</t>
  </si>
  <si>
    <t>MEADOWS FIELD</t>
  </si>
  <si>
    <t>BFL</t>
  </si>
  <si>
    <t>Baltimore</t>
  </si>
  <si>
    <t>BALTIMORE/WASHINGTON INTL THURGOOD MARSHAL</t>
  </si>
  <si>
    <t>BWI</t>
  </si>
  <si>
    <t>MARTIN STATE</t>
  </si>
  <si>
    <t>MTN</t>
  </si>
  <si>
    <t>Bamberg</t>
  </si>
  <si>
    <t>BAMBERG COUNTY</t>
  </si>
  <si>
    <t>99N</t>
  </si>
  <si>
    <t>Bandon</t>
  </si>
  <si>
    <t>BANDON STATE</t>
  </si>
  <si>
    <t>S05</t>
  </si>
  <si>
    <t>Bangor</t>
  </si>
  <si>
    <t>BANGOR INTL</t>
  </si>
  <si>
    <t>BGR</t>
  </si>
  <si>
    <t>Banning</t>
  </si>
  <si>
    <t>BANNING MUNI</t>
  </si>
  <si>
    <t>BNG</t>
  </si>
  <si>
    <t>Bar harbor</t>
  </si>
  <si>
    <t>HANCOCK COUNTY-BAR HARBOR</t>
  </si>
  <si>
    <t>BHB</t>
  </si>
  <si>
    <t>Baraboo</t>
  </si>
  <si>
    <t>BARABOO WISCONSIN DELLS</t>
  </si>
  <si>
    <t>DLL</t>
  </si>
  <si>
    <t>Baranof</t>
  </si>
  <si>
    <t>WARM SPRING BAY</t>
  </si>
  <si>
    <t>BNF</t>
  </si>
  <si>
    <t>Bardstown</t>
  </si>
  <si>
    <t>SAMUELS FIELD</t>
  </si>
  <si>
    <t>BRY</t>
  </si>
  <si>
    <t>Barnesville</t>
  </si>
  <si>
    <t>BARNESVILLE-BRADFIELD</t>
  </si>
  <si>
    <t>6G5</t>
  </si>
  <si>
    <t>Barnwell</t>
  </si>
  <si>
    <t>BARNWELL RGNL</t>
  </si>
  <si>
    <t>BNL</t>
  </si>
  <si>
    <t>Barre/montpelier</t>
  </si>
  <si>
    <t>EDWARD F KNAPP STATE</t>
  </si>
  <si>
    <t>MPV</t>
  </si>
  <si>
    <t>Barrow</t>
  </si>
  <si>
    <t>WILEY POST-WILL ROGERS MEMORIAL</t>
  </si>
  <si>
    <t>BRW</t>
  </si>
  <si>
    <t>Barter island lrrs</t>
  </si>
  <si>
    <t>BARTER ISLAND LRRS</t>
  </si>
  <si>
    <t>BTI</t>
  </si>
  <si>
    <t>Bartlesville</t>
  </si>
  <si>
    <t>BARTLESVILLE MUNI</t>
  </si>
  <si>
    <t>BVO</t>
  </si>
  <si>
    <t>Bartow</t>
  </si>
  <si>
    <t>BARTOW MUNI</t>
  </si>
  <si>
    <t>BOW</t>
  </si>
  <si>
    <t>Bassett</t>
  </si>
  <si>
    <t>ROCK COUNTY</t>
  </si>
  <si>
    <t>RBE</t>
  </si>
  <si>
    <t>Bastrop</t>
  </si>
  <si>
    <t>MOREHOUSE MEMORIAL</t>
  </si>
  <si>
    <t>BQP</t>
  </si>
  <si>
    <t>Batavia</t>
  </si>
  <si>
    <t>CLERMONT COUNTY</t>
  </si>
  <si>
    <t>I69</t>
  </si>
  <si>
    <t>GENESEE COUNTY</t>
  </si>
  <si>
    <t>GVQ</t>
  </si>
  <si>
    <t>Batesville</t>
  </si>
  <si>
    <t>BATESVILLE RGNL</t>
  </si>
  <si>
    <t>BVX</t>
  </si>
  <si>
    <t>PANOLA COUNTY</t>
  </si>
  <si>
    <t>PMU</t>
  </si>
  <si>
    <t>Baton rouge</t>
  </si>
  <si>
    <t>BATON ROUGE METROPOLITAN, RYAN FIELD</t>
  </si>
  <si>
    <t>BTR</t>
  </si>
  <si>
    <t>Battle creek</t>
  </si>
  <si>
    <t>W K KELLOGG</t>
  </si>
  <si>
    <t>BTL</t>
  </si>
  <si>
    <t>Battle mountain</t>
  </si>
  <si>
    <t>BATTLE MOUNTAIN</t>
  </si>
  <si>
    <t>BAM</t>
  </si>
  <si>
    <t>Baudette</t>
  </si>
  <si>
    <t>BAUDETTE INTL</t>
  </si>
  <si>
    <t>BDE</t>
  </si>
  <si>
    <t>Baxley</t>
  </si>
  <si>
    <t>BAXLEY MUNI</t>
  </si>
  <si>
    <t>BHC</t>
  </si>
  <si>
    <t>Bay city</t>
  </si>
  <si>
    <t>BAY CITY MUNI</t>
  </si>
  <si>
    <t>BYY</t>
  </si>
  <si>
    <t>JAMES CLEMENTS MUNI</t>
  </si>
  <si>
    <t>3CM</t>
  </si>
  <si>
    <t>Bay minette</t>
  </si>
  <si>
    <t>BAY MINETTE MUNI</t>
  </si>
  <si>
    <t>1R8</t>
  </si>
  <si>
    <t>Bay springs</t>
  </si>
  <si>
    <t>THIGPEN FIELD</t>
  </si>
  <si>
    <t>00M</t>
  </si>
  <si>
    <t>Bay st louis</t>
  </si>
  <si>
    <t>STENNIS INTL</t>
  </si>
  <si>
    <t>HSA</t>
  </si>
  <si>
    <t>Bayport</t>
  </si>
  <si>
    <t>BAYPORT AERODROME</t>
  </si>
  <si>
    <t>23N</t>
  </si>
  <si>
    <t>Beach</t>
  </si>
  <si>
    <t>BEACH</t>
  </si>
  <si>
    <t>20U</t>
  </si>
  <si>
    <t>Beardstown</t>
  </si>
  <si>
    <t>GREATER BEARDSTOWN</t>
  </si>
  <si>
    <t>K06</t>
  </si>
  <si>
    <t>Beatrice</t>
  </si>
  <si>
    <t>BEATRICE MUNI</t>
  </si>
  <si>
    <t>BIE</t>
  </si>
  <si>
    <t>Beatty</t>
  </si>
  <si>
    <t>BEATTY</t>
  </si>
  <si>
    <t>BTY</t>
  </si>
  <si>
    <t>Beaufort</t>
  </si>
  <si>
    <t>BEAUFORT COUNTY</t>
  </si>
  <si>
    <t>ARW</t>
  </si>
  <si>
    <t>MICHAEL J. SMITH FIELD</t>
  </si>
  <si>
    <t>MRH</t>
  </si>
  <si>
    <t>Beaumont</t>
  </si>
  <si>
    <t>BEAUMONT MUNI</t>
  </si>
  <si>
    <t>BMT</t>
  </si>
  <si>
    <t>Beaumont/port arthur</t>
  </si>
  <si>
    <t>JACK BROOKS RGNL</t>
  </si>
  <si>
    <t>BPT</t>
  </si>
  <si>
    <t>Beaver</t>
  </si>
  <si>
    <t>BEAVER</t>
  </si>
  <si>
    <t>WBQ</t>
  </si>
  <si>
    <t>BEAVER MUNI</t>
  </si>
  <si>
    <t>K44</t>
  </si>
  <si>
    <t>U52</t>
  </si>
  <si>
    <t>Beaver falls</t>
  </si>
  <si>
    <t>BEAVER COUNTY</t>
  </si>
  <si>
    <t>BVI</t>
  </si>
  <si>
    <t>Beaver island</t>
  </si>
  <si>
    <t>BEAVER ISLAND</t>
  </si>
  <si>
    <t>SJX</t>
  </si>
  <si>
    <t>Beckley</t>
  </si>
  <si>
    <t>RALEIGH COUNTY MEMORIAL</t>
  </si>
  <si>
    <t>BKW</t>
  </si>
  <si>
    <t>Beckwourth</t>
  </si>
  <si>
    <t>NERVINO</t>
  </si>
  <si>
    <t>O02</t>
  </si>
  <si>
    <t>Bedford</t>
  </si>
  <si>
    <t>BEDFORD COUNTY</t>
  </si>
  <si>
    <t>HMZ</t>
  </si>
  <si>
    <t>LAURENCE G HANSCOM FLD</t>
  </si>
  <si>
    <t>BED</t>
  </si>
  <si>
    <t>VIRGIL I GRISSOM MUNI</t>
  </si>
  <si>
    <t>BFR</t>
  </si>
  <si>
    <t>Beeville</t>
  </si>
  <si>
    <t>BEEVILLE MUNI</t>
  </si>
  <si>
    <t>BEA</t>
  </si>
  <si>
    <t>Belen</t>
  </si>
  <si>
    <t>ALEXANDER MUNI</t>
  </si>
  <si>
    <t>E80</t>
  </si>
  <si>
    <t>Belfast</t>
  </si>
  <si>
    <t>BELFAST MUNI</t>
  </si>
  <si>
    <t>BST</t>
  </si>
  <si>
    <t>Bellaire</t>
  </si>
  <si>
    <t>ANTRIM COUNTY</t>
  </si>
  <si>
    <t>ACB</t>
  </si>
  <si>
    <t>Belle fourche</t>
  </si>
  <si>
    <t>BELLE FOURCHE MUNI</t>
  </si>
  <si>
    <t>EFC</t>
  </si>
  <si>
    <t>Belle glade</t>
  </si>
  <si>
    <t>BELLE GLADE STATE MUNI</t>
  </si>
  <si>
    <t>X10</t>
  </si>
  <si>
    <t>Belle plaine</t>
  </si>
  <si>
    <t>BELLE PLAINE MUNI</t>
  </si>
  <si>
    <t>TZT</t>
  </si>
  <si>
    <t>Bellefontaine</t>
  </si>
  <si>
    <t>BELLEFONTAINE RGNL</t>
  </si>
  <si>
    <t>EDJ</t>
  </si>
  <si>
    <t>Belleville</t>
  </si>
  <si>
    <t>BELLEVILLE MUNI</t>
  </si>
  <si>
    <t>RPB</t>
  </si>
  <si>
    <t>SCOTT AFB/MIDAMERICA</t>
  </si>
  <si>
    <t>BLV</t>
  </si>
  <si>
    <t>Bellingham</t>
  </si>
  <si>
    <t>BELLINGHAM INTL</t>
  </si>
  <si>
    <t>BLI</t>
  </si>
  <si>
    <t>Belmar/farmingdale</t>
  </si>
  <si>
    <t>MONMOUTH EXECUTIVE</t>
  </si>
  <si>
    <t>BLM</t>
  </si>
  <si>
    <t>Belmont</t>
  </si>
  <si>
    <t>TISHOMINGO COUNTY</t>
  </si>
  <si>
    <t>01M</t>
  </si>
  <si>
    <t>Beloit</t>
  </si>
  <si>
    <t>MORITZ MEMORIAL</t>
  </si>
  <si>
    <t>K61</t>
  </si>
  <si>
    <t>Belzoni</t>
  </si>
  <si>
    <t>BELZONI MUNI</t>
  </si>
  <si>
    <t>1M2</t>
  </si>
  <si>
    <t>Bemidji</t>
  </si>
  <si>
    <t>BEMIDJI RGNL</t>
  </si>
  <si>
    <t>BJI</t>
  </si>
  <si>
    <t>Bend</t>
  </si>
  <si>
    <t>BEND MUNI</t>
  </si>
  <si>
    <t>BDN</t>
  </si>
  <si>
    <t>Bennettsville</t>
  </si>
  <si>
    <t>MARLBORO COUNTY JETPORT - H.E. AVENT FIELD</t>
  </si>
  <si>
    <t>BBP</t>
  </si>
  <si>
    <t>Bennington</t>
  </si>
  <si>
    <t>WILLIAM H. MORSE STATE</t>
  </si>
  <si>
    <t>DDH</t>
  </si>
  <si>
    <t>Benson</t>
  </si>
  <si>
    <t>BENSON MUNI</t>
  </si>
  <si>
    <t>BBB</t>
  </si>
  <si>
    <t>E95</t>
  </si>
  <si>
    <t>Benton</t>
  </si>
  <si>
    <t>BENTON MUNI</t>
  </si>
  <si>
    <t>H96</t>
  </si>
  <si>
    <t>SALINE COUNTY RGNL</t>
  </si>
  <si>
    <t>SUZ</t>
  </si>
  <si>
    <t>Benton harbor</t>
  </si>
  <si>
    <t>SOUTHWEST MICHIGAN RGNL</t>
  </si>
  <si>
    <t>BEH</t>
  </si>
  <si>
    <t>Bentonville</t>
  </si>
  <si>
    <t>BENTONVILLE MUNI/LOUISE M THADEN FIELD</t>
  </si>
  <si>
    <t>VBT</t>
  </si>
  <si>
    <t>Berlin</t>
  </si>
  <si>
    <t>BERLIN RGNL</t>
  </si>
  <si>
    <t>BML</t>
  </si>
  <si>
    <t>Berryville</t>
  </si>
  <si>
    <t>CARROLL COUNTY</t>
  </si>
  <si>
    <t>4M1</t>
  </si>
  <si>
    <t>Bessemer</t>
  </si>
  <si>
    <t>BESSEMER</t>
  </si>
  <si>
    <t>EKY</t>
  </si>
  <si>
    <t>Bethel</t>
  </si>
  <si>
    <t>BETHEL</t>
  </si>
  <si>
    <t>BET</t>
  </si>
  <si>
    <t>BETHEL RGNL</t>
  </si>
  <si>
    <t>0B1</t>
  </si>
  <si>
    <t>Bettles</t>
  </si>
  <si>
    <t>BETTLES</t>
  </si>
  <si>
    <t>BTT</t>
  </si>
  <si>
    <t>Beverly</t>
  </si>
  <si>
    <t>BEVERLY MUNI</t>
  </si>
  <si>
    <t>BVY</t>
  </si>
  <si>
    <t>Biddeford</t>
  </si>
  <si>
    <t>BIDDEFORD MUNI</t>
  </si>
  <si>
    <t>B19</t>
  </si>
  <si>
    <t>Big bear city</t>
  </si>
  <si>
    <t>BIG BEAR CITY</t>
  </si>
  <si>
    <t>L35</t>
  </si>
  <si>
    <t>Big lake</t>
  </si>
  <si>
    <t>BIG LAKE</t>
  </si>
  <si>
    <t>BGQ</t>
  </si>
  <si>
    <t>Big piney</t>
  </si>
  <si>
    <t>MILEY MEMORIAL FIELD</t>
  </si>
  <si>
    <t>BPI</t>
  </si>
  <si>
    <t>Big rapids</t>
  </si>
  <si>
    <t>ROBEN-HOOD</t>
  </si>
  <si>
    <t>RQB</t>
  </si>
  <si>
    <t>Big sandy</t>
  </si>
  <si>
    <t>BIG SANDY</t>
  </si>
  <si>
    <t>3U8</t>
  </si>
  <si>
    <t>Big spring</t>
  </si>
  <si>
    <t>BIG SPRING MC MAHON-WRINKLE</t>
  </si>
  <si>
    <t>BPG</t>
  </si>
  <si>
    <t>Big timber</t>
  </si>
  <si>
    <t>BIG TIMBER</t>
  </si>
  <si>
    <t>6S0</t>
  </si>
  <si>
    <t>Billings</t>
  </si>
  <si>
    <t>BILLINGS LOGAN INTL</t>
  </si>
  <si>
    <t>BIL</t>
  </si>
  <si>
    <t>Binghamton</t>
  </si>
  <si>
    <t>GREATER BINGHAMTON/EDWIN A LINK FIELD</t>
  </si>
  <si>
    <t>BGM</t>
  </si>
  <si>
    <t>Birch creek</t>
  </si>
  <si>
    <t>BIRCH CREEK</t>
  </si>
  <si>
    <t>Z91</t>
  </si>
  <si>
    <t>Birchwood</t>
  </si>
  <si>
    <t>BIRCHWOOD</t>
  </si>
  <si>
    <t>BCV</t>
  </si>
  <si>
    <t>Birmingham</t>
  </si>
  <si>
    <t>BIRMINGHAM-SHUTTLESWORTH INTL</t>
  </si>
  <si>
    <t>BHM</t>
  </si>
  <si>
    <t>Bisbee</t>
  </si>
  <si>
    <t>BISBEE MUNI</t>
  </si>
  <si>
    <t>P04</t>
  </si>
  <si>
    <t>Bishop</t>
  </si>
  <si>
    <t>EASTERN SIERRA RGNL</t>
  </si>
  <si>
    <t>BIH</t>
  </si>
  <si>
    <t>Bishopville</t>
  </si>
  <si>
    <t>LEE COUNTY-BUTTERS FIELD</t>
  </si>
  <si>
    <t>52J</t>
  </si>
  <si>
    <t>Bismarck</t>
  </si>
  <si>
    <t>BISMARCK MUNI</t>
  </si>
  <si>
    <t>BIS</t>
  </si>
  <si>
    <t>Bison</t>
  </si>
  <si>
    <t>BISON MUNI</t>
  </si>
  <si>
    <t>6V5</t>
  </si>
  <si>
    <t>Black river falls</t>
  </si>
  <si>
    <t>BLACK RIVER FALLS AREA</t>
  </si>
  <si>
    <t>BCK</t>
  </si>
  <si>
    <t>Blackfoot</t>
  </si>
  <si>
    <t>MCCARLEY FLD</t>
  </si>
  <si>
    <t>U02</t>
  </si>
  <si>
    <t>Blacksburg</t>
  </si>
  <si>
    <t>VIRGINIA TECH/MONTGOMERY EXECUTIVE</t>
  </si>
  <si>
    <t>BCB</t>
  </si>
  <si>
    <t>Blackwell</t>
  </si>
  <si>
    <t>BLACKWELL-TONKAWA MUNI</t>
  </si>
  <si>
    <t>BKN</t>
  </si>
  <si>
    <t>Blair</t>
  </si>
  <si>
    <t>BLAIR MUNI</t>
  </si>
  <si>
    <t>BTA</t>
  </si>
  <si>
    <t>Blairsville</t>
  </si>
  <si>
    <t>BLAIRSVILLE</t>
  </si>
  <si>
    <t>DZJ</t>
  </si>
  <si>
    <t>Blakely</t>
  </si>
  <si>
    <t>EARLY COUNTY</t>
  </si>
  <si>
    <t>BIJ</t>
  </si>
  <si>
    <t>Blanding</t>
  </si>
  <si>
    <t>BLANDING MUNI</t>
  </si>
  <si>
    <t>BDG</t>
  </si>
  <si>
    <t>Block island</t>
  </si>
  <si>
    <t>BLOCK ISLAND STATE</t>
  </si>
  <si>
    <t>BID</t>
  </si>
  <si>
    <t>Bloomfield</t>
  </si>
  <si>
    <t>BLOOMFIELD MUNI</t>
  </si>
  <si>
    <t>4K6</t>
  </si>
  <si>
    <t>Bloomington</t>
  </si>
  <si>
    <t>BMG</t>
  </si>
  <si>
    <t>Bloomington/normal</t>
  </si>
  <si>
    <t>CENTRAL IL RGNL ARPT AT BLOOMINGTON-NORMAL</t>
  </si>
  <si>
    <t>BMI</t>
  </si>
  <si>
    <t>Bloomsburg</t>
  </si>
  <si>
    <t>BLOOMSBURG MUNI</t>
  </si>
  <si>
    <t>N13</t>
  </si>
  <si>
    <t>Blountstown</t>
  </si>
  <si>
    <t>CALHOUN COUNTY</t>
  </si>
  <si>
    <t>F95</t>
  </si>
  <si>
    <t>Blue earth</t>
  </si>
  <si>
    <t>BLUE EARTH MUNI</t>
  </si>
  <si>
    <t>SBU</t>
  </si>
  <si>
    <t>Bluefield</t>
  </si>
  <si>
    <t>BLF</t>
  </si>
  <si>
    <t>Bluffton</t>
  </si>
  <si>
    <t>BLUFFTON</t>
  </si>
  <si>
    <t>5G7</t>
  </si>
  <si>
    <t>Blythe</t>
  </si>
  <si>
    <t>BLYTHE</t>
  </si>
  <si>
    <t>BLH</t>
  </si>
  <si>
    <t>Blytheville</t>
  </si>
  <si>
    <t>ARKANSAS INTL</t>
  </si>
  <si>
    <t>BYH</t>
  </si>
  <si>
    <t>BLYTHEVILLE MUNI</t>
  </si>
  <si>
    <t>HKA</t>
  </si>
  <si>
    <t>Boardman</t>
  </si>
  <si>
    <t>BOARDMAN</t>
  </si>
  <si>
    <t>M50</t>
  </si>
  <si>
    <t>Boca raton</t>
  </si>
  <si>
    <t>BOCA RATON</t>
  </si>
  <si>
    <t>BCT</t>
  </si>
  <si>
    <t>Bogalusa</t>
  </si>
  <si>
    <t>GEORGE R CARR MEMORIAL AIR FLD</t>
  </si>
  <si>
    <t>BXA</t>
  </si>
  <si>
    <t>Bois blanc island</t>
  </si>
  <si>
    <t>BOIS BLANC ISLAND</t>
  </si>
  <si>
    <t>6Y1</t>
  </si>
  <si>
    <t>Boise</t>
  </si>
  <si>
    <t>BOISE AIR TERMINAL/GOWEN FLD</t>
  </si>
  <si>
    <t>BOI</t>
  </si>
  <si>
    <t>Boise city</t>
  </si>
  <si>
    <t>BOISE CITY</t>
  </si>
  <si>
    <t>17K</t>
  </si>
  <si>
    <t>Bolingbrook</t>
  </si>
  <si>
    <t>BOLINGBROOK'S CLOW INTL</t>
  </si>
  <si>
    <t>1C5</t>
  </si>
  <si>
    <t>Bolivar</t>
  </si>
  <si>
    <t>BOLIVAR MUNI</t>
  </si>
  <si>
    <t>M17</t>
  </si>
  <si>
    <t>WILLIAM L. WHITEHURST FIELD</t>
  </si>
  <si>
    <t>M08</t>
  </si>
  <si>
    <t>JONES FIELD</t>
  </si>
  <si>
    <t>F00</t>
  </si>
  <si>
    <t>Bonifay</t>
  </si>
  <si>
    <t>1J0</t>
  </si>
  <si>
    <t>Bonners ferry</t>
  </si>
  <si>
    <t>BOUNDARY COUNTY</t>
  </si>
  <si>
    <t>65S</t>
  </si>
  <si>
    <t>Boone</t>
  </si>
  <si>
    <t>BOONE MUNI</t>
  </si>
  <si>
    <t>BNW</t>
  </si>
  <si>
    <t>Booneville/baldwyn</t>
  </si>
  <si>
    <t>BOONEVILLE/BALDWYN</t>
  </si>
  <si>
    <t>8M1</t>
  </si>
  <si>
    <t>Boonville</t>
  </si>
  <si>
    <t>BOONVILLE</t>
  </si>
  <si>
    <t>D83</t>
  </si>
  <si>
    <t>JESSE VIERTEL MEMORIAL</t>
  </si>
  <si>
    <t>VER</t>
  </si>
  <si>
    <t>Borger</t>
  </si>
  <si>
    <t>HUTCHINSON COUNTY</t>
  </si>
  <si>
    <t>BGD</t>
  </si>
  <si>
    <t>Borrego springs</t>
  </si>
  <si>
    <t>BORREGO VALLEY</t>
  </si>
  <si>
    <t>L08</t>
  </si>
  <si>
    <t>Boscobel</t>
  </si>
  <si>
    <t>BOSCOBEL</t>
  </si>
  <si>
    <t>OVS</t>
  </si>
  <si>
    <t>Boston</t>
  </si>
  <si>
    <t>GENERAL EDWARD LAWRENCE LOGAN INTL</t>
  </si>
  <si>
    <t>BOS</t>
  </si>
  <si>
    <t>Bottineau</t>
  </si>
  <si>
    <t>BOTTINEAU MUNI</t>
  </si>
  <si>
    <t>D09</t>
  </si>
  <si>
    <t>Boulder</t>
  </si>
  <si>
    <t>BOULDER MUNI</t>
  </si>
  <si>
    <t>BDU</t>
  </si>
  <si>
    <t>Boulder city</t>
  </si>
  <si>
    <t>BOULDER CITY MUNI</t>
  </si>
  <si>
    <t>BVU</t>
  </si>
  <si>
    <t>Boundary</t>
  </si>
  <si>
    <t>BOUNDARY</t>
  </si>
  <si>
    <t>BYA</t>
  </si>
  <si>
    <t>Bowie</t>
  </si>
  <si>
    <t>BOWIE MUNI</t>
  </si>
  <si>
    <t>0F2</t>
  </si>
  <si>
    <t>Bowling green</t>
  </si>
  <si>
    <t>BOWLING GREEN MUNI</t>
  </si>
  <si>
    <t>H19</t>
  </si>
  <si>
    <t>BOWLING GREEN-WARREN COUNTY RGNL</t>
  </si>
  <si>
    <t>BWG</t>
  </si>
  <si>
    <t>WOOD COUNTY</t>
  </si>
  <si>
    <t>1G0</t>
  </si>
  <si>
    <t>Bowman</t>
  </si>
  <si>
    <t>BOWMAN MUNI</t>
  </si>
  <si>
    <t>BPP</t>
  </si>
  <si>
    <t>Boyceville</t>
  </si>
  <si>
    <t>BOYCEVILLE MUNI</t>
  </si>
  <si>
    <t>3T3</t>
  </si>
  <si>
    <t>Bozeman</t>
  </si>
  <si>
    <t>BOZEMAN YELLOWSTONE INTL</t>
  </si>
  <si>
    <t>BZN</t>
  </si>
  <si>
    <t>Bradford</t>
  </si>
  <si>
    <t>BRADFORD RGNL</t>
  </si>
  <si>
    <t>BFD</t>
  </si>
  <si>
    <t>CURTIS FIELD</t>
  </si>
  <si>
    <t>BBD</t>
  </si>
  <si>
    <t>Brainerd</t>
  </si>
  <si>
    <t>BRAINERD LAKES RGNL</t>
  </si>
  <si>
    <t>BRD</t>
  </si>
  <si>
    <t>Branson west</t>
  </si>
  <si>
    <t>BRANSON WEST MUNI - EMERSON FIELD</t>
  </si>
  <si>
    <t>FWB</t>
  </si>
  <si>
    <t>Brawley</t>
  </si>
  <si>
    <t>BRAWLEY MUNI</t>
  </si>
  <si>
    <t>BWC</t>
  </si>
  <si>
    <t>Breckenridge</t>
  </si>
  <si>
    <t>STEPHENS COUNTY</t>
  </si>
  <si>
    <t>BKD</t>
  </si>
  <si>
    <t>Bremerton</t>
  </si>
  <si>
    <t>BREMERTON NATIONAL</t>
  </si>
  <si>
    <t>PWT</t>
  </si>
  <si>
    <t>Brenham</t>
  </si>
  <si>
    <t>BRENHAM MUNI</t>
  </si>
  <si>
    <t>11R</t>
  </si>
  <si>
    <t>Brevig mission</t>
  </si>
  <si>
    <t>BREVIG MISSION</t>
  </si>
  <si>
    <t>KTS</t>
  </si>
  <si>
    <t>Brewster</t>
  </si>
  <si>
    <t>ANDERSON FIELD</t>
  </si>
  <si>
    <t>S97</t>
  </si>
  <si>
    <t>Brewton</t>
  </si>
  <si>
    <t>BREWTON MUNI</t>
  </si>
  <si>
    <t>12J</t>
  </si>
  <si>
    <t>Bridgeport</t>
  </si>
  <si>
    <t>BRIDGEPORT MUNI</t>
  </si>
  <si>
    <t>XBP</t>
  </si>
  <si>
    <t>BRYANT FIELD</t>
  </si>
  <si>
    <t>O57</t>
  </si>
  <si>
    <t>IGOR I SIKORSKY MEMORIAL</t>
  </si>
  <si>
    <t>BDR</t>
  </si>
  <si>
    <t>Brigham city</t>
  </si>
  <si>
    <t>BRIGHAM CITY</t>
  </si>
  <si>
    <t>BMC</t>
  </si>
  <si>
    <t>Brinkley</t>
  </si>
  <si>
    <t>FRANK FEDERER MEMORIAL</t>
  </si>
  <si>
    <t>M36</t>
  </si>
  <si>
    <t>Bristol/johnson/kingsport</t>
  </si>
  <si>
    <t>TRI-CITIES RGNL TN/VA</t>
  </si>
  <si>
    <t>TRI</t>
  </si>
  <si>
    <t>Bristow</t>
  </si>
  <si>
    <t>JONES MEMORIAL</t>
  </si>
  <si>
    <t>3F7</t>
  </si>
  <si>
    <t>Britton</t>
  </si>
  <si>
    <t>BRITTON MUNI</t>
  </si>
  <si>
    <t>BTN</t>
  </si>
  <si>
    <t>Broadus</t>
  </si>
  <si>
    <t>BROADUS</t>
  </si>
  <si>
    <t>00F</t>
  </si>
  <si>
    <t>Brockport</t>
  </si>
  <si>
    <t>LEDGEDALE AIRPARK</t>
  </si>
  <si>
    <t>7G0</t>
  </si>
  <si>
    <t>Broken bow</t>
  </si>
  <si>
    <t>BROKEN BOW MUNI/KEITH GLAZE FLD</t>
  </si>
  <si>
    <t>BBW</t>
  </si>
  <si>
    <t>Brookfield</t>
  </si>
  <si>
    <t>CAPITOL</t>
  </si>
  <si>
    <t>02C</t>
  </si>
  <si>
    <t>NORTH CENTRAL MISSOURI RGNL</t>
  </si>
  <si>
    <t>MO8</t>
  </si>
  <si>
    <t>Brookhaven</t>
  </si>
  <si>
    <t>BROOKHAVEN-LINCOLN COUNTY</t>
  </si>
  <si>
    <t>1R7</t>
  </si>
  <si>
    <t>Brookings</t>
  </si>
  <si>
    <t>BROOKINGS</t>
  </si>
  <si>
    <t>BOK</t>
  </si>
  <si>
    <t>BROOKINGS RGNL</t>
  </si>
  <si>
    <t>BKX</t>
  </si>
  <si>
    <t>Brookneal</t>
  </si>
  <si>
    <t>BROOKNEAL/CAMPBELL COUNTY</t>
  </si>
  <si>
    <t>0V4</t>
  </si>
  <si>
    <t>Brooksville</t>
  </si>
  <si>
    <t>HERNANDO COUNTY</t>
  </si>
  <si>
    <t>BKV</t>
  </si>
  <si>
    <t>TERRY COUNTY</t>
  </si>
  <si>
    <t>BFE</t>
  </si>
  <si>
    <t>Brownsville</t>
  </si>
  <si>
    <t>BROWNSVILLE/SOUTH PADRE ISLAND INTL</t>
  </si>
  <si>
    <t>BRO</t>
  </si>
  <si>
    <t>Brownwood</t>
  </si>
  <si>
    <t>BROWNWOOD RGNL</t>
  </si>
  <si>
    <t>BWD</t>
  </si>
  <si>
    <t>Brunswick</t>
  </si>
  <si>
    <t>BRUNSWICK EXECUTIVE</t>
  </si>
  <si>
    <t>BXM</t>
  </si>
  <si>
    <t>BRUNSWICK GOLDEN ISLES</t>
  </si>
  <si>
    <t>BQK</t>
  </si>
  <si>
    <t>MALCOLM MC KINNON</t>
  </si>
  <si>
    <t>SSI</t>
  </si>
  <si>
    <t>COULTER FIELD</t>
  </si>
  <si>
    <t>CFD</t>
  </si>
  <si>
    <t>WILLIAMS COUNTY</t>
  </si>
  <si>
    <t>0G6</t>
  </si>
  <si>
    <t>Bryce canyon</t>
  </si>
  <si>
    <t>BRYCE CANYON</t>
  </si>
  <si>
    <t>BCE</t>
  </si>
  <si>
    <t>Buckeye</t>
  </si>
  <si>
    <t>BUCKEYE MUNI</t>
  </si>
  <si>
    <t>BXK</t>
  </si>
  <si>
    <t>Buckhannon</t>
  </si>
  <si>
    <t>UPSHUR COUNTY RGNL</t>
  </si>
  <si>
    <t>W22</t>
  </si>
  <si>
    <t>Buckland</t>
  </si>
  <si>
    <t>BUCKLAND</t>
  </si>
  <si>
    <t>BVK</t>
  </si>
  <si>
    <t>Bucyrus</t>
  </si>
  <si>
    <t>PORT BUCYRUS-CRAWFORD COUNTY</t>
  </si>
  <si>
    <t>17G</t>
  </si>
  <si>
    <t>Buena vista</t>
  </si>
  <si>
    <t>CENTRAL COLORADO RGNL</t>
  </si>
  <si>
    <t>AEJ</t>
  </si>
  <si>
    <t>Buffalo</t>
  </si>
  <si>
    <t>BUFFALO AIRFIELD</t>
  </si>
  <si>
    <t>9G0</t>
  </si>
  <si>
    <t>BUFFALO MUNI</t>
  </si>
  <si>
    <t>BFK</t>
  </si>
  <si>
    <t>CFE</t>
  </si>
  <si>
    <t>BUFFALO NIAGARA INTL</t>
  </si>
  <si>
    <t>BUF</t>
  </si>
  <si>
    <t>HARDING COUNTY</t>
  </si>
  <si>
    <t>9D2</t>
  </si>
  <si>
    <t>JOHNSON COUNTY</t>
  </si>
  <si>
    <t>BYG</t>
  </si>
  <si>
    <t>Buhl</t>
  </si>
  <si>
    <t>BUHL MUNI</t>
  </si>
  <si>
    <t>U03</t>
  </si>
  <si>
    <t>Bullhead city</t>
  </si>
  <si>
    <t>LAUGHLIN/BULLHEAD INTL</t>
  </si>
  <si>
    <t>IFP</t>
  </si>
  <si>
    <t>Burbank</t>
  </si>
  <si>
    <t>BOB HOPE</t>
  </si>
  <si>
    <t>BUR</t>
  </si>
  <si>
    <t>Burley</t>
  </si>
  <si>
    <t>BURLEY MUNI</t>
  </si>
  <si>
    <t>BYI</t>
  </si>
  <si>
    <t>Burlington</t>
  </si>
  <si>
    <t>BURLINGTON INTL</t>
  </si>
  <si>
    <t>BTV</t>
  </si>
  <si>
    <t>BURLINGTON MUNI</t>
  </si>
  <si>
    <t>BUU</t>
  </si>
  <si>
    <t>BURLINGTON-ALAMANCE RGNL</t>
  </si>
  <si>
    <t>BUY</t>
  </si>
  <si>
    <t>COFFEY COUNTY</t>
  </si>
  <si>
    <t>UKL</t>
  </si>
  <si>
    <t>KIT CARSON COUNTY</t>
  </si>
  <si>
    <t>ITR</t>
  </si>
  <si>
    <t>SOUTHEAST IOWA RGNL</t>
  </si>
  <si>
    <t>BRL</t>
  </si>
  <si>
    <t>Burlington/mount vernon</t>
  </si>
  <si>
    <t>SKAGIT RGNL</t>
  </si>
  <si>
    <t>BVS</t>
  </si>
  <si>
    <t>Burnet</t>
  </si>
  <si>
    <t>BURNET MUNI KATE CRADDOCK FIELD</t>
  </si>
  <si>
    <t>BMQ</t>
  </si>
  <si>
    <t>Burns</t>
  </si>
  <si>
    <t>BURNS MUNI</t>
  </si>
  <si>
    <t>BNO</t>
  </si>
  <si>
    <t>Burwell</t>
  </si>
  <si>
    <t>CRAM FIELD</t>
  </si>
  <si>
    <t>BUB</t>
  </si>
  <si>
    <t>Butler</t>
  </si>
  <si>
    <t>BUTLER COUNTY/K W SCHOLTER FIELD</t>
  </si>
  <si>
    <t>BTP</t>
  </si>
  <si>
    <t>BUTLER MEMORIAL</t>
  </si>
  <si>
    <t>BUM</t>
  </si>
  <si>
    <t>BUTLER MUNI</t>
  </si>
  <si>
    <t>6A1</t>
  </si>
  <si>
    <t>BUTLER-CHOCTAW COUNTY</t>
  </si>
  <si>
    <t>09A</t>
  </si>
  <si>
    <t>Butte</t>
  </si>
  <si>
    <t>BERT MOONEY</t>
  </si>
  <si>
    <t>BTM</t>
  </si>
  <si>
    <t>Byron</t>
  </si>
  <si>
    <t>BYRON</t>
  </si>
  <si>
    <t>C83</t>
  </si>
  <si>
    <t>Cable</t>
  </si>
  <si>
    <t>CABLE UNION</t>
  </si>
  <si>
    <t>3CU</t>
  </si>
  <si>
    <t>Cabool</t>
  </si>
  <si>
    <t>CABOOL MEMORIAL</t>
  </si>
  <si>
    <t>TVB</t>
  </si>
  <si>
    <t>Caddo mills</t>
  </si>
  <si>
    <t>CADDO MILLS MUNI</t>
  </si>
  <si>
    <t>7F3</t>
  </si>
  <si>
    <t>Cadillac</t>
  </si>
  <si>
    <t>WEXFORD COUNTY</t>
  </si>
  <si>
    <t>CAD</t>
  </si>
  <si>
    <t>Cadiz</t>
  </si>
  <si>
    <t>HARRISON COUNTY</t>
  </si>
  <si>
    <t>8G6</t>
  </si>
  <si>
    <t>LAKE BARKLEY STATE PARK</t>
  </si>
  <si>
    <t>1M9</t>
  </si>
  <si>
    <t>Cahokia/st louis</t>
  </si>
  <si>
    <t>ST LOUIS DOWNTOWN</t>
  </si>
  <si>
    <t>CPS</t>
  </si>
  <si>
    <t>Cairo</t>
  </si>
  <si>
    <t>CAIRO RGNL</t>
  </si>
  <si>
    <t>CIR</t>
  </si>
  <si>
    <t>CAIRO-GRADY COUNTY</t>
  </si>
  <si>
    <t>70J</t>
  </si>
  <si>
    <t>CALDWELL INDUSTRIAL</t>
  </si>
  <si>
    <t>EUL</t>
  </si>
  <si>
    <t>ESSEX COUNTY</t>
  </si>
  <si>
    <t>CDW</t>
  </si>
  <si>
    <t>Caledonia</t>
  </si>
  <si>
    <t>HOUSTON COUNTY</t>
  </si>
  <si>
    <t>CHU</t>
  </si>
  <si>
    <t>Calexico</t>
  </si>
  <si>
    <t>CALEXICO INTL</t>
  </si>
  <si>
    <t>CXL</t>
  </si>
  <si>
    <t>Calhoun</t>
  </si>
  <si>
    <t>TOM B. DAVID FLD</t>
  </si>
  <si>
    <t>CZL</t>
  </si>
  <si>
    <t>Calico rock</t>
  </si>
  <si>
    <t>CALICO ROCK-IZARD COUNTY</t>
  </si>
  <si>
    <t>37T</t>
  </si>
  <si>
    <t>California city</t>
  </si>
  <si>
    <t>CALIFORNIA CITY MUNI</t>
  </si>
  <si>
    <t>L71</t>
  </si>
  <si>
    <t>Camarillo</t>
  </si>
  <si>
    <t>CAMARILLO</t>
  </si>
  <si>
    <t>CMA</t>
  </si>
  <si>
    <t>Camas</t>
  </si>
  <si>
    <t>GROVE FIELD</t>
  </si>
  <si>
    <t>1W1</t>
  </si>
  <si>
    <t>Cambridge</t>
  </si>
  <si>
    <t>CAMBRIDGE MUNI</t>
  </si>
  <si>
    <t>CBG</t>
  </si>
  <si>
    <t>CDI</t>
  </si>
  <si>
    <t>CSB</t>
  </si>
  <si>
    <t>CAMBRIDGE-DORCHESTER</t>
  </si>
  <si>
    <t>CGE</t>
  </si>
  <si>
    <t>Camden</t>
  </si>
  <si>
    <t>BENTON COUNTY</t>
  </si>
  <si>
    <t>0M4</t>
  </si>
  <si>
    <t>CAMDEN MUNI</t>
  </si>
  <si>
    <t>61A</t>
  </si>
  <si>
    <t>HARRELL FIELD</t>
  </si>
  <si>
    <t>CDH</t>
  </si>
  <si>
    <t>WOODWARD FIELD</t>
  </si>
  <si>
    <t>CDN</t>
  </si>
  <si>
    <t>Camdenton</t>
  </si>
  <si>
    <t>CAMDENTON MEMORIAL</t>
  </si>
  <si>
    <t>H21</t>
  </si>
  <si>
    <t>Cameron</t>
  </si>
  <si>
    <t>CAMERON MEMORIAL</t>
  </si>
  <si>
    <t>EZZ</t>
  </si>
  <si>
    <t>CAMERON MUNI AIRPARK</t>
  </si>
  <si>
    <t>T35</t>
  </si>
  <si>
    <t>Cameron park</t>
  </si>
  <si>
    <t>CAMERON AIRPARK</t>
  </si>
  <si>
    <t>O61</t>
  </si>
  <si>
    <t>Camilla</t>
  </si>
  <si>
    <t>CAMILLA-MITCHELL COUNTY</t>
  </si>
  <si>
    <t>CXU</t>
  </si>
  <si>
    <t>Campbellsville</t>
  </si>
  <si>
    <t>TAYLOR COUNTY</t>
  </si>
  <si>
    <t>AAS</t>
  </si>
  <si>
    <t>Canadian</t>
  </si>
  <si>
    <t>ARROWHEAD</t>
  </si>
  <si>
    <t>91F</t>
  </si>
  <si>
    <t>HEMPHILL COUNTY</t>
  </si>
  <si>
    <t>HHF</t>
  </si>
  <si>
    <t>Canandaigua</t>
  </si>
  <si>
    <t>CANANDAIGUA</t>
  </si>
  <si>
    <t>D38</t>
  </si>
  <si>
    <t>Canby</t>
  </si>
  <si>
    <t>MYERS FIELD</t>
  </si>
  <si>
    <t>CNB</t>
  </si>
  <si>
    <t>Cando</t>
  </si>
  <si>
    <t>CANDO MUNI</t>
  </si>
  <si>
    <t>9D7</t>
  </si>
  <si>
    <t>Canon</t>
  </si>
  <si>
    <t>FRANKLIN COUNTY</t>
  </si>
  <si>
    <t>18A</t>
  </si>
  <si>
    <t>Canon city</t>
  </si>
  <si>
    <t>FREMONT COUNTY</t>
  </si>
  <si>
    <t>1V6</t>
  </si>
  <si>
    <t>Canton</t>
  </si>
  <si>
    <t>CANTON MUNI</t>
  </si>
  <si>
    <t>7G9</t>
  </si>
  <si>
    <t>CHEROKEE COUNTY</t>
  </si>
  <si>
    <t>CNI</t>
  </si>
  <si>
    <t>INGERSOLL</t>
  </si>
  <si>
    <t>CTK</t>
  </si>
  <si>
    <t>Cape girardeau</t>
  </si>
  <si>
    <t>CAPE GIRARDEAU RGNL</t>
  </si>
  <si>
    <t>CGI</t>
  </si>
  <si>
    <t>Carbondale/murphysboro</t>
  </si>
  <si>
    <t>SOUTHERN ILLINOIS</t>
  </si>
  <si>
    <t>MDH</t>
  </si>
  <si>
    <t>Caribou</t>
  </si>
  <si>
    <t>CARIBOU MUNI</t>
  </si>
  <si>
    <t>CAR</t>
  </si>
  <si>
    <t>Carlisle</t>
  </si>
  <si>
    <t>CARLISLE MUNI</t>
  </si>
  <si>
    <t>4M3</t>
  </si>
  <si>
    <t>Carlsbad</t>
  </si>
  <si>
    <t>CAVERN CITY AIR TRML</t>
  </si>
  <si>
    <t>CNM</t>
  </si>
  <si>
    <t>MC CLELLAN-PALOMAR</t>
  </si>
  <si>
    <t>CRQ</t>
  </si>
  <si>
    <t>Carmi</t>
  </si>
  <si>
    <t>CARMI MUNI</t>
  </si>
  <si>
    <t>CUL</t>
  </si>
  <si>
    <t>Carnegie</t>
  </si>
  <si>
    <t>CARNEGIE MUNI</t>
  </si>
  <si>
    <t>86F</t>
  </si>
  <si>
    <t>Caro</t>
  </si>
  <si>
    <t>TUSCOLA AREA</t>
  </si>
  <si>
    <t>CFS</t>
  </si>
  <si>
    <t>Carrabassett</t>
  </si>
  <si>
    <t>SUGARLOAF RGNL</t>
  </si>
  <si>
    <t>B21</t>
  </si>
  <si>
    <t>Carrington</t>
  </si>
  <si>
    <t>CARRINGTON MUNI</t>
  </si>
  <si>
    <t>46D</t>
  </si>
  <si>
    <t>Carrizo springs</t>
  </si>
  <si>
    <t>DIMMIT COUNTY</t>
  </si>
  <si>
    <t>CZT</t>
  </si>
  <si>
    <t>Carrizozo</t>
  </si>
  <si>
    <t>CARRIZOZO MUNI</t>
  </si>
  <si>
    <t>F37</t>
  </si>
  <si>
    <t>Carroll</t>
  </si>
  <si>
    <t>ARTHUR N NEU</t>
  </si>
  <si>
    <t>CIN</t>
  </si>
  <si>
    <t>Carrollton</t>
  </si>
  <si>
    <t>CARROLL COUNTY-TOLSON</t>
  </si>
  <si>
    <t>TSO</t>
  </si>
  <si>
    <t>WEST GEORGIA RGNL - O V GRAY FIELD</t>
  </si>
  <si>
    <t>CTJ</t>
  </si>
  <si>
    <t>Carson city</t>
  </si>
  <si>
    <t>CARSON</t>
  </si>
  <si>
    <t>CXP</t>
  </si>
  <si>
    <t>Cartersville</t>
  </si>
  <si>
    <t>CARTERSVILLE</t>
  </si>
  <si>
    <t>VPC</t>
  </si>
  <si>
    <t>CARTHAGE-LEAKE COUNTY</t>
  </si>
  <si>
    <t>08M</t>
  </si>
  <si>
    <t>PANOLA COUNTY-SHARPE FIELD</t>
  </si>
  <si>
    <t>4F2</t>
  </si>
  <si>
    <t>Caruthersville</t>
  </si>
  <si>
    <t>CARUTHERSVILLE MEMORIAL</t>
  </si>
  <si>
    <t>M05</t>
  </si>
  <si>
    <t>Casa grande</t>
  </si>
  <si>
    <t>CASA GRANDE MUNI</t>
  </si>
  <si>
    <t>CGZ</t>
  </si>
  <si>
    <t>Cascade</t>
  </si>
  <si>
    <t>CASCADE</t>
  </si>
  <si>
    <t>U70</t>
  </si>
  <si>
    <t>Casey</t>
  </si>
  <si>
    <t>CASEY MUNI</t>
  </si>
  <si>
    <t>1H8</t>
  </si>
  <si>
    <t>Cashmere</t>
  </si>
  <si>
    <t>CASHMERE-DRYDEN</t>
  </si>
  <si>
    <t>8S2</t>
  </si>
  <si>
    <t>Casper</t>
  </si>
  <si>
    <t>CASPER/NATRONA COUNTY INTL</t>
  </si>
  <si>
    <t>CPR</t>
  </si>
  <si>
    <t>Casselton</t>
  </si>
  <si>
    <t>CASSELTON ROBERT MILLER RGNL</t>
  </si>
  <si>
    <t>5N8</t>
  </si>
  <si>
    <t>Cassville</t>
  </si>
  <si>
    <t>CASSVILLE MUNI</t>
  </si>
  <si>
    <t>94K</t>
  </si>
  <si>
    <t>CASTROVILLE MUNI</t>
  </si>
  <si>
    <t>CVB</t>
  </si>
  <si>
    <t>Cavalier</t>
  </si>
  <si>
    <t>CAVALIER MUNI</t>
  </si>
  <si>
    <t>2C8</t>
  </si>
  <si>
    <t>Cave junction</t>
  </si>
  <si>
    <t>ILLINOIS VALLEY</t>
  </si>
  <si>
    <t>3S4</t>
  </si>
  <si>
    <t>Cedar city</t>
  </si>
  <si>
    <t>CEDAR CITY RGNL</t>
  </si>
  <si>
    <t>CDC</t>
  </si>
  <si>
    <t>Cedar key</t>
  </si>
  <si>
    <t>GEORGE T LEWIS</t>
  </si>
  <si>
    <t>CDK</t>
  </si>
  <si>
    <t>Cedar rapids</t>
  </si>
  <si>
    <t>THE EASTERN IOWA</t>
  </si>
  <si>
    <t>CID</t>
  </si>
  <si>
    <t>Cedartown</t>
  </si>
  <si>
    <t>POLK COUNTY AIRPORT- CORNELIUS MOORE FIELD</t>
  </si>
  <si>
    <t>4A4</t>
  </si>
  <si>
    <t>Cedarville</t>
  </si>
  <si>
    <t>CEDARVILLE</t>
  </si>
  <si>
    <t>O59</t>
  </si>
  <si>
    <t>Ceiba</t>
  </si>
  <si>
    <t>JOSE APONTE DE LA TORRE</t>
  </si>
  <si>
    <t>RVR</t>
  </si>
  <si>
    <t>Celina</t>
  </si>
  <si>
    <t>LAKEFIELD</t>
  </si>
  <si>
    <t>CQA</t>
  </si>
  <si>
    <t>CENTER MUNI</t>
  </si>
  <si>
    <t>F17</t>
  </si>
  <si>
    <t>Centerville</t>
  </si>
  <si>
    <t>CENTERVILLE MUNI</t>
  </si>
  <si>
    <t>GHM</t>
  </si>
  <si>
    <t>TVK</t>
  </si>
  <si>
    <t>Central</t>
  </si>
  <si>
    <t>CENTRAL</t>
  </si>
  <si>
    <t>CEM</t>
  </si>
  <si>
    <t>Central city</t>
  </si>
  <si>
    <t>CENTRAL CITY MUNI - LARRY REINEKE FIELD</t>
  </si>
  <si>
    <t>07K</t>
  </si>
  <si>
    <t>Centralia</t>
  </si>
  <si>
    <t>CENTRALIA MUNI</t>
  </si>
  <si>
    <t>ENL</t>
  </si>
  <si>
    <t>Centre</t>
  </si>
  <si>
    <t>CENTRE-PIEDMONT-CHEROKEE COUNTY RGNL</t>
  </si>
  <si>
    <t>PYP</t>
  </si>
  <si>
    <t>CLOSED___CENTRE MUNI</t>
  </si>
  <si>
    <t>C22</t>
  </si>
  <si>
    <t>Centreville</t>
  </si>
  <si>
    <t>BIBB COUNTY</t>
  </si>
  <si>
    <t>0A8</t>
  </si>
  <si>
    <t>Chadron</t>
  </si>
  <si>
    <t>CHADRON MUNI</t>
  </si>
  <si>
    <t>CDR</t>
  </si>
  <si>
    <t>Chalkyitsik</t>
  </si>
  <si>
    <t>CHALKYITSIK</t>
  </si>
  <si>
    <t>CIK</t>
  </si>
  <si>
    <t>Challis</t>
  </si>
  <si>
    <t>CHALLIS</t>
  </si>
  <si>
    <t>LLJ</t>
  </si>
  <si>
    <t>Chamberlain</t>
  </si>
  <si>
    <t>CHAMBERLAIN MUNI</t>
  </si>
  <si>
    <t>9V9</t>
  </si>
  <si>
    <t>Chambersburg</t>
  </si>
  <si>
    <t>FRANKLIN COUNTY RGNL</t>
  </si>
  <si>
    <t>N68</t>
  </si>
  <si>
    <t>Champaign/urbana</t>
  </si>
  <si>
    <t>UNIVERSITY OF ILLINOIS-WILLARD</t>
  </si>
  <si>
    <t>CMI</t>
  </si>
  <si>
    <t>Chandalar camp</t>
  </si>
  <si>
    <t>CHANDALAR SHELF</t>
  </si>
  <si>
    <t>5CD</t>
  </si>
  <si>
    <t>Chandalar lake</t>
  </si>
  <si>
    <t>CHANDALAR LAKE</t>
  </si>
  <si>
    <t>WCR</t>
  </si>
  <si>
    <t>Chandler</t>
  </si>
  <si>
    <t>CHANDLER MUNI</t>
  </si>
  <si>
    <t>CHD</t>
  </si>
  <si>
    <t>CHANDLER RGNL</t>
  </si>
  <si>
    <t>CQB</t>
  </si>
  <si>
    <t>Chanute</t>
  </si>
  <si>
    <t>CHANUTE MARTIN JOHNSON</t>
  </si>
  <si>
    <t>CNU</t>
  </si>
  <si>
    <t>Chappell</t>
  </si>
  <si>
    <t>BILLY G RAY FIELD</t>
  </si>
  <si>
    <t>CNP</t>
  </si>
  <si>
    <t>Chariton</t>
  </si>
  <si>
    <t>CHARITON MUNI</t>
  </si>
  <si>
    <t>CNC</t>
  </si>
  <si>
    <t>Charles city</t>
  </si>
  <si>
    <t>NORTHEAST IOWA RGNL</t>
  </si>
  <si>
    <t>CCY</t>
  </si>
  <si>
    <t>Charleston</t>
  </si>
  <si>
    <t>CHARLESTON AFB/INTL</t>
  </si>
  <si>
    <t>CHS</t>
  </si>
  <si>
    <t>CHARLESTON EXECUTIVE</t>
  </si>
  <si>
    <t>JZI</t>
  </si>
  <si>
    <t>CHARLESTON MUNI</t>
  </si>
  <si>
    <t>09M</t>
  </si>
  <si>
    <t>YEAGER</t>
  </si>
  <si>
    <t>CRW</t>
  </si>
  <si>
    <t>Charlevoix</t>
  </si>
  <si>
    <t>CHARLEVOIX MUNI</t>
  </si>
  <si>
    <t>CVX</t>
  </si>
  <si>
    <t>Charlotte</t>
  </si>
  <si>
    <t>CHARLOTTE/DOUGLAS INTL</t>
  </si>
  <si>
    <t>CLT</t>
  </si>
  <si>
    <t>FITCH H BEACH</t>
  </si>
  <si>
    <t>FPK</t>
  </si>
  <si>
    <t>Charlotte amalie</t>
  </si>
  <si>
    <t>CYRIL E KING</t>
  </si>
  <si>
    <t>STT</t>
  </si>
  <si>
    <t>Charlottesville</t>
  </si>
  <si>
    <t>CHARLOTTESVILLE-ALBEMARLE</t>
  </si>
  <si>
    <t>CHO</t>
  </si>
  <si>
    <t>Chatham</t>
  </si>
  <si>
    <t>CHATHAM MUNI</t>
  </si>
  <si>
    <t>CQX</t>
  </si>
  <si>
    <t>Chattanooga</t>
  </si>
  <si>
    <t>LOVELL FIELD</t>
  </si>
  <si>
    <t>CHA</t>
  </si>
  <si>
    <t>Cheboygan</t>
  </si>
  <si>
    <t>CHEBOYGAN COUNTY</t>
  </si>
  <si>
    <t>SLH</t>
  </si>
  <si>
    <t>Chefornak</t>
  </si>
  <si>
    <t>CHEFORNAK</t>
  </si>
  <si>
    <t>CFK</t>
  </si>
  <si>
    <t>Chehalis</t>
  </si>
  <si>
    <t>CHEHALIS-CENTRALIA</t>
  </si>
  <si>
    <t>CLS</t>
  </si>
  <si>
    <t>Chelan</t>
  </si>
  <si>
    <t>LAKE CHELAN</t>
  </si>
  <si>
    <t>S10</t>
  </si>
  <si>
    <t>Chemehuevi valley</t>
  </si>
  <si>
    <t>CHEMEHUEVI VALLEY</t>
  </si>
  <si>
    <t>49X</t>
  </si>
  <si>
    <t>Chenega</t>
  </si>
  <si>
    <t>CHENEGA BAY</t>
  </si>
  <si>
    <t>C05</t>
  </si>
  <si>
    <t>Cheraw</t>
  </si>
  <si>
    <t>CHERAW MUNI/LYNCH BELLINGER FIELD</t>
  </si>
  <si>
    <t>CQW</t>
  </si>
  <si>
    <t>Cherokee</t>
  </si>
  <si>
    <t>CHEROKEE COUNTY RGNL</t>
  </si>
  <si>
    <t>CKP</t>
  </si>
  <si>
    <t>CHEROKEE MUNI</t>
  </si>
  <si>
    <t>4O5</t>
  </si>
  <si>
    <t>Chesapeake/huntington wva</t>
  </si>
  <si>
    <t>LAWRENCE COUNTY AIRPARK</t>
  </si>
  <si>
    <t>HTW</t>
  </si>
  <si>
    <t>Chester</t>
  </si>
  <si>
    <t>CHESTER</t>
  </si>
  <si>
    <t>SNC</t>
  </si>
  <si>
    <t>CHESTER CATAWBA RGNL</t>
  </si>
  <si>
    <t>DCM</t>
  </si>
  <si>
    <t>LIBERTY COUNTY</t>
  </si>
  <si>
    <t>LTY</t>
  </si>
  <si>
    <t>ROGERS FIELD</t>
  </si>
  <si>
    <t>O05</t>
  </si>
  <si>
    <t>Chevak</t>
  </si>
  <si>
    <t>CHEVAK</t>
  </si>
  <si>
    <t>VAK</t>
  </si>
  <si>
    <t>Cheyenne</t>
  </si>
  <si>
    <t>CHEYENNE RGNL/JERRY OLSON FIELD</t>
  </si>
  <si>
    <t>CYS</t>
  </si>
  <si>
    <t>MIGNON LAIRD MUNI</t>
  </si>
  <si>
    <t>93F</t>
  </si>
  <si>
    <t>Chicago</t>
  </si>
  <si>
    <t>CHICAGO MIDWAY INTL</t>
  </si>
  <si>
    <t>MDW</t>
  </si>
  <si>
    <t>CHICAGO O'HARE INTL</t>
  </si>
  <si>
    <t>ORD</t>
  </si>
  <si>
    <t>LANSING MUNI</t>
  </si>
  <si>
    <t>IGQ</t>
  </si>
  <si>
    <t>Chicago/aurora</t>
  </si>
  <si>
    <t>AURORA MUNI</t>
  </si>
  <si>
    <t>ARR</t>
  </si>
  <si>
    <t>Chicago/lake in the hills</t>
  </si>
  <si>
    <t>LAKE IN THE HILLS</t>
  </si>
  <si>
    <t>3CK</t>
  </si>
  <si>
    <t>Chicago/prospect heights/wheeling</t>
  </si>
  <si>
    <t>CHICAGO EXECUTIVE</t>
  </si>
  <si>
    <t>PWK</t>
  </si>
  <si>
    <t>Chicago/rockford</t>
  </si>
  <si>
    <t>CHICAGO/ROCKFORD INTL</t>
  </si>
  <si>
    <t>RFD</t>
  </si>
  <si>
    <t>Chicago/romeoville</t>
  </si>
  <si>
    <t>LEWIS UNIVERSITY</t>
  </si>
  <si>
    <t>LOT</t>
  </si>
  <si>
    <t>Chicago/schaumburg</t>
  </si>
  <si>
    <t>SCHAUMBURG MUNI HELISTOP</t>
  </si>
  <si>
    <t>4H1</t>
  </si>
  <si>
    <t>SCHAUMBURG RGNL</t>
  </si>
  <si>
    <t>06C</t>
  </si>
  <si>
    <t>Chicago/waukegan</t>
  </si>
  <si>
    <t>WAUKEGAN RGNL</t>
  </si>
  <si>
    <t>UGN</t>
  </si>
  <si>
    <t>Chicago/west chicago</t>
  </si>
  <si>
    <t>DUPAGE</t>
  </si>
  <si>
    <t>DPA</t>
  </si>
  <si>
    <t>Chickasha</t>
  </si>
  <si>
    <t>CHICKASHA MUNI</t>
  </si>
  <si>
    <t>CHK</t>
  </si>
  <si>
    <t>Chicken</t>
  </si>
  <si>
    <t>CHICKEN</t>
  </si>
  <si>
    <t>CKX</t>
  </si>
  <si>
    <t>Chico</t>
  </si>
  <si>
    <t>CHICO MUNI</t>
  </si>
  <si>
    <t>CIC</t>
  </si>
  <si>
    <t>Chignik</t>
  </si>
  <si>
    <t>CHIGNIK</t>
  </si>
  <si>
    <t>AJC</t>
  </si>
  <si>
    <t>Chignik lagoon</t>
  </si>
  <si>
    <t>CHIGNIK LAGOON</t>
  </si>
  <si>
    <t>KCL</t>
  </si>
  <si>
    <t>Chignik lake</t>
  </si>
  <si>
    <t>CHIGNIK LAKE</t>
  </si>
  <si>
    <t>A79</t>
  </si>
  <si>
    <t>Chillicothe</t>
  </si>
  <si>
    <t>CHILLICOTHE MUNI</t>
  </si>
  <si>
    <t>CHT</t>
  </si>
  <si>
    <t>ROSS COUNTY</t>
  </si>
  <si>
    <t>RZT</t>
  </si>
  <si>
    <t>Chiloquin</t>
  </si>
  <si>
    <t>CHILOQUIN STATE</t>
  </si>
  <si>
    <t>2S7</t>
  </si>
  <si>
    <t>Chinle</t>
  </si>
  <si>
    <t>CHINLE MUNI</t>
  </si>
  <si>
    <t>E91</t>
  </si>
  <si>
    <t>Chino</t>
  </si>
  <si>
    <t>CHINO</t>
  </si>
  <si>
    <t>CNO</t>
  </si>
  <si>
    <t>Chinook</t>
  </si>
  <si>
    <t>EDGAR G OBIE</t>
  </si>
  <si>
    <t>S71</t>
  </si>
  <si>
    <t>Chisana</t>
  </si>
  <si>
    <t>CHISANA</t>
  </si>
  <si>
    <t>CZN</t>
  </si>
  <si>
    <t>Chitina</t>
  </si>
  <si>
    <t>CHITINA</t>
  </si>
  <si>
    <t>CXC</t>
  </si>
  <si>
    <t>Choteau</t>
  </si>
  <si>
    <t>CHOTEAU</t>
  </si>
  <si>
    <t>CII</t>
  </si>
  <si>
    <t>Chowchilla</t>
  </si>
  <si>
    <t>CHOWCHILLA</t>
  </si>
  <si>
    <t>2O6</t>
  </si>
  <si>
    <t>Christiansted</t>
  </si>
  <si>
    <t>HENRY E ROHLSEN</t>
  </si>
  <si>
    <t>STX</t>
  </si>
  <si>
    <t>Christmas valley</t>
  </si>
  <si>
    <t>CHRISTMAS VALLEY</t>
  </si>
  <si>
    <t>62S</t>
  </si>
  <si>
    <t>Chuathbaluk</t>
  </si>
  <si>
    <t>CHUATHBALUK</t>
  </si>
  <si>
    <t>9A3</t>
  </si>
  <si>
    <t>Cibecue</t>
  </si>
  <si>
    <t>CIBECUE</t>
  </si>
  <si>
    <t>Z95</t>
  </si>
  <si>
    <t>Cimarron</t>
  </si>
  <si>
    <t>CIMARRON MUNI</t>
  </si>
  <si>
    <t>8K8</t>
  </si>
  <si>
    <t>Cincinnati</t>
  </si>
  <si>
    <t>CINCINNATI MUNI AIRPORT LUNKEN FIELD</t>
  </si>
  <si>
    <t>LUK</t>
  </si>
  <si>
    <t>Circle</t>
  </si>
  <si>
    <t>CIRCLE CITY</t>
  </si>
  <si>
    <t>CRC</t>
  </si>
  <si>
    <t>CIRCLE TOWN COUNTY</t>
  </si>
  <si>
    <t>4U6</t>
  </si>
  <si>
    <t>Circle hot springs</t>
  </si>
  <si>
    <t>CIRCLE HOT SPRINGS</t>
  </si>
  <si>
    <t>CHP</t>
  </si>
  <si>
    <t>Circleville</t>
  </si>
  <si>
    <t>PICKAWAY COUNTY MEMORIAL</t>
  </si>
  <si>
    <t>CYO</t>
  </si>
  <si>
    <t>Clanton</t>
  </si>
  <si>
    <t>CHILTON COUNTY</t>
  </si>
  <si>
    <t>02A</t>
  </si>
  <si>
    <t>Clare</t>
  </si>
  <si>
    <t>CLARE MUNI</t>
  </si>
  <si>
    <t>48D</t>
  </si>
  <si>
    <t>Claremont</t>
  </si>
  <si>
    <t>CLAREMONT MUNI</t>
  </si>
  <si>
    <t>CNH</t>
  </si>
  <si>
    <t>Claremore</t>
  </si>
  <si>
    <t>CLAREMORE RGNL</t>
  </si>
  <si>
    <t>GCM</t>
  </si>
  <si>
    <t>Clarendon</t>
  </si>
  <si>
    <t>CLARENDON MUNI</t>
  </si>
  <si>
    <t>4M8</t>
  </si>
  <si>
    <t>Clarinda</t>
  </si>
  <si>
    <t>SCHENCK FIELD</t>
  </si>
  <si>
    <t>ICL</t>
  </si>
  <si>
    <t>Clarion</t>
  </si>
  <si>
    <t>CLARION COUNTY</t>
  </si>
  <si>
    <t>AXQ</t>
  </si>
  <si>
    <t>CLARION MUNI</t>
  </si>
  <si>
    <t>CAV</t>
  </si>
  <si>
    <t>Clark</t>
  </si>
  <si>
    <t>CLARK COUNTY</t>
  </si>
  <si>
    <t>8D7</t>
  </si>
  <si>
    <t>Clarks point</t>
  </si>
  <si>
    <t>CLARKS POINT</t>
  </si>
  <si>
    <t>CLP</t>
  </si>
  <si>
    <t>Clarksburg</t>
  </si>
  <si>
    <t>NORTH CENTRAL WEST VIRGINIA</t>
  </si>
  <si>
    <t>CKB</t>
  </si>
  <si>
    <t>Clarksdale</t>
  </si>
  <si>
    <t>FLETCHER FIELD</t>
  </si>
  <si>
    <t>CKM</t>
  </si>
  <si>
    <t>Clarksville</t>
  </si>
  <si>
    <t>CLARKSVILLE MUNI</t>
  </si>
  <si>
    <t>H35</t>
  </si>
  <si>
    <t>CLARKSVILLE/RED RIVER CTY-J D TRISSELL FLD</t>
  </si>
  <si>
    <t>LBR</t>
  </si>
  <si>
    <t>OUTLAW FIELD</t>
  </si>
  <si>
    <t>CKV</t>
  </si>
  <si>
    <t>Claxton</t>
  </si>
  <si>
    <t>CLAXTON-EVANS COUNTY</t>
  </si>
  <si>
    <t>CWV</t>
  </si>
  <si>
    <t>Clay center</t>
  </si>
  <si>
    <t>CLAY CENTER MUNI</t>
  </si>
  <si>
    <t>CYW</t>
  </si>
  <si>
    <t>Clayton</t>
  </si>
  <si>
    <t>CLAYTON MUNI</t>
  </si>
  <si>
    <t>11A</t>
  </si>
  <si>
    <t>CLAYTON MUNI ARPK</t>
  </si>
  <si>
    <t>CAO</t>
  </si>
  <si>
    <t>Cle elum</t>
  </si>
  <si>
    <t>CLE ELUM MUNI</t>
  </si>
  <si>
    <t>S93</t>
  </si>
  <si>
    <t>Clear</t>
  </si>
  <si>
    <t>CLEAR</t>
  </si>
  <si>
    <t>Z84</t>
  </si>
  <si>
    <t>Clearfield</t>
  </si>
  <si>
    <t>CLEARFIELD-LAWRENCE</t>
  </si>
  <si>
    <t>FIG</t>
  </si>
  <si>
    <t>Clearwater</t>
  </si>
  <si>
    <t>CLEARWATER AIR PARK</t>
  </si>
  <si>
    <t>CLW</t>
  </si>
  <si>
    <t>CLEBURNE RGNL</t>
  </si>
  <si>
    <t>CPT</t>
  </si>
  <si>
    <t>Clemson</t>
  </si>
  <si>
    <t>OCONEE COUNTY RGNL</t>
  </si>
  <si>
    <t>CEU</t>
  </si>
  <si>
    <t>Cleveland</t>
  </si>
  <si>
    <t>BURKE LAKEFRONT</t>
  </si>
  <si>
    <t>BKL</t>
  </si>
  <si>
    <t>CLEVELAND MUNI</t>
  </si>
  <si>
    <t>6R3</t>
  </si>
  <si>
    <t>95F</t>
  </si>
  <si>
    <t>RNV</t>
  </si>
  <si>
    <t>CLEVELAND-HOPKINS INTL</t>
  </si>
  <si>
    <t>CLE</t>
  </si>
  <si>
    <t>CUYAHOGA COUNTY</t>
  </si>
  <si>
    <t>CGF</t>
  </si>
  <si>
    <t>HARDWICK FIELD</t>
  </si>
  <si>
    <t>HDI</t>
  </si>
  <si>
    <t>Clewiston</t>
  </si>
  <si>
    <t>AIRGLADES</t>
  </si>
  <si>
    <t>2IS</t>
  </si>
  <si>
    <t>CLIFTON MUNI/ISENHOWER FIELD</t>
  </si>
  <si>
    <t>7F7</t>
  </si>
  <si>
    <t>HASSELL FIELD</t>
  </si>
  <si>
    <t>M29</t>
  </si>
  <si>
    <t>Clifton/morenci</t>
  </si>
  <si>
    <t>GREENLEE COUNTY</t>
  </si>
  <si>
    <t>CFT</t>
  </si>
  <si>
    <t>Clinton</t>
  </si>
  <si>
    <t>CLINTON MUNI</t>
  </si>
  <si>
    <t>CCA</t>
  </si>
  <si>
    <t>CWI</t>
  </si>
  <si>
    <t>CLINTON RGNL</t>
  </si>
  <si>
    <t>CLK</t>
  </si>
  <si>
    <t>GLY</t>
  </si>
  <si>
    <t>CLINTON-SAMPSON COUNTY</t>
  </si>
  <si>
    <t>CTZ</t>
  </si>
  <si>
    <t>CLINTON-SHERMAN</t>
  </si>
  <si>
    <t>CSM</t>
  </si>
  <si>
    <t>Clintonville</t>
  </si>
  <si>
    <t>CLINTONVILLE MUNI</t>
  </si>
  <si>
    <t>CLI</t>
  </si>
  <si>
    <t>Cloquet</t>
  </si>
  <si>
    <t>CLOQUET CARLTON COUNTY</t>
  </si>
  <si>
    <t>COQ</t>
  </si>
  <si>
    <t>Cloverdale</t>
  </si>
  <si>
    <t>CLOVERDALE MUNI</t>
  </si>
  <si>
    <t>O60</t>
  </si>
  <si>
    <t>Clovis</t>
  </si>
  <si>
    <t>CLOVIS MUNI</t>
  </si>
  <si>
    <t>CVN</t>
  </si>
  <si>
    <t>Coalinga</t>
  </si>
  <si>
    <t>NEW COALINGA MUNI</t>
  </si>
  <si>
    <t>C80</t>
  </si>
  <si>
    <t>Coatesville</t>
  </si>
  <si>
    <t>CHESTER COUNTY G O CARLSON</t>
  </si>
  <si>
    <t>MQS</t>
  </si>
  <si>
    <t>Cochran</t>
  </si>
  <si>
    <t>COCHRAN</t>
  </si>
  <si>
    <t>48A</t>
  </si>
  <si>
    <t>Cody</t>
  </si>
  <si>
    <t>YELLOWSTONE RGNL</t>
  </si>
  <si>
    <t>COD</t>
  </si>
  <si>
    <t>Coeur d'alene</t>
  </si>
  <si>
    <t>COEUR D'ALENE - PAPPY BOYINGTON FIELD</t>
  </si>
  <si>
    <t>COE</t>
  </si>
  <si>
    <t>Coffeyville</t>
  </si>
  <si>
    <t>COFFEYVILLE MUNI</t>
  </si>
  <si>
    <t>CFV</t>
  </si>
  <si>
    <t>Coffman cove</t>
  </si>
  <si>
    <t>COFFMAN COVE</t>
  </si>
  <si>
    <t>KCC</t>
  </si>
  <si>
    <t>Colby</t>
  </si>
  <si>
    <t>SHALZ FIELD</t>
  </si>
  <si>
    <t>CBK</t>
  </si>
  <si>
    <t>Cold bay</t>
  </si>
  <si>
    <t>COLD BAY</t>
  </si>
  <si>
    <t>CDB</t>
  </si>
  <si>
    <t>Coldfoot</t>
  </si>
  <si>
    <t>COLDFOOT</t>
  </si>
  <si>
    <t>CXF</t>
  </si>
  <si>
    <t>Coldwater</t>
  </si>
  <si>
    <t>BRANCH COUNTY MEMORIAL</t>
  </si>
  <si>
    <t>OEB</t>
  </si>
  <si>
    <t>Coleman</t>
  </si>
  <si>
    <t>COLEMAN MUNI</t>
  </si>
  <si>
    <t>COM</t>
  </si>
  <si>
    <t>Colfax</t>
  </si>
  <si>
    <t>PORT OF WHITMAN BUSINESS AIR CENTER</t>
  </si>
  <si>
    <t>S94</t>
  </si>
  <si>
    <t>College park</t>
  </si>
  <si>
    <t>COLLEGE PARK</t>
  </si>
  <si>
    <t>CGS</t>
  </si>
  <si>
    <t>College station</t>
  </si>
  <si>
    <t>EASTERWOOD FIELD</t>
  </si>
  <si>
    <t>CLL</t>
  </si>
  <si>
    <t>Colorado city</t>
  </si>
  <si>
    <t>COLORADO CITY MUNI</t>
  </si>
  <si>
    <t>AZC</t>
  </si>
  <si>
    <t>Colorado springs</t>
  </si>
  <si>
    <t>CITY OF COLORADO SPRINGS MUNI</t>
  </si>
  <si>
    <t>COS</t>
  </si>
  <si>
    <t>MEADOW LAKE</t>
  </si>
  <si>
    <t>FLY</t>
  </si>
  <si>
    <t>Colstrip</t>
  </si>
  <si>
    <t>COLSTRIP</t>
  </si>
  <si>
    <t>M46</t>
  </si>
  <si>
    <t>Columbia</t>
  </si>
  <si>
    <t>COLUMBIA</t>
  </si>
  <si>
    <t>O22</t>
  </si>
  <si>
    <t>COLUMBIA METROPOLITAN</t>
  </si>
  <si>
    <t>CAE</t>
  </si>
  <si>
    <t>COLUMBIA RGNL</t>
  </si>
  <si>
    <t>COU</t>
  </si>
  <si>
    <t>COLUMBIA-MARION COUNTY</t>
  </si>
  <si>
    <t>0R0</t>
  </si>
  <si>
    <t>JIM HAMILTON L.B. OWENS</t>
  </si>
  <si>
    <t>CUB</t>
  </si>
  <si>
    <t>Columbia/mount pleasant</t>
  </si>
  <si>
    <t>MAURY COUNTY</t>
  </si>
  <si>
    <t>MRC</t>
  </si>
  <si>
    <t>Columbus</t>
  </si>
  <si>
    <t>BOLTON FIELD</t>
  </si>
  <si>
    <t>TZR</t>
  </si>
  <si>
    <t>COLUMBUS</t>
  </si>
  <si>
    <t>CSG</t>
  </si>
  <si>
    <t>COLUMBUS MUNI</t>
  </si>
  <si>
    <t>BAK</t>
  </si>
  <si>
    <t>OLU</t>
  </si>
  <si>
    <t>COLUMBUS-LOWNDES COUNTY</t>
  </si>
  <si>
    <t>UBS</t>
  </si>
  <si>
    <t>OHIO STATE UNIVERSITY</t>
  </si>
  <si>
    <t>OSU</t>
  </si>
  <si>
    <t>PORT COLUMBUS INTL</t>
  </si>
  <si>
    <t>CMH</t>
  </si>
  <si>
    <t>RICKENBACKER INTL</t>
  </si>
  <si>
    <t>LCK</t>
  </si>
  <si>
    <t>WOLTERMANN MEMORIAL</t>
  </si>
  <si>
    <t>6S3</t>
  </si>
  <si>
    <t>Columbus/w point/starkville</t>
  </si>
  <si>
    <t>GOLDEN TRIANGLE RGNL</t>
  </si>
  <si>
    <t>GTR</t>
  </si>
  <si>
    <t>Colusa</t>
  </si>
  <si>
    <t>COLUSA COUNTY</t>
  </si>
  <si>
    <t>O08</t>
  </si>
  <si>
    <t>Colville</t>
  </si>
  <si>
    <t>COLVILLE MUNI</t>
  </si>
  <si>
    <t>63S</t>
  </si>
  <si>
    <t>Comanche</t>
  </si>
  <si>
    <t>COMANCHE COUNTY-CITY</t>
  </si>
  <si>
    <t>MKN</t>
  </si>
  <si>
    <t>Commerce</t>
  </si>
  <si>
    <t>COMMERCE MUNI</t>
  </si>
  <si>
    <t>2F7</t>
  </si>
  <si>
    <t>Compton</t>
  </si>
  <si>
    <t>COMPTON/WOODLEY</t>
  </si>
  <si>
    <t>CPM</t>
  </si>
  <si>
    <t>Conchas dam</t>
  </si>
  <si>
    <t>CONCHAS LAKE</t>
  </si>
  <si>
    <t>E89</t>
  </si>
  <si>
    <t>Concord</t>
  </si>
  <si>
    <t>BUCHANAN FIELD</t>
  </si>
  <si>
    <t>CCR</t>
  </si>
  <si>
    <t>CONCORD MUNI</t>
  </si>
  <si>
    <t>CON</t>
  </si>
  <si>
    <t>CONCORD RGNL</t>
  </si>
  <si>
    <t>JQF</t>
  </si>
  <si>
    <t>Concordia</t>
  </si>
  <si>
    <t>BLOSSER MUNI</t>
  </si>
  <si>
    <t>CNK</t>
  </si>
  <si>
    <t>Condon</t>
  </si>
  <si>
    <t>CONDON STATE PAULING FLD</t>
  </si>
  <si>
    <t>3S9</t>
  </si>
  <si>
    <t>Connellsville</t>
  </si>
  <si>
    <t>JOSEPH A. HARDY CONNELLSVILLE</t>
  </si>
  <si>
    <t>VVS</t>
  </si>
  <si>
    <t>Connersville</t>
  </si>
  <si>
    <t>METTEL FIELD</t>
  </si>
  <si>
    <t>CEV</t>
  </si>
  <si>
    <t>Conrad</t>
  </si>
  <si>
    <t>CONRAD</t>
  </si>
  <si>
    <t>S01</t>
  </si>
  <si>
    <t>Conway</t>
  </si>
  <si>
    <t>CONWAY-HORRY COUNTY</t>
  </si>
  <si>
    <t>HYW</t>
  </si>
  <si>
    <t>DENNIS F CANTRELL FIELD</t>
  </si>
  <si>
    <t>CWS</t>
  </si>
  <si>
    <t>Cook</t>
  </si>
  <si>
    <t>COOK MUNI</t>
  </si>
  <si>
    <t>CQM</t>
  </si>
  <si>
    <t>Coolidge</t>
  </si>
  <si>
    <t>COOLIDGE MUNI</t>
  </si>
  <si>
    <t>P08</t>
  </si>
  <si>
    <t>Cooperstown</t>
  </si>
  <si>
    <t>COOPERSTOWN MUNI</t>
  </si>
  <si>
    <t>S32</t>
  </si>
  <si>
    <t>Copperhill</t>
  </si>
  <si>
    <t>MARTIN CAMPBELL FIELD</t>
  </si>
  <si>
    <t>1A3</t>
  </si>
  <si>
    <t>Cordele</t>
  </si>
  <si>
    <t>CRISP COUNTY-CORDELE</t>
  </si>
  <si>
    <t>CKF</t>
  </si>
  <si>
    <t>Cordell</t>
  </si>
  <si>
    <t>CORDELL MUNI</t>
  </si>
  <si>
    <t>F36</t>
  </si>
  <si>
    <t>Cordova</t>
  </si>
  <si>
    <t>CORDOVA MUNI</t>
  </si>
  <si>
    <t>CKU</t>
  </si>
  <si>
    <t>MERLE K (MUDHOLE) SMITH</t>
  </si>
  <si>
    <t>CDV</t>
  </si>
  <si>
    <t>Corinth</t>
  </si>
  <si>
    <t>ROSCOE TURNER</t>
  </si>
  <si>
    <t>CRX</t>
  </si>
  <si>
    <t>Cornelia</t>
  </si>
  <si>
    <t>HABERSHAM COUNTY</t>
  </si>
  <si>
    <t>AJR</t>
  </si>
  <si>
    <t>Corning</t>
  </si>
  <si>
    <t>CORNING MUNI</t>
  </si>
  <si>
    <t>0O4</t>
  </si>
  <si>
    <t>4M9</t>
  </si>
  <si>
    <t>CORNING-PAINTED POST</t>
  </si>
  <si>
    <t>7N1</t>
  </si>
  <si>
    <t>Corona</t>
  </si>
  <si>
    <t>CORONA MUNI</t>
  </si>
  <si>
    <t>AJO</t>
  </si>
  <si>
    <t>Corpus christi</t>
  </si>
  <si>
    <t>CORPUS CHRISTI INTL</t>
  </si>
  <si>
    <t>CRP</t>
  </si>
  <si>
    <t>Corry</t>
  </si>
  <si>
    <t>CORRY-LAWRENCE</t>
  </si>
  <si>
    <t>8G2</t>
  </si>
  <si>
    <t>Corsicana</t>
  </si>
  <si>
    <t>C DAVID CAMPBELL FIELD-CORSICANA MUNI</t>
  </si>
  <si>
    <t>CRS</t>
  </si>
  <si>
    <t>Cortez</t>
  </si>
  <si>
    <t>CORTEZ MUNI</t>
  </si>
  <si>
    <t>CEZ</t>
  </si>
  <si>
    <t>Cortland</t>
  </si>
  <si>
    <t>CORTLAND COUNTY-CHASE FIELD</t>
  </si>
  <si>
    <t>N03</t>
  </si>
  <si>
    <t>Corvallis</t>
  </si>
  <si>
    <t>CORVALLIS MUNI</t>
  </si>
  <si>
    <t>CVO</t>
  </si>
  <si>
    <t>Coshocton</t>
  </si>
  <si>
    <t>RICHARD DOWNING</t>
  </si>
  <si>
    <t>I40</t>
  </si>
  <si>
    <t>Cottage grove</t>
  </si>
  <si>
    <t>COTTAGE GROVE STATE</t>
  </si>
  <si>
    <t>61S</t>
  </si>
  <si>
    <t>Cottonwood</t>
  </si>
  <si>
    <t>COTTONWOOD</t>
  </si>
  <si>
    <t>P52</t>
  </si>
  <si>
    <t>Cotulla</t>
  </si>
  <si>
    <t>COTULLA-LA SALLE COUNTY</t>
  </si>
  <si>
    <t>COT</t>
  </si>
  <si>
    <t>Council</t>
  </si>
  <si>
    <t>COUNCIL</t>
  </si>
  <si>
    <t>K29</t>
  </si>
  <si>
    <t>COUNCIL MUNI</t>
  </si>
  <si>
    <t>U82</t>
  </si>
  <si>
    <t>Council bluffs</t>
  </si>
  <si>
    <t>COUNCIL BLUFFS MUNI</t>
  </si>
  <si>
    <t>CBF</t>
  </si>
  <si>
    <t>Courtland</t>
  </si>
  <si>
    <t>COURTLAND</t>
  </si>
  <si>
    <t>9A4</t>
  </si>
  <si>
    <t>Coushatta</t>
  </si>
  <si>
    <t>THE RED RIVER</t>
  </si>
  <si>
    <t>0R7</t>
  </si>
  <si>
    <t>Covelo</t>
  </si>
  <si>
    <t>ROUND VALLEY</t>
  </si>
  <si>
    <t>O09</t>
  </si>
  <si>
    <t>Covington</t>
  </si>
  <si>
    <t>CINCINNATI/NORTHERN KENTUCKY INTL</t>
  </si>
  <si>
    <t>CVG</t>
  </si>
  <si>
    <t>M04</t>
  </si>
  <si>
    <t>ST. TAMMANY RGNL</t>
  </si>
  <si>
    <t>L31</t>
  </si>
  <si>
    <t>Cowley/lovell/byron</t>
  </si>
  <si>
    <t>NORTH BIG HORN COUNTY</t>
  </si>
  <si>
    <t>U68</t>
  </si>
  <si>
    <t>Cozad</t>
  </si>
  <si>
    <t>COZAD MUNI</t>
  </si>
  <si>
    <t>CZD</t>
  </si>
  <si>
    <t>Craig</t>
  </si>
  <si>
    <t>CRAIG</t>
  </si>
  <si>
    <t>CGA</t>
  </si>
  <si>
    <t>CRAIG-MOFFAT</t>
  </si>
  <si>
    <t>CAG</t>
  </si>
  <si>
    <t>Craigmont</t>
  </si>
  <si>
    <t>CRAIGMONT MUNI</t>
  </si>
  <si>
    <t>S89</t>
  </si>
  <si>
    <t>Crandon</t>
  </si>
  <si>
    <t>CRANDON/STEVE CONWAY MUNI</t>
  </si>
  <si>
    <t>Y55</t>
  </si>
  <si>
    <t>Crawfordsville</t>
  </si>
  <si>
    <t>CRAWFORDSVILLE MUNI</t>
  </si>
  <si>
    <t>CFJ</t>
  </si>
  <si>
    <t>Creighton</t>
  </si>
  <si>
    <t>CREIGHTON MUNI</t>
  </si>
  <si>
    <t>6K3</t>
  </si>
  <si>
    <t>Crescent city</t>
  </si>
  <si>
    <t>JACK MC NAMARA FIELD</t>
  </si>
  <si>
    <t>CEC</t>
  </si>
  <si>
    <t>Creston</t>
  </si>
  <si>
    <t>CRESTON MUNI</t>
  </si>
  <si>
    <t>CSQ</t>
  </si>
  <si>
    <t>Crestview</t>
  </si>
  <si>
    <t>BOB SIKES</t>
  </si>
  <si>
    <t>CEW</t>
  </si>
  <si>
    <t>Creswell</t>
  </si>
  <si>
    <t>HOBBY FIELD</t>
  </si>
  <si>
    <t>77S</t>
  </si>
  <si>
    <t>Crete</t>
  </si>
  <si>
    <t>CRETE MUNI</t>
  </si>
  <si>
    <t>CEK</t>
  </si>
  <si>
    <t>Crisfield</t>
  </si>
  <si>
    <t>CRISFIELD MUNI</t>
  </si>
  <si>
    <t>W41</t>
  </si>
  <si>
    <t>Crivitz</t>
  </si>
  <si>
    <t>CRIVITZ MUNI</t>
  </si>
  <si>
    <t>3D1</t>
  </si>
  <si>
    <t>Crockett</t>
  </si>
  <si>
    <t>DKR</t>
  </si>
  <si>
    <t>Crooked creek</t>
  </si>
  <si>
    <t>CROOKED CREEK</t>
  </si>
  <si>
    <t>CJX</t>
  </si>
  <si>
    <t>Crookston</t>
  </si>
  <si>
    <t>CROOKSTON MUNI KIRKWOOD FLD</t>
  </si>
  <si>
    <t>CKN</t>
  </si>
  <si>
    <t>Crosby</t>
  </si>
  <si>
    <t>CROSBY MUNI</t>
  </si>
  <si>
    <t>C71</t>
  </si>
  <si>
    <t>D50</t>
  </si>
  <si>
    <t>Cross city</t>
  </si>
  <si>
    <t>CROSS CITY</t>
  </si>
  <si>
    <t>CTY</t>
  </si>
  <si>
    <t>Crossett</t>
  </si>
  <si>
    <t>Z M JACK STELL FIELD</t>
  </si>
  <si>
    <t>CRT</t>
  </si>
  <si>
    <t>Crossville</t>
  </si>
  <si>
    <t>CROSSVILLE MEMORIAL-WHITSON FIELD</t>
  </si>
  <si>
    <t>CSV</t>
  </si>
  <si>
    <t>Crowley</t>
  </si>
  <si>
    <t>LE GROS MEMORIAL</t>
  </si>
  <si>
    <t>3R2</t>
  </si>
  <si>
    <t>Crownpoint</t>
  </si>
  <si>
    <t>CROWNPOINT</t>
  </si>
  <si>
    <t>0E8</t>
  </si>
  <si>
    <t>Crystal river</t>
  </si>
  <si>
    <t>CRYSTAL RIVER</t>
  </si>
  <si>
    <t>CGC</t>
  </si>
  <si>
    <t>Crystal springs</t>
  </si>
  <si>
    <t>COPIAH COUNTY</t>
  </si>
  <si>
    <t>M11</t>
  </si>
  <si>
    <t>Cuba</t>
  </si>
  <si>
    <t>CUBA MUNI</t>
  </si>
  <si>
    <t>UBX</t>
  </si>
  <si>
    <t>Cuero</t>
  </si>
  <si>
    <t>CUERO MUNI</t>
  </si>
  <si>
    <t>T71</t>
  </si>
  <si>
    <t>Culbertson</t>
  </si>
  <si>
    <t>BIG SKY FIELD</t>
  </si>
  <si>
    <t>S85</t>
  </si>
  <si>
    <t>Cullman</t>
  </si>
  <si>
    <t>CULLMAN RGNL-FOLSOM FIELD</t>
  </si>
  <si>
    <t>CMD</t>
  </si>
  <si>
    <t>Culpeper</t>
  </si>
  <si>
    <t>CULPEPER RGNL</t>
  </si>
  <si>
    <t>CJR</t>
  </si>
  <si>
    <t>Cumberland</t>
  </si>
  <si>
    <t>CUMBERLAND MUNI</t>
  </si>
  <si>
    <t>UBE</t>
  </si>
  <si>
    <t>GREATER CUMBERLAND RGNL</t>
  </si>
  <si>
    <t>CBE</t>
  </si>
  <si>
    <t>Currituck</t>
  </si>
  <si>
    <t>CURRITUCK COUNTY RGNL</t>
  </si>
  <si>
    <t>ONX</t>
  </si>
  <si>
    <t>Curtis</t>
  </si>
  <si>
    <t>CURTIS MUNI</t>
  </si>
  <si>
    <t>47V</t>
  </si>
  <si>
    <t>Cushing</t>
  </si>
  <si>
    <t>CUSHING MUNI</t>
  </si>
  <si>
    <t>CUH</t>
  </si>
  <si>
    <t>Custer</t>
  </si>
  <si>
    <t>CUSTER COUNTY</t>
  </si>
  <si>
    <t>CUT</t>
  </si>
  <si>
    <t>Cut bank</t>
  </si>
  <si>
    <t>CUT BANK INTL</t>
  </si>
  <si>
    <t>CTB</t>
  </si>
  <si>
    <t>Cuthbert</t>
  </si>
  <si>
    <t>LOWER CHATTAHOOCHEE RGNL</t>
  </si>
  <si>
    <t>25J</t>
  </si>
  <si>
    <t>Cynthiana</t>
  </si>
  <si>
    <t>CYNTHIANA-HARRISON COUNTY</t>
  </si>
  <si>
    <t>0I8</t>
  </si>
  <si>
    <t>Daggett</t>
  </si>
  <si>
    <t>BARSTOW-DAGGETT</t>
  </si>
  <si>
    <t>DAG</t>
  </si>
  <si>
    <t>Dahl creek</t>
  </si>
  <si>
    <t>DAHL CREEK</t>
  </si>
  <si>
    <t>DCK</t>
  </si>
  <si>
    <t>Dalhart</t>
  </si>
  <si>
    <t>DALHART MUNI</t>
  </si>
  <si>
    <t>DHT</t>
  </si>
  <si>
    <t>ADDISON</t>
  </si>
  <si>
    <t>ADS</t>
  </si>
  <si>
    <t>COLLIN COUNTY RGNL AT MC KINNEY</t>
  </si>
  <si>
    <t>TKI</t>
  </si>
  <si>
    <t>DALLAS CBD VERTIPORT</t>
  </si>
  <si>
    <t>49T</t>
  </si>
  <si>
    <t>DALLAS EXECUTIVE</t>
  </si>
  <si>
    <t>RBD</t>
  </si>
  <si>
    <t>DALLAS LOVE FIELD</t>
  </si>
  <si>
    <t>DAL</t>
  </si>
  <si>
    <t>Dallas-fort worth</t>
  </si>
  <si>
    <t>DALLAS/FORT WORTH INTL</t>
  </si>
  <si>
    <t>DFW</t>
  </si>
  <si>
    <t>Dalton</t>
  </si>
  <si>
    <t>DALTON MUNI</t>
  </si>
  <si>
    <t>DNN</t>
  </si>
  <si>
    <t>Danbury</t>
  </si>
  <si>
    <t>DANBURY MUNI</t>
  </si>
  <si>
    <t>DXR</t>
  </si>
  <si>
    <t>Danielson</t>
  </si>
  <si>
    <t>DANIELSON</t>
  </si>
  <si>
    <t>LZD</t>
  </si>
  <si>
    <t>Dansville</t>
  </si>
  <si>
    <t>DANSVILLE MUNI</t>
  </si>
  <si>
    <t>DSV</t>
  </si>
  <si>
    <t>Danville</t>
  </si>
  <si>
    <t>DANVILLE MUNI</t>
  </si>
  <si>
    <t>32A</t>
  </si>
  <si>
    <t>DANVILLE RGNL</t>
  </si>
  <si>
    <t>DAN</t>
  </si>
  <si>
    <t>STUART POWELL FIELD</t>
  </si>
  <si>
    <t>DVK</t>
  </si>
  <si>
    <t>VERMILION REGIONAL</t>
  </si>
  <si>
    <t>DNV</t>
  </si>
  <si>
    <t>Darlington</t>
  </si>
  <si>
    <t>DARLINGTON COUNTY JETPORT</t>
  </si>
  <si>
    <t>UDG</t>
  </si>
  <si>
    <t>Dauphin island</t>
  </si>
  <si>
    <t>DAUPHIN ISLAND</t>
  </si>
  <si>
    <t>4R9</t>
  </si>
  <si>
    <t>Davenport</t>
  </si>
  <si>
    <t>DAVENPORT</t>
  </si>
  <si>
    <t>68S</t>
  </si>
  <si>
    <t>DAVENPORT MUNI</t>
  </si>
  <si>
    <t>DVN</t>
  </si>
  <si>
    <t>David city</t>
  </si>
  <si>
    <t>DAVID CITY MUNI</t>
  </si>
  <si>
    <t>93Y</t>
  </si>
  <si>
    <t>Davis</t>
  </si>
  <si>
    <t>UNIVERSITY</t>
  </si>
  <si>
    <t>EDU</t>
  </si>
  <si>
    <t>Davis/woodland/winters</t>
  </si>
  <si>
    <t>YOLO COUNTY</t>
  </si>
  <si>
    <t>DWA</t>
  </si>
  <si>
    <t>Dawson</t>
  </si>
  <si>
    <t>DAWSON MUNI</t>
  </si>
  <si>
    <t>16J</t>
  </si>
  <si>
    <t>Dayton</t>
  </si>
  <si>
    <t>DAYTON-WRIGHT BROTHERS</t>
  </si>
  <si>
    <t>MGY</t>
  </si>
  <si>
    <t>GREENE COUNTY-LEWIS A. JACKSON RGNL</t>
  </si>
  <si>
    <t>I19</t>
  </si>
  <si>
    <t>JAMES M COX DAYTON INTL</t>
  </si>
  <si>
    <t>DAY</t>
  </si>
  <si>
    <t>MARK ANTON</t>
  </si>
  <si>
    <t>2A0</t>
  </si>
  <si>
    <t>Daytona beach</t>
  </si>
  <si>
    <t>DAYTONA BEACH INTL</t>
  </si>
  <si>
    <t>DAB</t>
  </si>
  <si>
    <t>De kalb</t>
  </si>
  <si>
    <t>DE KALB TAYLOR MUNI</t>
  </si>
  <si>
    <t>DKB</t>
  </si>
  <si>
    <t>De queen</t>
  </si>
  <si>
    <t>J LYNN HELMS SEVIER COUNTY</t>
  </si>
  <si>
    <t>DEQ</t>
  </si>
  <si>
    <t>De quincy</t>
  </si>
  <si>
    <t>DE QUINCY INDUSTRIAL AIRPARK</t>
  </si>
  <si>
    <t>5R8</t>
  </si>
  <si>
    <t>De ridder</t>
  </si>
  <si>
    <t>BEAUREGARD RGNL</t>
  </si>
  <si>
    <t>DRI</t>
  </si>
  <si>
    <t>De witt</t>
  </si>
  <si>
    <t>DE WITT MUNI</t>
  </si>
  <si>
    <t>5M1</t>
  </si>
  <si>
    <t>Deadhorse</t>
  </si>
  <si>
    <t>DEADHORSE</t>
  </si>
  <si>
    <t>SCC</t>
  </si>
  <si>
    <t>Decatur</t>
  </si>
  <si>
    <t>DECATUR</t>
  </si>
  <si>
    <t>DEC</t>
  </si>
  <si>
    <t>DECATUR MUNI</t>
  </si>
  <si>
    <t>LUD</t>
  </si>
  <si>
    <t>PRYOR FIELD RGNL</t>
  </si>
  <si>
    <t>DCU</t>
  </si>
  <si>
    <t>Decorah</t>
  </si>
  <si>
    <t>DECORAH MUNI</t>
  </si>
  <si>
    <t>DEH</t>
  </si>
  <si>
    <t>Deer lodge</t>
  </si>
  <si>
    <t>DEER LODGE-CITY-COUNTY</t>
  </si>
  <si>
    <t>38S</t>
  </si>
  <si>
    <t>Deer park</t>
  </si>
  <si>
    <t>DEER PARK</t>
  </si>
  <si>
    <t>DEW</t>
  </si>
  <si>
    <t>Deering</t>
  </si>
  <si>
    <t>DEERING</t>
  </si>
  <si>
    <t>DEE</t>
  </si>
  <si>
    <t>Defiance</t>
  </si>
  <si>
    <t>DEFIANCE MEMORIAL</t>
  </si>
  <si>
    <t>DFI</t>
  </si>
  <si>
    <t>Defuniak springs</t>
  </si>
  <si>
    <t>DEFUNIAK SPRINGS</t>
  </si>
  <si>
    <t>54J</t>
  </si>
  <si>
    <t>Del rio</t>
  </si>
  <si>
    <t>DEL RIO INTL</t>
  </si>
  <si>
    <t>DRT</t>
  </si>
  <si>
    <t>Deland</t>
  </si>
  <si>
    <t>DELAND MUNI-SIDNEY H TAYLOR FIELD</t>
  </si>
  <si>
    <t>DED</t>
  </si>
  <si>
    <t>Delano</t>
  </si>
  <si>
    <t>DELANO MUNI</t>
  </si>
  <si>
    <t>DLO</t>
  </si>
  <si>
    <t>Delaware</t>
  </si>
  <si>
    <t>DELAWARE MUNI - JIM MOORE FIELD</t>
  </si>
  <si>
    <t>DLZ</t>
  </si>
  <si>
    <t>Delphi</t>
  </si>
  <si>
    <t>DELPHI MUNI</t>
  </si>
  <si>
    <t>1I9</t>
  </si>
  <si>
    <t>Delta</t>
  </si>
  <si>
    <t>BLAKE FIELD</t>
  </si>
  <si>
    <t>AJZ</t>
  </si>
  <si>
    <t>DELTA MUNI</t>
  </si>
  <si>
    <t>DTA</t>
  </si>
  <si>
    <t>Deming</t>
  </si>
  <si>
    <t>DEMING MUNI</t>
  </si>
  <si>
    <t>DMN</t>
  </si>
  <si>
    <t>Demopolis</t>
  </si>
  <si>
    <t>DEMOPOLIS MUNI</t>
  </si>
  <si>
    <t>DYA</t>
  </si>
  <si>
    <t>Denison</t>
  </si>
  <si>
    <t>DENISON MUNI</t>
  </si>
  <si>
    <t>DNS</t>
  </si>
  <si>
    <t>Denton</t>
  </si>
  <si>
    <t>DENTON MUNI</t>
  </si>
  <si>
    <t>DTO</t>
  </si>
  <si>
    <t>Denver</t>
  </si>
  <si>
    <t>CENTENNIAL</t>
  </si>
  <si>
    <t>APA</t>
  </si>
  <si>
    <t>DENVER INTL</t>
  </si>
  <si>
    <t>DEN</t>
  </si>
  <si>
    <t>FRONT RANGE</t>
  </si>
  <si>
    <t>FTG</t>
  </si>
  <si>
    <t>ROCKY MOUNTAIN METROPOLITAN</t>
  </si>
  <si>
    <t>BJC</t>
  </si>
  <si>
    <t>Des moines</t>
  </si>
  <si>
    <t>DES MOINES INTL</t>
  </si>
  <si>
    <t>DSM</t>
  </si>
  <si>
    <t>Desmet</t>
  </si>
  <si>
    <t>WILDER</t>
  </si>
  <si>
    <t>6E5</t>
  </si>
  <si>
    <t>Destin</t>
  </si>
  <si>
    <t>DESTIN-FORT WALTON BEACH</t>
  </si>
  <si>
    <t>DTS</t>
  </si>
  <si>
    <t>Detroit</t>
  </si>
  <si>
    <t>COLEMAN A. YOUNG MUNI</t>
  </si>
  <si>
    <t>DET</t>
  </si>
  <si>
    <t>DETROIT METROPOLITAN WAYNE COUNTY</t>
  </si>
  <si>
    <t>DTW</t>
  </si>
  <si>
    <t>WILLOW RUN</t>
  </si>
  <si>
    <t>YIP</t>
  </si>
  <si>
    <t>Detroit lakes</t>
  </si>
  <si>
    <t>DETROIT LAKES-WETHING FIELD</t>
  </si>
  <si>
    <t>DTL</t>
  </si>
  <si>
    <t>Detroit/grosse ile</t>
  </si>
  <si>
    <t>GROSSE ILE MUNI</t>
  </si>
  <si>
    <t>ONZ</t>
  </si>
  <si>
    <t>Devils lake</t>
  </si>
  <si>
    <t>DEVILS LAKE RGNL</t>
  </si>
  <si>
    <t>DVL</t>
  </si>
  <si>
    <t>Devine</t>
  </si>
  <si>
    <t>DEVINE MUNI</t>
  </si>
  <si>
    <t>23R</t>
  </si>
  <si>
    <t>Dexter</t>
  </si>
  <si>
    <t>DEXTER MUNI</t>
  </si>
  <si>
    <t>DXE</t>
  </si>
  <si>
    <t>DEXTER RGNL</t>
  </si>
  <si>
    <t>1B0</t>
  </si>
  <si>
    <t>Dickinson</t>
  </si>
  <si>
    <t>DICKINSON - THEODORE ROOSEVELT RGNL</t>
  </si>
  <si>
    <t>DIK</t>
  </si>
  <si>
    <t>Dickson</t>
  </si>
  <si>
    <t>DICKSON MUNI</t>
  </si>
  <si>
    <t>M02</t>
  </si>
  <si>
    <t>Dillingham</t>
  </si>
  <si>
    <t>DILLINGHAM</t>
  </si>
  <si>
    <t>DLG</t>
  </si>
  <si>
    <t>Dillon</t>
  </si>
  <si>
    <t>DILLON</t>
  </si>
  <si>
    <t>DLN</t>
  </si>
  <si>
    <t>DILLON COUNTY</t>
  </si>
  <si>
    <t>DLC</t>
  </si>
  <si>
    <t>Dimmitt</t>
  </si>
  <si>
    <t>DIMMITT MUNI</t>
  </si>
  <si>
    <t>T55</t>
  </si>
  <si>
    <t>Dinsmore</t>
  </si>
  <si>
    <t>DINSMORE</t>
  </si>
  <si>
    <t>D63</t>
  </si>
  <si>
    <t>Diomede</t>
  </si>
  <si>
    <t>DIOMEDE</t>
  </si>
  <si>
    <t>DM2</t>
  </si>
  <si>
    <t>Dixon</t>
  </si>
  <si>
    <t>DIXON</t>
  </si>
  <si>
    <t>DWX</t>
  </si>
  <si>
    <t>DIXON MUNI-CHARLES R. WALGREEN FIELD</t>
  </si>
  <si>
    <t>C73</t>
  </si>
  <si>
    <t>Dodge center</t>
  </si>
  <si>
    <t>DODGE CENTER</t>
  </si>
  <si>
    <t>TOB</t>
  </si>
  <si>
    <t>Dodge city</t>
  </si>
  <si>
    <t>DODGE CITY RGNL</t>
  </si>
  <si>
    <t>DDC</t>
  </si>
  <si>
    <t>Donalsonville</t>
  </si>
  <si>
    <t>DONALSONVILLE MUNI</t>
  </si>
  <si>
    <t>17J</t>
  </si>
  <si>
    <t>Dorris</t>
  </si>
  <si>
    <t>BUTTE VALLEY</t>
  </si>
  <si>
    <t>A32</t>
  </si>
  <si>
    <t>Dothan</t>
  </si>
  <si>
    <t>DOTHAN RGNL</t>
  </si>
  <si>
    <t>DHN</t>
  </si>
  <si>
    <t>Douglas</t>
  </si>
  <si>
    <t>CONVERSE COUNTY</t>
  </si>
  <si>
    <t>DGW</t>
  </si>
  <si>
    <t>DOUGLAS MUNI</t>
  </si>
  <si>
    <t>DQH</t>
  </si>
  <si>
    <t>Douglas bisbee</t>
  </si>
  <si>
    <t>BISBEE DOUGLAS INTL</t>
  </si>
  <si>
    <t>DUG</t>
  </si>
  <si>
    <t>Dover/cheswold</t>
  </si>
  <si>
    <t>DELAWARE AIRPARK</t>
  </si>
  <si>
    <t>33N</t>
  </si>
  <si>
    <t>Dover/foxcroft</t>
  </si>
  <si>
    <t>CHARLES A. CHASE JR. MEMORIAL FIELD</t>
  </si>
  <si>
    <t>44B</t>
  </si>
  <si>
    <t>Dowagiac</t>
  </si>
  <si>
    <t>DOWAGIAC MUNI</t>
  </si>
  <si>
    <t>C91</t>
  </si>
  <si>
    <t>Doylestown</t>
  </si>
  <si>
    <t>DOYLESTOWN</t>
  </si>
  <si>
    <t>DYL</t>
  </si>
  <si>
    <t>Drew</t>
  </si>
  <si>
    <t>RULEVILLE-DREW</t>
  </si>
  <si>
    <t>M37</t>
  </si>
  <si>
    <t>Driggs</t>
  </si>
  <si>
    <t>DRIGGS-REED MEMORIAL</t>
  </si>
  <si>
    <t>DIJ</t>
  </si>
  <si>
    <t>Drummond island</t>
  </si>
  <si>
    <t>DRUMMOND ISLAND</t>
  </si>
  <si>
    <t>DRM</t>
  </si>
  <si>
    <t>Duanesburg</t>
  </si>
  <si>
    <t>DUANESBURG</t>
  </si>
  <si>
    <t>4B1</t>
  </si>
  <si>
    <t>Dublin</t>
  </si>
  <si>
    <t>NEW RIVER VALLEY</t>
  </si>
  <si>
    <t>PSK</t>
  </si>
  <si>
    <t>W H 'BUD' BARRON</t>
  </si>
  <si>
    <t>DBN</t>
  </si>
  <si>
    <t>Dubois</t>
  </si>
  <si>
    <t>DUBOIS MUNI</t>
  </si>
  <si>
    <t>DUB</t>
  </si>
  <si>
    <t>DUBOIS RGNL</t>
  </si>
  <si>
    <t>DUJ</t>
  </si>
  <si>
    <t>Dubuque</t>
  </si>
  <si>
    <t>DUBUQUE RGNL</t>
  </si>
  <si>
    <t>DBQ</t>
  </si>
  <si>
    <t>Duchesne</t>
  </si>
  <si>
    <t>DUCHESNE MUNI</t>
  </si>
  <si>
    <t>U69</t>
  </si>
  <si>
    <t>Dulce</t>
  </si>
  <si>
    <t>JICARILLA APACHE NATION</t>
  </si>
  <si>
    <t>24N</t>
  </si>
  <si>
    <t>Duluth</t>
  </si>
  <si>
    <t>DULUTH INTL</t>
  </si>
  <si>
    <t>DLH</t>
  </si>
  <si>
    <t>SKY HARBOR</t>
  </si>
  <si>
    <t>DYT</t>
  </si>
  <si>
    <t>Dumas</t>
  </si>
  <si>
    <t>BILLY FREE MUNI</t>
  </si>
  <si>
    <t>0M0</t>
  </si>
  <si>
    <t>MOORE COUNTY</t>
  </si>
  <si>
    <t>DUX</t>
  </si>
  <si>
    <t>Duncan</t>
  </si>
  <si>
    <t>HALLIBURTON FIELD</t>
  </si>
  <si>
    <t>DUC</t>
  </si>
  <si>
    <t>Dunkirk</t>
  </si>
  <si>
    <t>CHAUTAUQUA COUNTY/DUNKIRK</t>
  </si>
  <si>
    <t>DKK</t>
  </si>
  <si>
    <t>Dunnellon</t>
  </si>
  <si>
    <t>MARION COUNTY</t>
  </si>
  <si>
    <t>X35</t>
  </si>
  <si>
    <t>Dunseith</t>
  </si>
  <si>
    <t>INTL PEACE GARDEN</t>
  </si>
  <si>
    <t>S28</t>
  </si>
  <si>
    <t>Dunsmuir</t>
  </si>
  <si>
    <t>DUNSMUIR MUNI-MOTT</t>
  </si>
  <si>
    <t>1O6</t>
  </si>
  <si>
    <t>Durango</t>
  </si>
  <si>
    <t>DURANGO-LA PLATA COUNTY</t>
  </si>
  <si>
    <t>DRO</t>
  </si>
  <si>
    <t>Durant</t>
  </si>
  <si>
    <t>DURANT RGNL - EAKER FIELD</t>
  </si>
  <si>
    <t>DUA</t>
  </si>
  <si>
    <t>Dyersburg</t>
  </si>
  <si>
    <t>DYERSBURG RGNL</t>
  </si>
  <si>
    <t>DYR</t>
  </si>
  <si>
    <t>Eagle</t>
  </si>
  <si>
    <t>EAGLE</t>
  </si>
  <si>
    <t>EAA</t>
  </si>
  <si>
    <t>EAGLE COUNTY RGNL</t>
  </si>
  <si>
    <t>EGE</t>
  </si>
  <si>
    <t>Eagle butte</t>
  </si>
  <si>
    <t>CHEYENNE EAGLE BUTTE</t>
  </si>
  <si>
    <t>84D</t>
  </si>
  <si>
    <t>Eagle lake</t>
  </si>
  <si>
    <t>EAGLE LAKE</t>
  </si>
  <si>
    <t>ELA</t>
  </si>
  <si>
    <t>Eagle pass</t>
  </si>
  <si>
    <t>MAVERICK COUNTY MEMORIAL INTL</t>
  </si>
  <si>
    <t>5T9</t>
  </si>
  <si>
    <t>Eagle river</t>
  </si>
  <si>
    <t>EAGLE RIVER UNION</t>
  </si>
  <si>
    <t>EGV</t>
  </si>
  <si>
    <t>East hampton</t>
  </si>
  <si>
    <t>EAST HAMPTON</t>
  </si>
  <si>
    <t>HTO</t>
  </si>
  <si>
    <t>East liverpool</t>
  </si>
  <si>
    <t>COLUMBIANA COUNTY</t>
  </si>
  <si>
    <t>02G</t>
  </si>
  <si>
    <t>East moriches</t>
  </si>
  <si>
    <t>SPADARO</t>
  </si>
  <si>
    <t>1N2</t>
  </si>
  <si>
    <t>East troy</t>
  </si>
  <si>
    <t>EAST TROY MUNI</t>
  </si>
  <si>
    <t>57C</t>
  </si>
  <si>
    <t>Eastland</t>
  </si>
  <si>
    <t>EASTLAND MUNI</t>
  </si>
  <si>
    <t>ETN</t>
  </si>
  <si>
    <t>Eastman</t>
  </si>
  <si>
    <t>HEART OF GEORGIA RGNL</t>
  </si>
  <si>
    <t>EZM</t>
  </si>
  <si>
    <t>Easton</t>
  </si>
  <si>
    <t>EASTON/NEWNAM FIELD</t>
  </si>
  <si>
    <t>ESN</t>
  </si>
  <si>
    <t>Eastport</t>
  </si>
  <si>
    <t>EASTPORT MUNI</t>
  </si>
  <si>
    <t>EPM</t>
  </si>
  <si>
    <t>Eastsound</t>
  </si>
  <si>
    <t>ORCAS ISLAND</t>
  </si>
  <si>
    <t>ORS</t>
  </si>
  <si>
    <t>Eau claire</t>
  </si>
  <si>
    <t>CHIPPEWA VALLEY RGNL</t>
  </si>
  <si>
    <t>EAU</t>
  </si>
  <si>
    <t>Ebensburg</t>
  </si>
  <si>
    <t>EBENSBURG</t>
  </si>
  <si>
    <t>9G8</t>
  </si>
  <si>
    <t>Edenton</t>
  </si>
  <si>
    <t>NORTHEASTERN RGNL</t>
  </si>
  <si>
    <t>EDE</t>
  </si>
  <si>
    <t>Edgeley</t>
  </si>
  <si>
    <t>EDGELEY MUNI</t>
  </si>
  <si>
    <t>51D</t>
  </si>
  <si>
    <t>Edgemont</t>
  </si>
  <si>
    <t>EDGEMONT MUNI</t>
  </si>
  <si>
    <t>6V0</t>
  </si>
  <si>
    <t>Edinburg</t>
  </si>
  <si>
    <t>SOUTH TEXAS INTL AT EDINBURG</t>
  </si>
  <si>
    <t>EBG</t>
  </si>
  <si>
    <t>Edna</t>
  </si>
  <si>
    <t>JACKSON COUNTY</t>
  </si>
  <si>
    <t>26R</t>
  </si>
  <si>
    <t>Eek</t>
  </si>
  <si>
    <t>EEK</t>
  </si>
  <si>
    <t>Effingham</t>
  </si>
  <si>
    <t>EFFINGHAM COUNTY MEMORIAL</t>
  </si>
  <si>
    <t>1H2</t>
  </si>
  <si>
    <t>Egegik</t>
  </si>
  <si>
    <t>EGEGIK</t>
  </si>
  <si>
    <t>EII</t>
  </si>
  <si>
    <t>Ekalaka</t>
  </si>
  <si>
    <t>EKALAKA</t>
  </si>
  <si>
    <t>97M</t>
  </si>
  <si>
    <t>Ekwok</t>
  </si>
  <si>
    <t>EKWOK</t>
  </si>
  <si>
    <t>KEK</t>
  </si>
  <si>
    <t>El dorado</t>
  </si>
  <si>
    <t>EL DORADO/CAPTAIN JACK THOMAS MEMORIAL</t>
  </si>
  <si>
    <t>EQA</t>
  </si>
  <si>
    <t>SOUTH ARKANSAS RGNL AT GOODWIN FIELD</t>
  </si>
  <si>
    <t>ELD</t>
  </si>
  <si>
    <t>El monte</t>
  </si>
  <si>
    <t>EL MONTE</t>
  </si>
  <si>
    <t>EMT</t>
  </si>
  <si>
    <t>El paso</t>
  </si>
  <si>
    <t>EL PASO INTL</t>
  </si>
  <si>
    <t>ELP</t>
  </si>
  <si>
    <t>El reno</t>
  </si>
  <si>
    <t>EL RENO RGNL</t>
  </si>
  <si>
    <t>RQO</t>
  </si>
  <si>
    <t>Elba</t>
  </si>
  <si>
    <t>CARL FOLSOM</t>
  </si>
  <si>
    <t>14J</t>
  </si>
  <si>
    <t>Elberton</t>
  </si>
  <si>
    <t>ELBERT COUNTY-PATZ FIELD</t>
  </si>
  <si>
    <t>EBA</t>
  </si>
  <si>
    <t>Elbow lake</t>
  </si>
  <si>
    <t>ELBOW LAKE MUNI - PRIDE OF THE PRAIRIE</t>
  </si>
  <si>
    <t>Y63</t>
  </si>
  <si>
    <t>Eldon</t>
  </si>
  <si>
    <t>ELDON MODEL AIRPARK</t>
  </si>
  <si>
    <t>H79</t>
  </si>
  <si>
    <t>Electric city</t>
  </si>
  <si>
    <t>GRAND COULEE DAM</t>
  </si>
  <si>
    <t>3W7</t>
  </si>
  <si>
    <t>Elfin cove</t>
  </si>
  <si>
    <t>ELFIN COVE</t>
  </si>
  <si>
    <t>ELV</t>
  </si>
  <si>
    <t>Elim</t>
  </si>
  <si>
    <t>ELIM</t>
  </si>
  <si>
    <t>ELI</t>
  </si>
  <si>
    <t>Elizabeth city</t>
  </si>
  <si>
    <t>ELIZABETH CITY CG AIR STATION/RGNL</t>
  </si>
  <si>
    <t>ECG</t>
  </si>
  <si>
    <t>Elizabethton</t>
  </si>
  <si>
    <t>ELIZABETHTON MUNI</t>
  </si>
  <si>
    <t>0A9</t>
  </si>
  <si>
    <t>Elizabethtown</t>
  </si>
  <si>
    <t>ADDINGTON FIELD</t>
  </si>
  <si>
    <t>EKX</t>
  </si>
  <si>
    <t>CURTIS L BROWN JR FIELD</t>
  </si>
  <si>
    <t>EYF</t>
  </si>
  <si>
    <t>Elk city</t>
  </si>
  <si>
    <t>ELK CITY RGNL BUSINESS</t>
  </si>
  <si>
    <t>ELK</t>
  </si>
  <si>
    <t>Elkhart</t>
  </si>
  <si>
    <t>ELKHART MUNI</t>
  </si>
  <si>
    <t>EKM</t>
  </si>
  <si>
    <t>ELKHART-MORTON COUNTY</t>
  </si>
  <si>
    <t>EHA</t>
  </si>
  <si>
    <t>Elkin</t>
  </si>
  <si>
    <t>ELKIN MUNI</t>
  </si>
  <si>
    <t>ZEF</t>
  </si>
  <si>
    <t>Elkins</t>
  </si>
  <si>
    <t>ELKINS-RANDOLPH CO-JENNINGS RANDOLPH FLD</t>
  </si>
  <si>
    <t>EKN</t>
  </si>
  <si>
    <t>Elko</t>
  </si>
  <si>
    <t>ELKO RGNL</t>
  </si>
  <si>
    <t>EKO</t>
  </si>
  <si>
    <t>Ellendale</t>
  </si>
  <si>
    <t>ELLENDALE MUNI</t>
  </si>
  <si>
    <t>4E7</t>
  </si>
  <si>
    <t>Ellensburg</t>
  </si>
  <si>
    <t>BOWERS FIELD</t>
  </si>
  <si>
    <t>ELN</t>
  </si>
  <si>
    <t>Ellenville</t>
  </si>
  <si>
    <t>JOSEPH Y RESNICK</t>
  </si>
  <si>
    <t>N89</t>
  </si>
  <si>
    <t>Ellijay</t>
  </si>
  <si>
    <t>GILMER COUNTY</t>
  </si>
  <si>
    <t>49A</t>
  </si>
  <si>
    <t>Ellsworth</t>
  </si>
  <si>
    <t>ELLSWORTH MUNI</t>
  </si>
  <si>
    <t>9K7</t>
  </si>
  <si>
    <t>Elmira/corning</t>
  </si>
  <si>
    <t>ELMIRA/CORNING RGNL</t>
  </si>
  <si>
    <t>ELM</t>
  </si>
  <si>
    <t>Eloy</t>
  </si>
  <si>
    <t>ELOY MUNI</t>
  </si>
  <si>
    <t>E60</t>
  </si>
  <si>
    <t>Ely</t>
  </si>
  <si>
    <t>ELY ARPT /YELLAND FLD/</t>
  </si>
  <si>
    <t>ELY</t>
  </si>
  <si>
    <t>ELY MUNI</t>
  </si>
  <si>
    <t>ELO</t>
  </si>
  <si>
    <t>Emmetsburg</t>
  </si>
  <si>
    <t>EMMETSBURG MUNI</t>
  </si>
  <si>
    <t>EGQ</t>
  </si>
  <si>
    <t>Emmonak</t>
  </si>
  <si>
    <t>EMMONAK</t>
  </si>
  <si>
    <t>ENM</t>
  </si>
  <si>
    <t>Emporia</t>
  </si>
  <si>
    <t>EMPORIA MUNI</t>
  </si>
  <si>
    <t>EMP</t>
  </si>
  <si>
    <t>EMPORIA-GREENSVILLE RGNL</t>
  </si>
  <si>
    <t>EMV</t>
  </si>
  <si>
    <t>Endicott</t>
  </si>
  <si>
    <t>TRI-CITIES</t>
  </si>
  <si>
    <t>CZG</t>
  </si>
  <si>
    <t>Engelhard</t>
  </si>
  <si>
    <t>HYDE COUNTY</t>
  </si>
  <si>
    <t>7W6</t>
  </si>
  <si>
    <t>Enid</t>
  </si>
  <si>
    <t>ENID WOODRING RGNL</t>
  </si>
  <si>
    <t>WDG</t>
  </si>
  <si>
    <t>ENNIS - BIG SKY</t>
  </si>
  <si>
    <t>EKS</t>
  </si>
  <si>
    <t>ENNIS MUNI</t>
  </si>
  <si>
    <t>F41</t>
  </si>
  <si>
    <t>Enterprise</t>
  </si>
  <si>
    <t>ENTERPRISE MUNI</t>
  </si>
  <si>
    <t>EDN</t>
  </si>
  <si>
    <t>Ephraim</t>
  </si>
  <si>
    <t>EPHRAIM-GIBRALTAR</t>
  </si>
  <si>
    <t>3D2</t>
  </si>
  <si>
    <t>Ephrata</t>
  </si>
  <si>
    <t>EPHRATA MUNI</t>
  </si>
  <si>
    <t>EPH</t>
  </si>
  <si>
    <t>Erie</t>
  </si>
  <si>
    <t>ERIE INTL/TOM RIDGE FIELD</t>
  </si>
  <si>
    <t>ERI</t>
  </si>
  <si>
    <t>ERIE MUNI</t>
  </si>
  <si>
    <t>EIK</t>
  </si>
  <si>
    <t>Erwin</t>
  </si>
  <si>
    <t>HARNETT RGNL JETPORT</t>
  </si>
  <si>
    <t>HRJ</t>
  </si>
  <si>
    <t>Escalante</t>
  </si>
  <si>
    <t>ESCALANTE MUNI</t>
  </si>
  <si>
    <t>1L7</t>
  </si>
  <si>
    <t>Escanaba</t>
  </si>
  <si>
    <t>DELTA COUNTY</t>
  </si>
  <si>
    <t>ESC</t>
  </si>
  <si>
    <t>Espanola</t>
  </si>
  <si>
    <t>OHKAY OWINGEH</t>
  </si>
  <si>
    <t>E14</t>
  </si>
  <si>
    <t>Estherville</t>
  </si>
  <si>
    <t>ESTHERVILLE MUNI</t>
  </si>
  <si>
    <t>EST</t>
  </si>
  <si>
    <t>Eufaula</t>
  </si>
  <si>
    <t>EUFAULA MUNI</t>
  </si>
  <si>
    <t>F08</t>
  </si>
  <si>
    <t>FOUNTAINHEAD LODGE AIRPARK</t>
  </si>
  <si>
    <t>0F7</t>
  </si>
  <si>
    <t>WEEDON FIELD</t>
  </si>
  <si>
    <t>EUF</t>
  </si>
  <si>
    <t>Eugene</t>
  </si>
  <si>
    <t>MAHLON SWEET FIELD</t>
  </si>
  <si>
    <t>EUG</t>
  </si>
  <si>
    <t>Eunice</t>
  </si>
  <si>
    <t>EUNICE</t>
  </si>
  <si>
    <t>4R7</t>
  </si>
  <si>
    <t>Eupora</t>
  </si>
  <si>
    <t>EUPORA</t>
  </si>
  <si>
    <t>06M</t>
  </si>
  <si>
    <t>Eureka</t>
  </si>
  <si>
    <t>EUREKA</t>
  </si>
  <si>
    <t>05U</t>
  </si>
  <si>
    <t>88M</t>
  </si>
  <si>
    <t>EUREKA MUNI</t>
  </si>
  <si>
    <t>3W8</t>
  </si>
  <si>
    <t>KNEELAND</t>
  </si>
  <si>
    <t>O19</t>
  </si>
  <si>
    <t>LT. WILLIAM M. MILLIKEN</t>
  </si>
  <si>
    <t>13K</t>
  </si>
  <si>
    <t>MURRAY FIELD</t>
  </si>
  <si>
    <t>EKA</t>
  </si>
  <si>
    <t>Evanston</t>
  </si>
  <si>
    <t>EVANSTON-UINTA COUNTY BURNS FIELD</t>
  </si>
  <si>
    <t>EVW</t>
  </si>
  <si>
    <t>Evansville</t>
  </si>
  <si>
    <t>EVANSVILLE RGNL</t>
  </si>
  <si>
    <t>EVV</t>
  </si>
  <si>
    <t>Evart</t>
  </si>
  <si>
    <t>EVART MUNI</t>
  </si>
  <si>
    <t>9C8</t>
  </si>
  <si>
    <t>Eveleth</t>
  </si>
  <si>
    <t>EVELETH-VIRGINIA MUNI</t>
  </si>
  <si>
    <t>EVM</t>
  </si>
  <si>
    <t>Everett</t>
  </si>
  <si>
    <t>SNOHOMISH COUNTY (PAINE FLD)</t>
  </si>
  <si>
    <t>PAE</t>
  </si>
  <si>
    <t>Everglades</t>
  </si>
  <si>
    <t>EVERGLADES AIRPARK</t>
  </si>
  <si>
    <t>X01</t>
  </si>
  <si>
    <t>Evergreen</t>
  </si>
  <si>
    <t>MIDDLETON FIELD</t>
  </si>
  <si>
    <t>GZH</t>
  </si>
  <si>
    <t>Excursion inlet</t>
  </si>
  <si>
    <t>EXCURSION INLET</t>
  </si>
  <si>
    <t>EXI</t>
  </si>
  <si>
    <t>Fabens</t>
  </si>
  <si>
    <t>FABENS</t>
  </si>
  <si>
    <t>E35</t>
  </si>
  <si>
    <t>Fairbanks</t>
  </si>
  <si>
    <t>FAIRBANKS INTL</t>
  </si>
  <si>
    <t>FAI</t>
  </si>
  <si>
    <t>Fairbury</t>
  </si>
  <si>
    <t>FAIRBURY MUNI</t>
  </si>
  <si>
    <t>FBY</t>
  </si>
  <si>
    <t>Fairfield</t>
  </si>
  <si>
    <t>FAIRFIELD MUNI</t>
  </si>
  <si>
    <t>FFL</t>
  </si>
  <si>
    <t>FWC</t>
  </si>
  <si>
    <t>Fairhope</t>
  </si>
  <si>
    <t>H L SONNY CALLAHAN</t>
  </si>
  <si>
    <t>CQF</t>
  </si>
  <si>
    <t>Fairmont</t>
  </si>
  <si>
    <t>FAIRMONT MUNI</t>
  </si>
  <si>
    <t>FRM</t>
  </si>
  <si>
    <t>FAIRMONT MUNI-FRANKMAN FIELD</t>
  </si>
  <si>
    <t>4G7</t>
  </si>
  <si>
    <t>FAIRMONT STATE AIRFIELD</t>
  </si>
  <si>
    <t>FMZ</t>
  </si>
  <si>
    <t>Fairview</t>
  </si>
  <si>
    <t>FAIRVIEW MUNI</t>
  </si>
  <si>
    <t>6K4</t>
  </si>
  <si>
    <t>Faith</t>
  </si>
  <si>
    <t>FAITH MUNI</t>
  </si>
  <si>
    <t>D07</t>
  </si>
  <si>
    <t>Fajardo</t>
  </si>
  <si>
    <t>DIEGO JIMENEZ TORRES</t>
  </si>
  <si>
    <t>X95</t>
  </si>
  <si>
    <t>Falfurrias</t>
  </si>
  <si>
    <t>BROOKS COUNTY</t>
  </si>
  <si>
    <t>BKS</t>
  </si>
  <si>
    <t>Fall river mills</t>
  </si>
  <si>
    <t>FALL RIVER MILLS</t>
  </si>
  <si>
    <t>O89</t>
  </si>
  <si>
    <t>Fallbrook</t>
  </si>
  <si>
    <t>FALLBROOK COMMUNITY AIRPARK</t>
  </si>
  <si>
    <t>L18</t>
  </si>
  <si>
    <t>Fallon</t>
  </si>
  <si>
    <t>FALLON MUNI</t>
  </si>
  <si>
    <t>FLX</t>
  </si>
  <si>
    <t>Falls city</t>
  </si>
  <si>
    <t>BRENNER FIELD</t>
  </si>
  <si>
    <t>FNB</t>
  </si>
  <si>
    <t>Falls-of-rough</t>
  </si>
  <si>
    <t>ROUGH RIVER STATE PARK</t>
  </si>
  <si>
    <t>2I3</t>
  </si>
  <si>
    <t>Falmouth</t>
  </si>
  <si>
    <t>GENE SNYDER</t>
  </si>
  <si>
    <t>K62</t>
  </si>
  <si>
    <t>False pass</t>
  </si>
  <si>
    <t>FALSE PASS</t>
  </si>
  <si>
    <t>KFP</t>
  </si>
  <si>
    <t>Fargo</t>
  </si>
  <si>
    <t>HECTOR INTL</t>
  </si>
  <si>
    <t>FAR</t>
  </si>
  <si>
    <t>Faribault</t>
  </si>
  <si>
    <t>FARIBAULT MUNI</t>
  </si>
  <si>
    <t>FBL</t>
  </si>
  <si>
    <t>Farmerville</t>
  </si>
  <si>
    <t>UNION PARISH</t>
  </si>
  <si>
    <t>F87</t>
  </si>
  <si>
    <t>Farmingdale</t>
  </si>
  <si>
    <t>REPUBLIC</t>
  </si>
  <si>
    <t>FRG</t>
  </si>
  <si>
    <t>Farmington</t>
  </si>
  <si>
    <t>FARMINGTON RGNL</t>
  </si>
  <si>
    <t>FAM</t>
  </si>
  <si>
    <t>FOUR CORNERS RGNL</t>
  </si>
  <si>
    <t>FMN</t>
  </si>
  <si>
    <t>Farmville</t>
  </si>
  <si>
    <t>FARMVILLE RGNL</t>
  </si>
  <si>
    <t>FVX</t>
  </si>
  <si>
    <t>Faulkton</t>
  </si>
  <si>
    <t>FAULKTON MUNI</t>
  </si>
  <si>
    <t>3FU</t>
  </si>
  <si>
    <t>Fayette</t>
  </si>
  <si>
    <t>RICHARD ARTHUR FIELD</t>
  </si>
  <si>
    <t>M95</t>
  </si>
  <si>
    <t>Fayetteville</t>
  </si>
  <si>
    <t>DRAKE FIELD</t>
  </si>
  <si>
    <t>FYV</t>
  </si>
  <si>
    <t>FAYETTEVILLE MUNI</t>
  </si>
  <si>
    <t>FYM</t>
  </si>
  <si>
    <t>FAYETTEVILLE RGNL/GRANNIS FIELD</t>
  </si>
  <si>
    <t>FAY</t>
  </si>
  <si>
    <t>Fayetteville/springdale/</t>
  </si>
  <si>
    <t>NORTHWEST ARKANSAS RGNL</t>
  </si>
  <si>
    <t>XNA</t>
  </si>
  <si>
    <t>Fergus falls</t>
  </si>
  <si>
    <t>FERGUS FALLS MUNI-EINAR MICKELSON FLD</t>
  </si>
  <si>
    <t>FFM</t>
  </si>
  <si>
    <t>Fernandina beach</t>
  </si>
  <si>
    <t>FERNANDINA BEACH MUNI</t>
  </si>
  <si>
    <t>FHB</t>
  </si>
  <si>
    <t>Findlay</t>
  </si>
  <si>
    <t>FINDLAY</t>
  </si>
  <si>
    <t>FDY</t>
  </si>
  <si>
    <t>Firebaugh</t>
  </si>
  <si>
    <t>FIREBAUGH</t>
  </si>
  <si>
    <t>F34</t>
  </si>
  <si>
    <t>Fishers island</t>
  </si>
  <si>
    <t>ELIZABETH FIELD</t>
  </si>
  <si>
    <t>0B8</t>
  </si>
  <si>
    <t>Fitchburg</t>
  </si>
  <si>
    <t>FITCHBURG MUNI</t>
  </si>
  <si>
    <t>FIT</t>
  </si>
  <si>
    <t>Fitiuta village</t>
  </si>
  <si>
    <t>FITIUTA</t>
  </si>
  <si>
    <t>FAQ</t>
  </si>
  <si>
    <t>Fitzgerald</t>
  </si>
  <si>
    <t>FITZGERALD MUNI</t>
  </si>
  <si>
    <t>FZG</t>
  </si>
  <si>
    <t>Flagstaff</t>
  </si>
  <si>
    <t>FLAGSTAFF PULLIAM</t>
  </si>
  <si>
    <t>FLG</t>
  </si>
  <si>
    <t>Flandreau</t>
  </si>
  <si>
    <t>FLANDREAU MUNI</t>
  </si>
  <si>
    <t>4P3</t>
  </si>
  <si>
    <t>Flat</t>
  </si>
  <si>
    <t>FLAT</t>
  </si>
  <si>
    <t>FLT</t>
  </si>
  <si>
    <t>Flemingsburg</t>
  </si>
  <si>
    <t>FLEMING-MASON</t>
  </si>
  <si>
    <t>FGX</t>
  </si>
  <si>
    <t>Flint</t>
  </si>
  <si>
    <t>BISHOP INTL</t>
  </si>
  <si>
    <t>FNT</t>
  </si>
  <si>
    <t>Flippin</t>
  </si>
  <si>
    <t>MARION COUNTY RGNL</t>
  </si>
  <si>
    <t>FLP</t>
  </si>
  <si>
    <t>Flora</t>
  </si>
  <si>
    <t>FLORA MUNI</t>
  </si>
  <si>
    <t>FOA</t>
  </si>
  <si>
    <t>Florala</t>
  </si>
  <si>
    <t>FLORALA MUNI</t>
  </si>
  <si>
    <t>0J4</t>
  </si>
  <si>
    <t>Florence</t>
  </si>
  <si>
    <t>FLORENCE MUNI</t>
  </si>
  <si>
    <t>6S2</t>
  </si>
  <si>
    <t>FLORENCE RGNL</t>
  </si>
  <si>
    <t>FLO</t>
  </si>
  <si>
    <t>FLOYDADA MUNI</t>
  </si>
  <si>
    <t>41F</t>
  </si>
  <si>
    <t>Foley</t>
  </si>
  <si>
    <t>FOLEY MUNI</t>
  </si>
  <si>
    <t>5R4</t>
  </si>
  <si>
    <t>Fond du lac</t>
  </si>
  <si>
    <t>FOND DU LAC COUNTY</t>
  </si>
  <si>
    <t>FLD</t>
  </si>
  <si>
    <t>Fordyce</t>
  </si>
  <si>
    <t>FORDYCE MUNI</t>
  </si>
  <si>
    <t>5M4</t>
  </si>
  <si>
    <t>Forest</t>
  </si>
  <si>
    <t>G. V. MONTGOMERY</t>
  </si>
  <si>
    <t>2M4</t>
  </si>
  <si>
    <t>Forest city</t>
  </si>
  <si>
    <t>FOREST CITY MUNI</t>
  </si>
  <si>
    <t>FXY</t>
  </si>
  <si>
    <t>Forrest city</t>
  </si>
  <si>
    <t>FORREST CITY MUNI</t>
  </si>
  <si>
    <t>FCY</t>
  </si>
  <si>
    <t>Forsyth</t>
  </si>
  <si>
    <t>TILLITT FIELD</t>
  </si>
  <si>
    <t>1S3</t>
  </si>
  <si>
    <t>Fort atkinson</t>
  </si>
  <si>
    <t>FORT ATKINSON MUNI</t>
  </si>
  <si>
    <t>61C</t>
  </si>
  <si>
    <t>Fort benton</t>
  </si>
  <si>
    <t>FORT BENTON</t>
  </si>
  <si>
    <t>79S</t>
  </si>
  <si>
    <t>Fort bridger</t>
  </si>
  <si>
    <t>FORT BRIDGER</t>
  </si>
  <si>
    <t>FBR</t>
  </si>
  <si>
    <t>Fort collins/loveland</t>
  </si>
  <si>
    <t>FORT COLLINS-LOVELAND MUNI</t>
  </si>
  <si>
    <t>FNL</t>
  </si>
  <si>
    <t>Fort dodge</t>
  </si>
  <si>
    <t>FORT DODGE RGNL</t>
  </si>
  <si>
    <t>FOD</t>
  </si>
  <si>
    <t>Fort hood/killeen</t>
  </si>
  <si>
    <t>ROBERT GRAY AAF</t>
  </si>
  <si>
    <t>GRK</t>
  </si>
  <si>
    <t>Fort huachuca sierra vista</t>
  </si>
  <si>
    <t>SIERRA VISTA MUNI-LIBBY AAF</t>
  </si>
  <si>
    <t>FHU</t>
  </si>
  <si>
    <t>Fort jones</t>
  </si>
  <si>
    <t>SCOTT VALLEY</t>
  </si>
  <si>
    <t>A30</t>
  </si>
  <si>
    <t>Fort lauderdale</t>
  </si>
  <si>
    <t>FORT LAUDERDALE EXECUTIVE</t>
  </si>
  <si>
    <t>FXE</t>
  </si>
  <si>
    <t>FORT LAUDERDALE/HOLLYWOOD INTL</t>
  </si>
  <si>
    <t>FLL</t>
  </si>
  <si>
    <t>Fort leonard wood</t>
  </si>
  <si>
    <t>WAYNESVILLE-ST. ROBERT RGNL FORNEY FLD</t>
  </si>
  <si>
    <t>TBN</t>
  </si>
  <si>
    <t>Fort madison</t>
  </si>
  <si>
    <t>FORT MADISON MUNI</t>
  </si>
  <si>
    <t>FSW</t>
  </si>
  <si>
    <t>Fort meade(odenton)</t>
  </si>
  <si>
    <t>TIPTON</t>
  </si>
  <si>
    <t>FME</t>
  </si>
  <si>
    <t>Fort morgan</t>
  </si>
  <si>
    <t>FORT MORGAN MUNI</t>
  </si>
  <si>
    <t>FMM</t>
  </si>
  <si>
    <t>Fort myers</t>
  </si>
  <si>
    <t>PAGE FIELD</t>
  </si>
  <si>
    <t>FMY</t>
  </si>
  <si>
    <t>SOUTHWEST FLORIDA INTL</t>
  </si>
  <si>
    <t>RSW</t>
  </si>
  <si>
    <t>Fort payne</t>
  </si>
  <si>
    <t>ISBELL FIELD</t>
  </si>
  <si>
    <t>4A9</t>
  </si>
  <si>
    <t>Fort pierce</t>
  </si>
  <si>
    <t>ST LUCIE COUNTY INTL</t>
  </si>
  <si>
    <t>FPR</t>
  </si>
  <si>
    <t>Fort scott</t>
  </si>
  <si>
    <t>FORT SCOTT MUNI</t>
  </si>
  <si>
    <t>FSK</t>
  </si>
  <si>
    <t>Fort smith</t>
  </si>
  <si>
    <t>FORT SMITH RGNL</t>
  </si>
  <si>
    <t>FSM</t>
  </si>
  <si>
    <t>Fort stewart(hinesville)</t>
  </si>
  <si>
    <t>WRIGHT AAF (FORT STEWART)/MIDCOAST RGNL</t>
  </si>
  <si>
    <t>LHW</t>
  </si>
  <si>
    <t>Fort stockton</t>
  </si>
  <si>
    <t>FORT STOCKTON-PECOS COUNTY</t>
  </si>
  <si>
    <t>FST</t>
  </si>
  <si>
    <t>Fort sumner</t>
  </si>
  <si>
    <t>FORT SUMNER MUNI</t>
  </si>
  <si>
    <t>FSU</t>
  </si>
  <si>
    <t>Fort wayne</t>
  </si>
  <si>
    <t>FORT WAYNE INTL</t>
  </si>
  <si>
    <t>FWA</t>
  </si>
  <si>
    <t>SMITH FIELD</t>
  </si>
  <si>
    <t>SMD</t>
  </si>
  <si>
    <t>Fort worth</t>
  </si>
  <si>
    <t>FORT WORTH ALLIANCE</t>
  </si>
  <si>
    <t>AFW</t>
  </si>
  <si>
    <t>FORT WORTH MEACHAM INTL</t>
  </si>
  <si>
    <t>FTW</t>
  </si>
  <si>
    <t>FORT WORTH SPINKS</t>
  </si>
  <si>
    <t>FWS</t>
  </si>
  <si>
    <t>Fort yates</t>
  </si>
  <si>
    <t>STANDING ROCK</t>
  </si>
  <si>
    <t>Y27</t>
  </si>
  <si>
    <t>Fort yukon</t>
  </si>
  <si>
    <t>FORT YUKON</t>
  </si>
  <si>
    <t>FYU</t>
  </si>
  <si>
    <t>Fortuna</t>
  </si>
  <si>
    <t>ROHNERVILLE</t>
  </si>
  <si>
    <t>FOT</t>
  </si>
  <si>
    <t>Fosston</t>
  </si>
  <si>
    <t>FOSSTON MUNI</t>
  </si>
  <si>
    <t>FSE</t>
  </si>
  <si>
    <t>Fostoria</t>
  </si>
  <si>
    <t>FOSTORIA METROPOLITAN</t>
  </si>
  <si>
    <t>FZI</t>
  </si>
  <si>
    <t>Frankfort</t>
  </si>
  <si>
    <t>CAPITAL CITY</t>
  </si>
  <si>
    <t>FFT</t>
  </si>
  <si>
    <t>FRANKFORT DOW MEMORIAL FIELD</t>
  </si>
  <si>
    <t>FKS</t>
  </si>
  <si>
    <t>FRANKFORT MUNI</t>
  </si>
  <si>
    <t>FKR</t>
  </si>
  <si>
    <t>Franklin</t>
  </si>
  <si>
    <t>FRANKLIN FIELD</t>
  </si>
  <si>
    <t>F72</t>
  </si>
  <si>
    <t>FRANKLIN MUNI-JOHN BEVERLY ROSE</t>
  </si>
  <si>
    <t>FKN</t>
  </si>
  <si>
    <t>MACON COUNTY</t>
  </si>
  <si>
    <t>1A5</t>
  </si>
  <si>
    <t>VENANGO RGNL</t>
  </si>
  <si>
    <t>FKL</t>
  </si>
  <si>
    <t>Frederick</t>
  </si>
  <si>
    <t>FREDERICK MUNI</t>
  </si>
  <si>
    <t>FDK</t>
  </si>
  <si>
    <t>FREDERICK RGNL</t>
  </si>
  <si>
    <t>FDR</t>
  </si>
  <si>
    <t>GILLESPIE COUNTY</t>
  </si>
  <si>
    <t>T82</t>
  </si>
  <si>
    <t>Fredericktown</t>
  </si>
  <si>
    <t>A. PAUL VANCE FREDERICKTOWN RGNL</t>
  </si>
  <si>
    <t>H88</t>
  </si>
  <si>
    <t>Freehold</t>
  </si>
  <si>
    <t>FREEHOLD</t>
  </si>
  <si>
    <t>1I5</t>
  </si>
  <si>
    <t>Freeport</t>
  </si>
  <si>
    <t>ALBERTUS</t>
  </si>
  <si>
    <t>FEP</t>
  </si>
  <si>
    <t>Fremont</t>
  </si>
  <si>
    <t>FREMONT MUNI</t>
  </si>
  <si>
    <t>FET</t>
  </si>
  <si>
    <t>FFX</t>
  </si>
  <si>
    <t>SANDUSKY COUNTY RGNL</t>
  </si>
  <si>
    <t>S24</t>
  </si>
  <si>
    <t>French lick</t>
  </si>
  <si>
    <t>FRENCH LICK MUNI</t>
  </si>
  <si>
    <t>FRH</t>
  </si>
  <si>
    <t>Frenchville</t>
  </si>
  <si>
    <t>NORTHERN AROOSTOOK RGNL</t>
  </si>
  <si>
    <t>FVE</t>
  </si>
  <si>
    <t>Fresno</t>
  </si>
  <si>
    <t>FRESNO CHANDLER EXECUTIVE</t>
  </si>
  <si>
    <t>FCH</t>
  </si>
  <si>
    <t>FRESNO YOSEMITE INTL</t>
  </si>
  <si>
    <t>FAT</t>
  </si>
  <si>
    <t>Friday harbor</t>
  </si>
  <si>
    <t>FRIDAY HARBOR</t>
  </si>
  <si>
    <t>FHR</t>
  </si>
  <si>
    <t>W33</t>
  </si>
  <si>
    <t>Friendship (adams)</t>
  </si>
  <si>
    <t>ADAMS COUNTY LEGION FIELD</t>
  </si>
  <si>
    <t>63C</t>
  </si>
  <si>
    <t>Front royal</t>
  </si>
  <si>
    <t>FRONT ROYAL-WARREN COUNTY</t>
  </si>
  <si>
    <t>FRR</t>
  </si>
  <si>
    <t>Fryeburg</t>
  </si>
  <si>
    <t>EASTERN SLOPES RGNL</t>
  </si>
  <si>
    <t>IZG</t>
  </si>
  <si>
    <t>Fullerton</t>
  </si>
  <si>
    <t>FULLERTON MUNI</t>
  </si>
  <si>
    <t>FUL</t>
  </si>
  <si>
    <t>Fulton</t>
  </si>
  <si>
    <t>ELTON HENSLEY MEMORIAL</t>
  </si>
  <si>
    <t>FTT</t>
  </si>
  <si>
    <t>FULTON</t>
  </si>
  <si>
    <t>1M7</t>
  </si>
  <si>
    <t>OSWEGO COUNTY</t>
  </si>
  <si>
    <t>FZY</t>
  </si>
  <si>
    <t>Funter bay</t>
  </si>
  <si>
    <t>FUNTER BAY</t>
  </si>
  <si>
    <t>FNR</t>
  </si>
  <si>
    <t>Gabbs</t>
  </si>
  <si>
    <t>GABBS</t>
  </si>
  <si>
    <t>GAB</t>
  </si>
  <si>
    <t>Gadsden</t>
  </si>
  <si>
    <t>NORTHEAST ALABAMA RGNL</t>
  </si>
  <si>
    <t>GAD</t>
  </si>
  <si>
    <t>Gage</t>
  </si>
  <si>
    <t>GAGE</t>
  </si>
  <si>
    <t>GAG</t>
  </si>
  <si>
    <t>Gainesboro</t>
  </si>
  <si>
    <t>1A7</t>
  </si>
  <si>
    <t>Gainesville</t>
  </si>
  <si>
    <t>GAINESVILLE MUNI</t>
  </si>
  <si>
    <t>GLE</t>
  </si>
  <si>
    <t>GAINESVILLE RGNL</t>
  </si>
  <si>
    <t>GNV</t>
  </si>
  <si>
    <t>LEE GILMER MEMORIAL</t>
  </si>
  <si>
    <t>GVL</t>
  </si>
  <si>
    <t>Gaithersburg</t>
  </si>
  <si>
    <t>MONTGOMERY COUNTY AIRPARK</t>
  </si>
  <si>
    <t>GAI</t>
  </si>
  <si>
    <t>Galax hillsville</t>
  </si>
  <si>
    <t>TWIN COUNTY</t>
  </si>
  <si>
    <t>HLX</t>
  </si>
  <si>
    <t>Galbraith lake</t>
  </si>
  <si>
    <t>GALBRAITH LAKE</t>
  </si>
  <si>
    <t>GBH</t>
  </si>
  <si>
    <t>Galena</t>
  </si>
  <si>
    <t>EDWARD G. PITKA SR</t>
  </si>
  <si>
    <t>GAL</t>
  </si>
  <si>
    <t>Galesburg</t>
  </si>
  <si>
    <t>GALESBURG MUNI</t>
  </si>
  <si>
    <t>GBG</t>
  </si>
  <si>
    <t>Galion</t>
  </si>
  <si>
    <t>GALION MUNI</t>
  </si>
  <si>
    <t>GQQ</t>
  </si>
  <si>
    <t>Gallatin</t>
  </si>
  <si>
    <t>SUMNER COUNTY RGNL</t>
  </si>
  <si>
    <t>M33</t>
  </si>
  <si>
    <t>Galliano</t>
  </si>
  <si>
    <t>SOUTH LAFOURCHE LEONARD MILLER JR</t>
  </si>
  <si>
    <t>GAO</t>
  </si>
  <si>
    <t>Gallipolis</t>
  </si>
  <si>
    <t>GALLIA-MEIGS RGNL</t>
  </si>
  <si>
    <t>GAS</t>
  </si>
  <si>
    <t>Gallup</t>
  </si>
  <si>
    <t>GALLUP MUNI</t>
  </si>
  <si>
    <t>GUP</t>
  </si>
  <si>
    <t>Galveston</t>
  </si>
  <si>
    <t>SCHOLES INTL AT GALVESTON</t>
  </si>
  <si>
    <t>GLS</t>
  </si>
  <si>
    <t>Gambell</t>
  </si>
  <si>
    <t>GAMBELL</t>
  </si>
  <si>
    <t>GAM</t>
  </si>
  <si>
    <t>Garberville</t>
  </si>
  <si>
    <t>GARBERVILLE</t>
  </si>
  <si>
    <t>O16</t>
  </si>
  <si>
    <t>Garden city</t>
  </si>
  <si>
    <t>GARDEN CITY RGNL</t>
  </si>
  <si>
    <t>GCK</t>
  </si>
  <si>
    <t>Gardiner</t>
  </si>
  <si>
    <t>GARDINER</t>
  </si>
  <si>
    <t>29S</t>
  </si>
  <si>
    <t>Gardner</t>
  </si>
  <si>
    <t>GARDNER MUNI</t>
  </si>
  <si>
    <t>GDM</t>
  </si>
  <si>
    <t>K34</t>
  </si>
  <si>
    <t>Garland</t>
  </si>
  <si>
    <t>GARLAND/DFW HELOPLEX</t>
  </si>
  <si>
    <t>T57</t>
  </si>
  <si>
    <t>Garnett</t>
  </si>
  <si>
    <t>GARNETT MUNI</t>
  </si>
  <si>
    <t>K68</t>
  </si>
  <si>
    <t>Garrison</t>
  </si>
  <si>
    <t>GARRISON MUNI</t>
  </si>
  <si>
    <t>D05</t>
  </si>
  <si>
    <t>Gary</t>
  </si>
  <si>
    <t>GARY/CHICAGO INTL</t>
  </si>
  <si>
    <t>GYY</t>
  </si>
  <si>
    <t>Gasport</t>
  </si>
  <si>
    <t>ROYALTON</t>
  </si>
  <si>
    <t>9G5</t>
  </si>
  <si>
    <t>Gastonia</t>
  </si>
  <si>
    <t>GASTONIA MUNI</t>
  </si>
  <si>
    <t>AKH</t>
  </si>
  <si>
    <t>Gatesville</t>
  </si>
  <si>
    <t>GATESVILLE MUNI</t>
  </si>
  <si>
    <t>GOP</t>
  </si>
  <si>
    <t>Gaylord</t>
  </si>
  <si>
    <t>GAYLORD RGNL</t>
  </si>
  <si>
    <t>GLR</t>
  </si>
  <si>
    <t>Geneva</t>
  </si>
  <si>
    <t>GENEVA MUNI</t>
  </si>
  <si>
    <t>33J</t>
  </si>
  <si>
    <t>BROWN COUNTY</t>
  </si>
  <si>
    <t>GEO</t>
  </si>
  <si>
    <t>GEORGETOWN</t>
  </si>
  <si>
    <t>E36</t>
  </si>
  <si>
    <t>GEORGETOWN COUNTY</t>
  </si>
  <si>
    <t>GGE</t>
  </si>
  <si>
    <t>GEORGETOWN MUNI</t>
  </si>
  <si>
    <t>GTU</t>
  </si>
  <si>
    <t>GEORGETOWN SCOTT COUNTY - MARSHALL FLD</t>
  </si>
  <si>
    <t>27K</t>
  </si>
  <si>
    <t>SUSSEX COUNTY</t>
  </si>
  <si>
    <t>GED</t>
  </si>
  <si>
    <t>Geraldine</t>
  </si>
  <si>
    <t>GERALDINE</t>
  </si>
  <si>
    <t>5U8</t>
  </si>
  <si>
    <t>Gettysburg</t>
  </si>
  <si>
    <t>GETTYSBURG MUNI</t>
  </si>
  <si>
    <t>0D8</t>
  </si>
  <si>
    <t>GETTYSBURG RGNL</t>
  </si>
  <si>
    <t>W05</t>
  </si>
  <si>
    <t>Giddings</t>
  </si>
  <si>
    <t>GIDDINGS-LEE COUNTY</t>
  </si>
  <si>
    <t>GYB</t>
  </si>
  <si>
    <t>Gila bend</t>
  </si>
  <si>
    <t>GILA BEND MUNI</t>
  </si>
  <si>
    <t>E63</t>
  </si>
  <si>
    <t>Gilbertsville</t>
  </si>
  <si>
    <t>KENTUCKY DAM STATE PARK</t>
  </si>
  <si>
    <t>M34</t>
  </si>
  <si>
    <t>Gillette</t>
  </si>
  <si>
    <t>GILLETTE-CAMPBELL COUNTY</t>
  </si>
  <si>
    <t>GCC</t>
  </si>
  <si>
    <t>Gilmer</t>
  </si>
  <si>
    <t>FOX STEPHENS FIELD - GILMER MUNI</t>
  </si>
  <si>
    <t>JXI</t>
  </si>
  <si>
    <t>Girdwood</t>
  </si>
  <si>
    <t>GIRDWOOD</t>
  </si>
  <si>
    <t>AQY</t>
  </si>
  <si>
    <t>Gladewater</t>
  </si>
  <si>
    <t>GLADEWATER MUNI</t>
  </si>
  <si>
    <t>07F</t>
  </si>
  <si>
    <t>Gladwin</t>
  </si>
  <si>
    <t>GLADWIN ZETTEL MEMORIAL</t>
  </si>
  <si>
    <t>GDW</t>
  </si>
  <si>
    <t>Glasgow</t>
  </si>
  <si>
    <t>GLASGOW MUNI</t>
  </si>
  <si>
    <t>GLW</t>
  </si>
  <si>
    <t>WOKAL FIELD/GLASGOW INTL</t>
  </si>
  <si>
    <t>GGW</t>
  </si>
  <si>
    <t>Glen ullin</t>
  </si>
  <si>
    <t>GLEN ULLIN RGNL</t>
  </si>
  <si>
    <t>D57</t>
  </si>
  <si>
    <t>Glencoe</t>
  </si>
  <si>
    <t>GLENCOE MUNI</t>
  </si>
  <si>
    <t>GYL</t>
  </si>
  <si>
    <t>Glendale</t>
  </si>
  <si>
    <t>GLENDALE MUNI</t>
  </si>
  <si>
    <t>GEU</t>
  </si>
  <si>
    <t>Glendive</t>
  </si>
  <si>
    <t>DAWSON COMMUNITY</t>
  </si>
  <si>
    <t>GDV</t>
  </si>
  <si>
    <t>Gleneden beach</t>
  </si>
  <si>
    <t>SILETZ BAY STATE</t>
  </si>
  <si>
    <t>S45</t>
  </si>
  <si>
    <t>Glens falls</t>
  </si>
  <si>
    <t>FLOYD BENNETT MEMORIAL</t>
  </si>
  <si>
    <t>GFL</t>
  </si>
  <si>
    <t>Glenwood</t>
  </si>
  <si>
    <t>GLENWOOD MUNI</t>
  </si>
  <si>
    <t>GHW</t>
  </si>
  <si>
    <t>GLENWOOD-CATRON COUNTY</t>
  </si>
  <si>
    <t>E94</t>
  </si>
  <si>
    <t>Globe</t>
  </si>
  <si>
    <t>SAN CARLOS APACHE</t>
  </si>
  <si>
    <t>P13</t>
  </si>
  <si>
    <t>Gold beach</t>
  </si>
  <si>
    <t>GOLD BEACH MUNI</t>
  </si>
  <si>
    <t>4S1</t>
  </si>
  <si>
    <t>Goldsboro</t>
  </si>
  <si>
    <t>WAYNE EXECUTIVE JETPORT</t>
  </si>
  <si>
    <t>GWW</t>
  </si>
  <si>
    <t>Goldsby</t>
  </si>
  <si>
    <t>DAVID JAY PERRY</t>
  </si>
  <si>
    <t>1K4</t>
  </si>
  <si>
    <t>Golovin</t>
  </si>
  <si>
    <t>GOLOVIN</t>
  </si>
  <si>
    <t>GLV</t>
  </si>
  <si>
    <t>LOUISIANA RGNL</t>
  </si>
  <si>
    <t>L38</t>
  </si>
  <si>
    <t>Gooding</t>
  </si>
  <si>
    <t>GOODING MUNI</t>
  </si>
  <si>
    <t>GNG</t>
  </si>
  <si>
    <t>Goodland</t>
  </si>
  <si>
    <t>RENNER FLD /GOODLAND MUNI/</t>
  </si>
  <si>
    <t>GLD</t>
  </si>
  <si>
    <t>Goodnews</t>
  </si>
  <si>
    <t>GOODNEWS</t>
  </si>
  <si>
    <t>GNU</t>
  </si>
  <si>
    <t>Goodyear</t>
  </si>
  <si>
    <t>PHOENIX GOODYEAR</t>
  </si>
  <si>
    <t>GYR</t>
  </si>
  <si>
    <t>Goose bay</t>
  </si>
  <si>
    <t>GOOSE BAY</t>
  </si>
  <si>
    <t>Z40</t>
  </si>
  <si>
    <t>Gordon</t>
  </si>
  <si>
    <t>GORDON MUNI</t>
  </si>
  <si>
    <t>GRN</t>
  </si>
  <si>
    <t>Goshen</t>
  </si>
  <si>
    <t>GOSHEN MUNI</t>
  </si>
  <si>
    <t>GSH</t>
  </si>
  <si>
    <t>Grafton</t>
  </si>
  <si>
    <t>HUTSON FIELD</t>
  </si>
  <si>
    <t>GAF</t>
  </si>
  <si>
    <t>Graham</t>
  </si>
  <si>
    <t>GRAHAM MUNI</t>
  </si>
  <si>
    <t>RPH</t>
  </si>
  <si>
    <t>GRANBURY RGNL</t>
  </si>
  <si>
    <t>GDJ</t>
  </si>
  <si>
    <t>Granby</t>
  </si>
  <si>
    <t>GRANBY-GRAND COUNTY</t>
  </si>
  <si>
    <t>GNB</t>
  </si>
  <si>
    <t>Grand canyon</t>
  </si>
  <si>
    <t>GRAND CANYON NATIONAL PARK</t>
  </si>
  <si>
    <t>GCN</t>
  </si>
  <si>
    <t>Grand forks</t>
  </si>
  <si>
    <t>GRAND FORKS INTL</t>
  </si>
  <si>
    <t>GFK</t>
  </si>
  <si>
    <t>Grand haven</t>
  </si>
  <si>
    <t>GRAND HAVEN MEMORIAL AIRPARK</t>
  </si>
  <si>
    <t>3GM</t>
  </si>
  <si>
    <t>Grand island</t>
  </si>
  <si>
    <t>CENTRAL NEBRASKA RGNL</t>
  </si>
  <si>
    <t>GRI</t>
  </si>
  <si>
    <t>Grand junction</t>
  </si>
  <si>
    <t>GRAND JUNCTION REGIONAL</t>
  </si>
  <si>
    <t>GJT</t>
  </si>
  <si>
    <t>Grand ledge</t>
  </si>
  <si>
    <t>ABRAMS MUNI</t>
  </si>
  <si>
    <t>4D0</t>
  </si>
  <si>
    <t>Grand marais</t>
  </si>
  <si>
    <t>GRAND MARAIS/COOK COUNTY</t>
  </si>
  <si>
    <t>CKC</t>
  </si>
  <si>
    <t>Grand prairie</t>
  </si>
  <si>
    <t>GRAND PRAIRIE MUNI</t>
  </si>
  <si>
    <t>GPM</t>
  </si>
  <si>
    <t>Grand rapids</t>
  </si>
  <si>
    <t>GERALD R. FORD INTL</t>
  </si>
  <si>
    <t>GRR</t>
  </si>
  <si>
    <t>GRAND RAPIDS/ITASCA CO-GORDON NEWSTROM FLD</t>
  </si>
  <si>
    <t>GPZ</t>
  </si>
  <si>
    <t>Grandfield</t>
  </si>
  <si>
    <t>GRANDFIELD MUNI</t>
  </si>
  <si>
    <t>1O1</t>
  </si>
  <si>
    <t>Grangeville</t>
  </si>
  <si>
    <t>IDAHO COUNTY</t>
  </si>
  <si>
    <t>GIC</t>
  </si>
  <si>
    <t>Grant</t>
  </si>
  <si>
    <t>GRANT MUNI</t>
  </si>
  <si>
    <t>GGF</t>
  </si>
  <si>
    <t>Grants</t>
  </si>
  <si>
    <t>GRANTS-MILAN MUNI</t>
  </si>
  <si>
    <t>GNT</t>
  </si>
  <si>
    <t>Grants pass</t>
  </si>
  <si>
    <t>GRANTS PASS</t>
  </si>
  <si>
    <t>3S8</t>
  </si>
  <si>
    <t>Grantsburg</t>
  </si>
  <si>
    <t>GRANTSBURG MUNI</t>
  </si>
  <si>
    <t>GTG</t>
  </si>
  <si>
    <t>Grass valley</t>
  </si>
  <si>
    <t>NEVADA COUNTY AIR PARK</t>
  </si>
  <si>
    <t>GOO</t>
  </si>
  <si>
    <t>Grayling</t>
  </si>
  <si>
    <t>GRAYLING</t>
  </si>
  <si>
    <t>KGX</t>
  </si>
  <si>
    <t>GRAYLING AAF</t>
  </si>
  <si>
    <t>GOV</t>
  </si>
  <si>
    <t>Grayslake</t>
  </si>
  <si>
    <t>CAMPBELL</t>
  </si>
  <si>
    <t>C81</t>
  </si>
  <si>
    <t>Great barrington</t>
  </si>
  <si>
    <t>WALTER J. KOLADZA</t>
  </si>
  <si>
    <t>GBR</t>
  </si>
  <si>
    <t>Great bend</t>
  </si>
  <si>
    <t>GREAT BEND MUNI</t>
  </si>
  <si>
    <t>GBD</t>
  </si>
  <si>
    <t>Great falls</t>
  </si>
  <si>
    <t>GREAT FALLS INTL</t>
  </si>
  <si>
    <t>GTF</t>
  </si>
  <si>
    <t>Greeley</t>
  </si>
  <si>
    <t>GREELEY MUNI</t>
  </si>
  <si>
    <t>99Y</t>
  </si>
  <si>
    <t>GREELEY-WELD COUNTY</t>
  </si>
  <si>
    <t>GXY</t>
  </si>
  <si>
    <t>Green bay</t>
  </si>
  <si>
    <t>AUSTIN STRAUBEL INTL</t>
  </si>
  <si>
    <t>GRB</t>
  </si>
  <si>
    <t>Green river</t>
  </si>
  <si>
    <t>GREEN RIVER MUNI</t>
  </si>
  <si>
    <t>U34</t>
  </si>
  <si>
    <t>Greencastle</t>
  </si>
  <si>
    <t>PUTNAM COUNTY</t>
  </si>
  <si>
    <t>4I7</t>
  </si>
  <si>
    <t>Greeneville</t>
  </si>
  <si>
    <t>GREENEVILLE-GREENE COUNTY MUNI</t>
  </si>
  <si>
    <t>GCY</t>
  </si>
  <si>
    <t>Greenfield</t>
  </si>
  <si>
    <t>GREENFIELD MUNI</t>
  </si>
  <si>
    <t>GFZ</t>
  </si>
  <si>
    <t>Greensboro</t>
  </si>
  <si>
    <t>GREENE COUNTY RGNL</t>
  </si>
  <si>
    <t>3J7</t>
  </si>
  <si>
    <t>GREENSBORO MUNI</t>
  </si>
  <si>
    <t>7A0</t>
  </si>
  <si>
    <t>PIEDMONT TRIAD INTL</t>
  </si>
  <si>
    <t>GSO</t>
  </si>
  <si>
    <t>Greensburg</t>
  </si>
  <si>
    <t>GREENSBURG MUNICIPAL</t>
  </si>
  <si>
    <t>I34</t>
  </si>
  <si>
    <t>Greenville</t>
  </si>
  <si>
    <t>DONALDSON CENTER</t>
  </si>
  <si>
    <t>GYH</t>
  </si>
  <si>
    <t>GREENVILLE</t>
  </si>
  <si>
    <t>GRE</t>
  </si>
  <si>
    <t>GREENVILLE DOWNTOWN</t>
  </si>
  <si>
    <t>GMU</t>
  </si>
  <si>
    <t>GREENVILLE MID-DELTA</t>
  </si>
  <si>
    <t>GLH</t>
  </si>
  <si>
    <t>GREENVILLE MUNI</t>
  </si>
  <si>
    <t>3B1</t>
  </si>
  <si>
    <t>4G1</t>
  </si>
  <si>
    <t>6D6</t>
  </si>
  <si>
    <t>MAC CRENSHAW MEMORIAL</t>
  </si>
  <si>
    <t>PRN</t>
  </si>
  <si>
    <t>MAJORS</t>
  </si>
  <si>
    <t>GVT</t>
  </si>
  <si>
    <t>MUHLENBERG COUNTY</t>
  </si>
  <si>
    <t>M21</t>
  </si>
  <si>
    <t>PITT-GREENVILLE</t>
  </si>
  <si>
    <t>PGV</t>
  </si>
  <si>
    <t>Greenwood</t>
  </si>
  <si>
    <t>GREENWOOD COUNTY</t>
  </si>
  <si>
    <t>GRD</t>
  </si>
  <si>
    <t>GREENWOOD-LEFLORE</t>
  </si>
  <si>
    <t>GWO</t>
  </si>
  <si>
    <t>Greenwood/wonder lake</t>
  </si>
  <si>
    <t>GALT FIELD</t>
  </si>
  <si>
    <t>10C</t>
  </si>
  <si>
    <t>Greer</t>
  </si>
  <si>
    <t>GREENVILLE SPARTANBURG INTL</t>
  </si>
  <si>
    <t>GSP</t>
  </si>
  <si>
    <t>Gregory</t>
  </si>
  <si>
    <t>GREGORY MUNI - FLYNN FLD</t>
  </si>
  <si>
    <t>9D1</t>
  </si>
  <si>
    <t>Grenada</t>
  </si>
  <si>
    <t>GRENADA MUNI</t>
  </si>
  <si>
    <t>GNF</t>
  </si>
  <si>
    <t>Greybull</t>
  </si>
  <si>
    <t>SOUTH BIG HORN COUNTY</t>
  </si>
  <si>
    <t>GEY</t>
  </si>
  <si>
    <t>Griffin</t>
  </si>
  <si>
    <t>GRIFFIN-SPALDING COUNTY</t>
  </si>
  <si>
    <t>6A2</t>
  </si>
  <si>
    <t>Griffith</t>
  </si>
  <si>
    <t>GRIFFITH-MERRILLVILLE</t>
  </si>
  <si>
    <t>05C</t>
  </si>
  <si>
    <t>Grinnell</t>
  </si>
  <si>
    <t>GRINNELL RGNL</t>
  </si>
  <si>
    <t>GGI</t>
  </si>
  <si>
    <t>Groton (new london)</t>
  </si>
  <si>
    <t>GROTON-NEW LONDON</t>
  </si>
  <si>
    <t>GON</t>
  </si>
  <si>
    <t>Grove</t>
  </si>
  <si>
    <t>GROVE MUNI</t>
  </si>
  <si>
    <t>GMJ</t>
  </si>
  <si>
    <t>Grove city</t>
  </si>
  <si>
    <t>GROVE CITY</t>
  </si>
  <si>
    <t>29D</t>
  </si>
  <si>
    <t>Grove hill</t>
  </si>
  <si>
    <t>GROVE HILL MUNI</t>
  </si>
  <si>
    <t>3A0</t>
  </si>
  <si>
    <t>Groveland</t>
  </si>
  <si>
    <t>PINE MOUNTAIN LAKE</t>
  </si>
  <si>
    <t>E45</t>
  </si>
  <si>
    <t>Grundy</t>
  </si>
  <si>
    <t>GRUNDY MUNI</t>
  </si>
  <si>
    <t>GDY</t>
  </si>
  <si>
    <t>Gruver</t>
  </si>
  <si>
    <t>GRUVER MUNI</t>
  </si>
  <si>
    <t>E19</t>
  </si>
  <si>
    <t>Gulf shores</t>
  </si>
  <si>
    <t>JACK EDWARDS</t>
  </si>
  <si>
    <t>JKA</t>
  </si>
  <si>
    <t>Gulfport</t>
  </si>
  <si>
    <t>GULFPORT-BILOXI INTL</t>
  </si>
  <si>
    <t>GPT</t>
  </si>
  <si>
    <t>Gulkana</t>
  </si>
  <si>
    <t>GULKANA</t>
  </si>
  <si>
    <t>GKN</t>
  </si>
  <si>
    <t>Gunnison</t>
  </si>
  <si>
    <t>GUNNISON-CRESTED BUTTE RGNL</t>
  </si>
  <si>
    <t>GUC</t>
  </si>
  <si>
    <t>Guntersville</t>
  </si>
  <si>
    <t>GUNTERSVILLE MUNI - JOE STARNES FIELD</t>
  </si>
  <si>
    <t>8A1</t>
  </si>
  <si>
    <t>Gustavus</t>
  </si>
  <si>
    <t>GUSTAVUS</t>
  </si>
  <si>
    <t>GST</t>
  </si>
  <si>
    <t>Gustine</t>
  </si>
  <si>
    <t>GUSTINE</t>
  </si>
  <si>
    <t>3O1</t>
  </si>
  <si>
    <t>Guthrie</t>
  </si>
  <si>
    <t>GUTHRIE-EDMOND RGNL</t>
  </si>
  <si>
    <t>GOK</t>
  </si>
  <si>
    <t>Guthrie center</t>
  </si>
  <si>
    <t>GUTHRIE COUNTY RGNL</t>
  </si>
  <si>
    <t>GCT</t>
  </si>
  <si>
    <t>Guymon</t>
  </si>
  <si>
    <t>GUYMON MUNI</t>
  </si>
  <si>
    <t>GUY</t>
  </si>
  <si>
    <t>Gwinner</t>
  </si>
  <si>
    <t>GWINNER-ROGER MELROE FIELD</t>
  </si>
  <si>
    <t>GWR</t>
  </si>
  <si>
    <t>Hagerstown</t>
  </si>
  <si>
    <t>HAGERSTOWN RGNL-RICHARD A HENSON FLD</t>
  </si>
  <si>
    <t>HGR</t>
  </si>
  <si>
    <t>Hailey</t>
  </si>
  <si>
    <t>FRIEDMAN MEMORIAL</t>
  </si>
  <si>
    <t>SUN</t>
  </si>
  <si>
    <t>Haines</t>
  </si>
  <si>
    <t>HAINES</t>
  </si>
  <si>
    <t>3Z9</t>
  </si>
  <si>
    <t>HNS</t>
  </si>
  <si>
    <t>Haleyville</t>
  </si>
  <si>
    <t>POSEY FIELD</t>
  </si>
  <si>
    <t>1M4</t>
  </si>
  <si>
    <t>Half moon bay</t>
  </si>
  <si>
    <t>HALF MOON BAY</t>
  </si>
  <si>
    <t>HAF</t>
  </si>
  <si>
    <t>Hallock</t>
  </si>
  <si>
    <t>HALLOCK MUNI</t>
  </si>
  <si>
    <t>HCO</t>
  </si>
  <si>
    <t>Halls crossing</t>
  </si>
  <si>
    <t>CAL BLACK MEMORIAL</t>
  </si>
  <si>
    <t>U96</t>
  </si>
  <si>
    <t>BUTLER CO RGNL-HOGAN FIELD</t>
  </si>
  <si>
    <t>HAO</t>
  </si>
  <si>
    <t>HAMILTON MUNI</t>
  </si>
  <si>
    <t>MNZ</t>
  </si>
  <si>
    <t>VGC</t>
  </si>
  <si>
    <t>MARION COUNTY-RANKIN FITE</t>
  </si>
  <si>
    <t>HAB</t>
  </si>
  <si>
    <t>RAVALLI COUNTY</t>
  </si>
  <si>
    <t>6S5</t>
  </si>
  <si>
    <t>Hammond</t>
  </si>
  <si>
    <t>HAMMOND NORTHSHORE RGNL</t>
  </si>
  <si>
    <t>HDC</t>
  </si>
  <si>
    <t>Hammonton</t>
  </si>
  <si>
    <t>HAMMONTON MUNI</t>
  </si>
  <si>
    <t>N81</t>
  </si>
  <si>
    <t>Hampton</t>
  </si>
  <si>
    <t>HAMPTON MUNI</t>
  </si>
  <si>
    <t>HPT</t>
  </si>
  <si>
    <t>Hana</t>
  </si>
  <si>
    <t>HANA</t>
  </si>
  <si>
    <t>HNM</t>
  </si>
  <si>
    <t>Hanapepe</t>
  </si>
  <si>
    <t>PORT ALLEN</t>
  </si>
  <si>
    <t>PAK</t>
  </si>
  <si>
    <t>Hancock</t>
  </si>
  <si>
    <t>HOUGHTON COUNTY MEMORIAL</t>
  </si>
  <si>
    <t>CMX</t>
  </si>
  <si>
    <t>Hanford</t>
  </si>
  <si>
    <t>HANFORD MUNI</t>
  </si>
  <si>
    <t>HJO</t>
  </si>
  <si>
    <t>Hanksville</t>
  </si>
  <si>
    <t>HANKSVILLE</t>
  </si>
  <si>
    <t>HVE</t>
  </si>
  <si>
    <t>Hannibal</t>
  </si>
  <si>
    <t>HANNIBAL RGNL</t>
  </si>
  <si>
    <t>HAE</t>
  </si>
  <si>
    <t>Happy camp</t>
  </si>
  <si>
    <t>HAPPY CAMP</t>
  </si>
  <si>
    <t>36S</t>
  </si>
  <si>
    <t>Harbor springs</t>
  </si>
  <si>
    <t>HARBOR SPRINGS</t>
  </si>
  <si>
    <t>MGN</t>
  </si>
  <si>
    <t>Hardinsburg</t>
  </si>
  <si>
    <t>BRECKINRIDGE COUNTY</t>
  </si>
  <si>
    <t>I93</t>
  </si>
  <si>
    <t>Harlan</t>
  </si>
  <si>
    <t>HARLAN MUNI</t>
  </si>
  <si>
    <t>HNR</t>
  </si>
  <si>
    <t>TUCKER-GUTHRIE MEMORIAL</t>
  </si>
  <si>
    <t>I35</t>
  </si>
  <si>
    <t>Harlem</t>
  </si>
  <si>
    <t>HARLEM</t>
  </si>
  <si>
    <t>48S</t>
  </si>
  <si>
    <t>Harlingen</t>
  </si>
  <si>
    <t>VALLEY INTL</t>
  </si>
  <si>
    <t>HRL</t>
  </si>
  <si>
    <t>Harlowton</t>
  </si>
  <si>
    <t>WHEATLAND COUNTY AT HARLOWTON</t>
  </si>
  <si>
    <t>HWQ</t>
  </si>
  <si>
    <t>Harrisburg</t>
  </si>
  <si>
    <t>CXY</t>
  </si>
  <si>
    <t>HARRISBURG INTL</t>
  </si>
  <si>
    <t>MDT</t>
  </si>
  <si>
    <t>HARRISBURG-RALEIGH</t>
  </si>
  <si>
    <t>HSB</t>
  </si>
  <si>
    <t>Harrison</t>
  </si>
  <si>
    <t>BOONE COUNTY</t>
  </si>
  <si>
    <t>HRO</t>
  </si>
  <si>
    <t>CINCINNATI WEST</t>
  </si>
  <si>
    <t>I67</t>
  </si>
  <si>
    <t>Harrisonville</t>
  </si>
  <si>
    <t>LAWRENCE SMITH MEMORIAL</t>
  </si>
  <si>
    <t>LRY</t>
  </si>
  <si>
    <t>Hart/shelby</t>
  </si>
  <si>
    <t>OCEANA COUNTY</t>
  </si>
  <si>
    <t>C04</t>
  </si>
  <si>
    <t>Hartford</t>
  </si>
  <si>
    <t>HARTFORD MUNI</t>
  </si>
  <si>
    <t>HXF</t>
  </si>
  <si>
    <t>HARTFORD-BRAINARD</t>
  </si>
  <si>
    <t>HFD</t>
  </si>
  <si>
    <t>OHIO COUNTY</t>
  </si>
  <si>
    <t>JQD</t>
  </si>
  <si>
    <t>Hartington</t>
  </si>
  <si>
    <t>HARTINGTON MUNI/ BUD BECKER FLD</t>
  </si>
  <si>
    <t>0B4</t>
  </si>
  <si>
    <t>Hartselle</t>
  </si>
  <si>
    <t>HARTSELLE-MORGAN COUNTY REGIONAL</t>
  </si>
  <si>
    <t>5M0</t>
  </si>
  <si>
    <t>Hartsville</t>
  </si>
  <si>
    <t>HARTSVILLE RGNL</t>
  </si>
  <si>
    <t>HVS</t>
  </si>
  <si>
    <t>Harvard</t>
  </si>
  <si>
    <t>DACY</t>
  </si>
  <si>
    <t>0C0</t>
  </si>
  <si>
    <t>HARVARD STATE</t>
  </si>
  <si>
    <t>08K</t>
  </si>
  <si>
    <t>Harvey</t>
  </si>
  <si>
    <t>HARVEY MUNI</t>
  </si>
  <si>
    <t>5H4</t>
  </si>
  <si>
    <t>Haskell</t>
  </si>
  <si>
    <t>HASKELL MUNI</t>
  </si>
  <si>
    <t>15F</t>
  </si>
  <si>
    <t>Hastings</t>
  </si>
  <si>
    <t>HASTINGS</t>
  </si>
  <si>
    <t>9D9</t>
  </si>
  <si>
    <t>HASTINGS MUNI</t>
  </si>
  <si>
    <t>HSI</t>
  </si>
  <si>
    <t>Hatch</t>
  </si>
  <si>
    <t>HATCH MUNI</t>
  </si>
  <si>
    <t>E05</t>
  </si>
  <si>
    <t>Hatteras</t>
  </si>
  <si>
    <t>BILLY MITCHELL</t>
  </si>
  <si>
    <t>HSE</t>
  </si>
  <si>
    <t>Hattiesburg</t>
  </si>
  <si>
    <t>HATTIESBURG BOBBY L CHAIN MUNI</t>
  </si>
  <si>
    <t>HBG</t>
  </si>
  <si>
    <t>Hattiesburg/laurel</t>
  </si>
  <si>
    <t>HATTIESBURG-LAUREL RGNL</t>
  </si>
  <si>
    <t>PIB</t>
  </si>
  <si>
    <t>Havana</t>
  </si>
  <si>
    <t>HAVANA RGNL</t>
  </si>
  <si>
    <t>9I0</t>
  </si>
  <si>
    <t>Haverhill</t>
  </si>
  <si>
    <t>DEAN MEMORIAL</t>
  </si>
  <si>
    <t>5B9</t>
  </si>
  <si>
    <t>Havre</t>
  </si>
  <si>
    <t>HAVRE CITY-COUNTY</t>
  </si>
  <si>
    <t>HVR</t>
  </si>
  <si>
    <t>Hawi</t>
  </si>
  <si>
    <t>UPOLU</t>
  </si>
  <si>
    <t>UPP</t>
  </si>
  <si>
    <t>Hawley</t>
  </si>
  <si>
    <t>HAWLEY MUNI</t>
  </si>
  <si>
    <t>04Y</t>
  </si>
  <si>
    <t>Hawthorne</t>
  </si>
  <si>
    <t>HAWTHORNE INDUSTRIAL</t>
  </si>
  <si>
    <t>HTH</t>
  </si>
  <si>
    <t>JACK NORTHROP FIELD/HAWTHORNE MUNI</t>
  </si>
  <si>
    <t>HHR</t>
  </si>
  <si>
    <t>Hayden</t>
  </si>
  <si>
    <t>YAMPA VALLEY</t>
  </si>
  <si>
    <t>HDN</t>
  </si>
  <si>
    <t>Hayfork</t>
  </si>
  <si>
    <t>HAYFORK</t>
  </si>
  <si>
    <t>F62</t>
  </si>
  <si>
    <t>Hays</t>
  </si>
  <si>
    <t>HAYS RGNL</t>
  </si>
  <si>
    <t>HYS</t>
  </si>
  <si>
    <t>Hayward</t>
  </si>
  <si>
    <t>HAYWARD EXECUTIVE</t>
  </si>
  <si>
    <t>HWD</t>
  </si>
  <si>
    <t>SAWYER COUNTY</t>
  </si>
  <si>
    <t>HYR</t>
  </si>
  <si>
    <t>Hazard</t>
  </si>
  <si>
    <t>WENDELL H FORD</t>
  </si>
  <si>
    <t>CPF</t>
  </si>
  <si>
    <t>Hazen</t>
  </si>
  <si>
    <t>MERCER COUNTY RGNL</t>
  </si>
  <si>
    <t>HZE</t>
  </si>
  <si>
    <t>Hazlehurst</t>
  </si>
  <si>
    <t>HAZLEHURST</t>
  </si>
  <si>
    <t>AZE</t>
  </si>
  <si>
    <t>Hazleton</t>
  </si>
  <si>
    <t>HAZLETON MUNI</t>
  </si>
  <si>
    <t>HZL</t>
  </si>
  <si>
    <t>Headland</t>
  </si>
  <si>
    <t>HEADLAND MUNI</t>
  </si>
  <si>
    <t>0J6</t>
  </si>
  <si>
    <t>Healdsburg</t>
  </si>
  <si>
    <t>HEALDSBURG MUNI</t>
  </si>
  <si>
    <t>HES</t>
  </si>
  <si>
    <t>Healdton</t>
  </si>
  <si>
    <t>HEALDTON MUNI</t>
  </si>
  <si>
    <t>F32</t>
  </si>
  <si>
    <t>Healy</t>
  </si>
  <si>
    <t>HEALY RIVER</t>
  </si>
  <si>
    <t>HRR</t>
  </si>
  <si>
    <t>Hearne</t>
  </si>
  <si>
    <t>HEARNE MUNI</t>
  </si>
  <si>
    <t>LHB</t>
  </si>
  <si>
    <t>JIM HOGG COUNTY</t>
  </si>
  <si>
    <t>HBV</t>
  </si>
  <si>
    <t>Heber</t>
  </si>
  <si>
    <t>HEBER CITY MUNI - RUSS MCDONALD FIELD</t>
  </si>
  <si>
    <t>36U</t>
  </si>
  <si>
    <t>Heber springs</t>
  </si>
  <si>
    <t>HEBER SPRINGS MUNI</t>
  </si>
  <si>
    <t>HBZ</t>
  </si>
  <si>
    <t>Hebron</t>
  </si>
  <si>
    <t>HEBRON MUNI</t>
  </si>
  <si>
    <t>HJH</t>
  </si>
  <si>
    <t>Hector</t>
  </si>
  <si>
    <t>HECTOR MUNI</t>
  </si>
  <si>
    <t>1D6</t>
  </si>
  <si>
    <t>Helena</t>
  </si>
  <si>
    <t>HELENA RGNL</t>
  </si>
  <si>
    <t>HLN</t>
  </si>
  <si>
    <t>Helena/west helena</t>
  </si>
  <si>
    <t>THOMPSON-ROBBINS</t>
  </si>
  <si>
    <t>HEE</t>
  </si>
  <si>
    <t>Hemet</t>
  </si>
  <si>
    <t>HEMET-RYAN</t>
  </si>
  <si>
    <t>HMT</t>
  </si>
  <si>
    <t>HENDERSON CITY-COUNTY</t>
  </si>
  <si>
    <t>EHR</t>
  </si>
  <si>
    <t>RUSK COUNTY</t>
  </si>
  <si>
    <t>RFI</t>
  </si>
  <si>
    <t>Henryetta</t>
  </si>
  <si>
    <t>HENRYETTA MUNI</t>
  </si>
  <si>
    <t>F10</t>
  </si>
  <si>
    <t>Hereford</t>
  </si>
  <si>
    <t>HEREFORD MUNI</t>
  </si>
  <si>
    <t>HRX</t>
  </si>
  <si>
    <t>Herington</t>
  </si>
  <si>
    <t>HERINGTON RGNL</t>
  </si>
  <si>
    <t>HRU</t>
  </si>
  <si>
    <t>Hermiston</t>
  </si>
  <si>
    <t>HERMISTON MUNI</t>
  </si>
  <si>
    <t>HRI</t>
  </si>
  <si>
    <t>Hettinger</t>
  </si>
  <si>
    <t>HETTINGER MUNI</t>
  </si>
  <si>
    <t>HEI</t>
  </si>
  <si>
    <t>Hibbing</t>
  </si>
  <si>
    <t>RANGE RGNL</t>
  </si>
  <si>
    <t>HIB</t>
  </si>
  <si>
    <t>Hickory</t>
  </si>
  <si>
    <t>HICKORY RGNL</t>
  </si>
  <si>
    <t>HKY</t>
  </si>
  <si>
    <t>Higginsville</t>
  </si>
  <si>
    <t>HIGGINSVILLE INDUSTRIAL MUNI</t>
  </si>
  <si>
    <t>HIG</t>
  </si>
  <si>
    <t>Highgate</t>
  </si>
  <si>
    <t>FRANKLIN COUNTY STATE</t>
  </si>
  <si>
    <t>FSO</t>
  </si>
  <si>
    <t>Highmore</t>
  </si>
  <si>
    <t>HIGHMORE MUNI</t>
  </si>
  <si>
    <t>9D0</t>
  </si>
  <si>
    <t>Hill city</t>
  </si>
  <si>
    <t>HILL CITY MUNI</t>
  </si>
  <si>
    <t>HLC</t>
  </si>
  <si>
    <t>Hilliard</t>
  </si>
  <si>
    <t>HILLIARD AIRPARK</t>
  </si>
  <si>
    <t>01J</t>
  </si>
  <si>
    <t>HIGHLAND COUNTY</t>
  </si>
  <si>
    <t>HOC</t>
  </si>
  <si>
    <t>HILLSBORO MUNI</t>
  </si>
  <si>
    <t>3H4</t>
  </si>
  <si>
    <t>INJ</t>
  </si>
  <si>
    <t>Hillsdale</t>
  </si>
  <si>
    <t>HILLSDALE MUNI</t>
  </si>
  <si>
    <t>JYM</t>
  </si>
  <si>
    <t>Hilo</t>
  </si>
  <si>
    <t>HILO INTL</t>
  </si>
  <si>
    <t>ITO</t>
  </si>
  <si>
    <t>Hilton head island</t>
  </si>
  <si>
    <t>HILTON HEAD</t>
  </si>
  <si>
    <t>HXD</t>
  </si>
  <si>
    <t>Hinton</t>
  </si>
  <si>
    <t>HINTON MUNI</t>
  </si>
  <si>
    <t>2O8</t>
  </si>
  <si>
    <t>Hobart</t>
  </si>
  <si>
    <t>HOBART RGNL</t>
  </si>
  <si>
    <t>HBR</t>
  </si>
  <si>
    <t>Hobbs</t>
  </si>
  <si>
    <t>LEA COUNTY RGNL</t>
  </si>
  <si>
    <t>HOB</t>
  </si>
  <si>
    <t>Holbrook</t>
  </si>
  <si>
    <t>HOLBROOK MUNI</t>
  </si>
  <si>
    <t>P14</t>
  </si>
  <si>
    <t>Holdenville</t>
  </si>
  <si>
    <t>HOLDENVILLE MUNI</t>
  </si>
  <si>
    <t>F99</t>
  </si>
  <si>
    <t>Holdrege</t>
  </si>
  <si>
    <t>BREWSTER FIELD</t>
  </si>
  <si>
    <t>HDE</t>
  </si>
  <si>
    <t>Holland</t>
  </si>
  <si>
    <t>WEST MICHIGAN RGNL</t>
  </si>
  <si>
    <t>BIV</t>
  </si>
  <si>
    <t>Hollandale</t>
  </si>
  <si>
    <t>HOLLANDALE MUNI</t>
  </si>
  <si>
    <t>14M</t>
  </si>
  <si>
    <t>Hollis</t>
  </si>
  <si>
    <t>HOLLIS CLARK BAY</t>
  </si>
  <si>
    <t>HYL</t>
  </si>
  <si>
    <t>HOLLIS MUNI</t>
  </si>
  <si>
    <t>O35</t>
  </si>
  <si>
    <t>Hollister</t>
  </si>
  <si>
    <t>HOLLISTER MUNI</t>
  </si>
  <si>
    <t>CVH</t>
  </si>
  <si>
    <t>Holly springs</t>
  </si>
  <si>
    <t>HOLLY SPRINGS-MARSHALL COUNTY</t>
  </si>
  <si>
    <t>M41</t>
  </si>
  <si>
    <t>Hollywood</t>
  </si>
  <si>
    <t>NORTH PERRY</t>
  </si>
  <si>
    <t>HWO</t>
  </si>
  <si>
    <t>Holy cross</t>
  </si>
  <si>
    <t>HOLY CROSS</t>
  </si>
  <si>
    <t>HCA</t>
  </si>
  <si>
    <t>Holyoke</t>
  </si>
  <si>
    <t>HOLYOKE</t>
  </si>
  <si>
    <t>HEQ</t>
  </si>
  <si>
    <t>Homedale</t>
  </si>
  <si>
    <t>HOMEDALE MUNI</t>
  </si>
  <si>
    <t>S66</t>
  </si>
  <si>
    <t>Homer</t>
  </si>
  <si>
    <t>HOMER</t>
  </si>
  <si>
    <t>HOM</t>
  </si>
  <si>
    <t>HOMER MUNI</t>
  </si>
  <si>
    <t>5F4</t>
  </si>
  <si>
    <t>Homerville</t>
  </si>
  <si>
    <t>HOMERVILLE</t>
  </si>
  <si>
    <t>HOE</t>
  </si>
  <si>
    <t>Homestead</t>
  </si>
  <si>
    <t>HOMESTEAD GENERAL AVIATION</t>
  </si>
  <si>
    <t>X51</t>
  </si>
  <si>
    <t>Hominy</t>
  </si>
  <si>
    <t>HOMINY MUNI</t>
  </si>
  <si>
    <t>H92</t>
  </si>
  <si>
    <t>SOUTH TEXAS RGNL AT HONDO</t>
  </si>
  <si>
    <t>HDO</t>
  </si>
  <si>
    <t>Honolulu</t>
  </si>
  <si>
    <t>HONOLULU INTL</t>
  </si>
  <si>
    <t>HNL</t>
  </si>
  <si>
    <t>Hood river</t>
  </si>
  <si>
    <t>KEN JERNSTEDT AIRFIELD</t>
  </si>
  <si>
    <t>4S2</t>
  </si>
  <si>
    <t>Hooker</t>
  </si>
  <si>
    <t>HOOKER MUNI</t>
  </si>
  <si>
    <t>O45</t>
  </si>
  <si>
    <t>Hoonah</t>
  </si>
  <si>
    <t>HOONAH</t>
  </si>
  <si>
    <t>HNH</t>
  </si>
  <si>
    <t>OOH</t>
  </si>
  <si>
    <t>Hoopa</t>
  </si>
  <si>
    <t>HOOPA</t>
  </si>
  <si>
    <t>O21</t>
  </si>
  <si>
    <t>Hooper bay</t>
  </si>
  <si>
    <t>HOOPER BAY</t>
  </si>
  <si>
    <t>HPB</t>
  </si>
  <si>
    <t>Hope</t>
  </si>
  <si>
    <t>HOPE</t>
  </si>
  <si>
    <t>5HO</t>
  </si>
  <si>
    <t>HOPE MUNI</t>
  </si>
  <si>
    <t>M18</t>
  </si>
  <si>
    <t>Hopkinsville</t>
  </si>
  <si>
    <t>HOPKINSVILLE-CHRISTIAN COUNTY</t>
  </si>
  <si>
    <t>HVC</t>
  </si>
  <si>
    <t>Hoquiam</t>
  </si>
  <si>
    <t>BOWERMAN</t>
  </si>
  <si>
    <t>HQM</t>
  </si>
  <si>
    <t>Hornell</t>
  </si>
  <si>
    <t>HORNELL MUNI</t>
  </si>
  <si>
    <t>HTF</t>
  </si>
  <si>
    <t>Horseshoe bend</t>
  </si>
  <si>
    <t>HORSESHOE BEND</t>
  </si>
  <si>
    <t>6M2</t>
  </si>
  <si>
    <t>Hot springs</t>
  </si>
  <si>
    <t>HOT SPRINGS MUNI</t>
  </si>
  <si>
    <t>HSR</t>
  </si>
  <si>
    <t>INGALLS FIELD</t>
  </si>
  <si>
    <t>HSP</t>
  </si>
  <si>
    <t>MEMORIAL FIELD</t>
  </si>
  <si>
    <t>HOT</t>
  </si>
  <si>
    <t>Houghton lake</t>
  </si>
  <si>
    <t>ROSCOMMON COUNTY - BLODGETT MEMORIAL</t>
  </si>
  <si>
    <t>HTL</t>
  </si>
  <si>
    <t>Houlton</t>
  </si>
  <si>
    <t>HOULTON INTL</t>
  </si>
  <si>
    <t>HUL</t>
  </si>
  <si>
    <t>Houma</t>
  </si>
  <si>
    <t>HOUMA-TERREBONNE</t>
  </si>
  <si>
    <t>HUM</t>
  </si>
  <si>
    <t>DAVID WAYNE HOOKS MEMORIAL</t>
  </si>
  <si>
    <t>DWH</t>
  </si>
  <si>
    <t>ELLINGTON</t>
  </si>
  <si>
    <t>EFD</t>
  </si>
  <si>
    <t>GEORGE BUSH INTERCONTINENTAL/HOUSTON</t>
  </si>
  <si>
    <t>IAH</t>
  </si>
  <si>
    <t>HOUSTON MEMORIAL</t>
  </si>
  <si>
    <t>M48</t>
  </si>
  <si>
    <t>HOUSTON MUNI</t>
  </si>
  <si>
    <t>M44</t>
  </si>
  <si>
    <t>HOUSTON-SOUTHWEST</t>
  </si>
  <si>
    <t>AXH</t>
  </si>
  <si>
    <t>LONE STAR EXECUTIVE</t>
  </si>
  <si>
    <t>CXO</t>
  </si>
  <si>
    <t>PEARLAND RGNL</t>
  </si>
  <si>
    <t>LVJ</t>
  </si>
  <si>
    <t>SUGAR LAND RGNL</t>
  </si>
  <si>
    <t>SGR</t>
  </si>
  <si>
    <t>WEST HOUSTON</t>
  </si>
  <si>
    <t>IWS</t>
  </si>
  <si>
    <t>WILLIAM P HOBBY</t>
  </si>
  <si>
    <t>HOU</t>
  </si>
  <si>
    <t>Hoven</t>
  </si>
  <si>
    <t>HOVEN MUNI</t>
  </si>
  <si>
    <t>9F8</t>
  </si>
  <si>
    <t>Howard</t>
  </si>
  <si>
    <t>HOWARD MUNI</t>
  </si>
  <si>
    <t>8D9</t>
  </si>
  <si>
    <t>Howell</t>
  </si>
  <si>
    <t>LIVINGSTON COUNTY SPENCER J. HARDY</t>
  </si>
  <si>
    <t>OZW</t>
  </si>
  <si>
    <t>Hudson</t>
  </si>
  <si>
    <t>COLUMBIA COUNTY</t>
  </si>
  <si>
    <t>1B1</t>
  </si>
  <si>
    <t>Hughes</t>
  </si>
  <si>
    <t>HUGHES</t>
  </si>
  <si>
    <t>HUS</t>
  </si>
  <si>
    <t>Hugo</t>
  </si>
  <si>
    <t>STAN STAMPER MUNI</t>
  </si>
  <si>
    <t>HHW</t>
  </si>
  <si>
    <t>Hugoton</t>
  </si>
  <si>
    <t>HUGOTON MUNI</t>
  </si>
  <si>
    <t>HQG</t>
  </si>
  <si>
    <t>Hulett</t>
  </si>
  <si>
    <t>HULETT MUNI</t>
  </si>
  <si>
    <t>W43</t>
  </si>
  <si>
    <t>Humacao</t>
  </si>
  <si>
    <t>HUMACAO</t>
  </si>
  <si>
    <t>X63</t>
  </si>
  <si>
    <t>Humboldt</t>
  </si>
  <si>
    <t>HUMBOLDT MUNI</t>
  </si>
  <si>
    <t>0K7</t>
  </si>
  <si>
    <t>M53</t>
  </si>
  <si>
    <t>Huntingburg</t>
  </si>
  <si>
    <t>HUNTINGBURG</t>
  </si>
  <si>
    <t>HNB</t>
  </si>
  <si>
    <t>Huntingdon</t>
  </si>
  <si>
    <t>HZD</t>
  </si>
  <si>
    <t>Huntington</t>
  </si>
  <si>
    <t>HUNTINGTON MUNI</t>
  </si>
  <si>
    <t>HHG</t>
  </si>
  <si>
    <t>TRI-STATE/MILTON J. FERGUSON FIELD</t>
  </si>
  <si>
    <t>HTS</t>
  </si>
  <si>
    <t>Huntsville</t>
  </si>
  <si>
    <t>HUNTSVILLE INTL-CARL T JONES FIELD</t>
  </si>
  <si>
    <t>HSV</t>
  </si>
  <si>
    <t>HUNTSVILLE MUNI</t>
  </si>
  <si>
    <t>UTS</t>
  </si>
  <si>
    <t>MADISON COUNTY EXECUTIVE/TOM SHARP JR FLD</t>
  </si>
  <si>
    <t>MDQ</t>
  </si>
  <si>
    <t>Huron</t>
  </si>
  <si>
    <t>HURON RGNL</t>
  </si>
  <si>
    <t>HON</t>
  </si>
  <si>
    <t>Hurricane</t>
  </si>
  <si>
    <t>GENERAL DICK STOUT FIELD</t>
  </si>
  <si>
    <t>1L8</t>
  </si>
  <si>
    <t>Huslia</t>
  </si>
  <si>
    <t>HUSLIA</t>
  </si>
  <si>
    <t>HLA</t>
  </si>
  <si>
    <t>Hutchinson</t>
  </si>
  <si>
    <t>HUTCHINSON MUNI</t>
  </si>
  <si>
    <t>HUT</t>
  </si>
  <si>
    <t>HUTCHINSON MUNI-BUTLER FIELD</t>
  </si>
  <si>
    <t>HCD</t>
  </si>
  <si>
    <t>Hyannis</t>
  </si>
  <si>
    <t>BARNSTABLE MUNI-BOARDMAN/POLANDO FIELD</t>
  </si>
  <si>
    <t>HYA</t>
  </si>
  <si>
    <t>GRANT COUNTY</t>
  </si>
  <si>
    <t>1V2</t>
  </si>
  <si>
    <t>Hydaburg</t>
  </si>
  <si>
    <t>HYDABURG</t>
  </si>
  <si>
    <t>HYG</t>
  </si>
  <si>
    <t>Hyder</t>
  </si>
  <si>
    <t>HYDER</t>
  </si>
  <si>
    <t>4Z7</t>
  </si>
  <si>
    <t>Idabel</t>
  </si>
  <si>
    <t>MC CURTAIN COUNTY RGNL</t>
  </si>
  <si>
    <t>4O4</t>
  </si>
  <si>
    <t>Idaho falls</t>
  </si>
  <si>
    <t>IDAHO FALLS RGNL</t>
  </si>
  <si>
    <t>IDA</t>
  </si>
  <si>
    <t>Igiugig</t>
  </si>
  <si>
    <t>IGIUGIG</t>
  </si>
  <si>
    <t>IGG</t>
  </si>
  <si>
    <t>Iliamna</t>
  </si>
  <si>
    <t>ILIAMNA</t>
  </si>
  <si>
    <t>ILI</t>
  </si>
  <si>
    <t>Immokalee</t>
  </si>
  <si>
    <t>IMMOKALEE RGNL</t>
  </si>
  <si>
    <t>IMM</t>
  </si>
  <si>
    <t>Imperial</t>
  </si>
  <si>
    <t>IMPERIAL COUNTY</t>
  </si>
  <si>
    <t>IPL</t>
  </si>
  <si>
    <t>IMPERIAL MUNI</t>
  </si>
  <si>
    <t>IML</t>
  </si>
  <si>
    <t>Independence</t>
  </si>
  <si>
    <t>INDEPENDENCE</t>
  </si>
  <si>
    <t>2O7</t>
  </si>
  <si>
    <t>INDEPENDENCE MUNI</t>
  </si>
  <si>
    <t>IDP</t>
  </si>
  <si>
    <t>IIB</t>
  </si>
  <si>
    <t>INDEPENDENCE STATE</t>
  </si>
  <si>
    <t>7S5</t>
  </si>
  <si>
    <t>Indian head</t>
  </si>
  <si>
    <t>MARYLAND</t>
  </si>
  <si>
    <t>2W5</t>
  </si>
  <si>
    <t>Indiana</t>
  </si>
  <si>
    <t>INDIANA COUNTY/JIMMY STEWART FLD/</t>
  </si>
  <si>
    <t>IDI</t>
  </si>
  <si>
    <t>Indianapolis</t>
  </si>
  <si>
    <t>EAGLE CREEK AIRPARK</t>
  </si>
  <si>
    <t>EYE</t>
  </si>
  <si>
    <t>GREENWOOD MUNI</t>
  </si>
  <si>
    <t>HFY</t>
  </si>
  <si>
    <t>HENDRICKS COUNTY-GORDON GRAHAM FLD</t>
  </si>
  <si>
    <t>2R2</t>
  </si>
  <si>
    <t>INDIANAPOLIS DOWNTOWN</t>
  </si>
  <si>
    <t>8A4</t>
  </si>
  <si>
    <t>INDIANAPOLIS EXECUTIVE</t>
  </si>
  <si>
    <t>TYQ</t>
  </si>
  <si>
    <t>INDIANAPOLIS INTL</t>
  </si>
  <si>
    <t>IND</t>
  </si>
  <si>
    <t>INDIANAPOLIS METROPOLITAN</t>
  </si>
  <si>
    <t>UMP</t>
  </si>
  <si>
    <t>INDIANAPOLIS RGNL</t>
  </si>
  <si>
    <t>MQJ</t>
  </si>
  <si>
    <t>Indianola</t>
  </si>
  <si>
    <t>INDIANOLA MUNI</t>
  </si>
  <si>
    <t>IDL</t>
  </si>
  <si>
    <t>Ingleside</t>
  </si>
  <si>
    <t>MCCAMPBELL-PORTER</t>
  </si>
  <si>
    <t>TFP</t>
  </si>
  <si>
    <t>International falls</t>
  </si>
  <si>
    <t>FALLS INTL</t>
  </si>
  <si>
    <t>INL</t>
  </si>
  <si>
    <t>Inverness</t>
  </si>
  <si>
    <t>INVERNESS</t>
  </si>
  <si>
    <t>INF</t>
  </si>
  <si>
    <t>Inyokern</t>
  </si>
  <si>
    <t>INYOKERN</t>
  </si>
  <si>
    <t>IYK</t>
  </si>
  <si>
    <t>Iola</t>
  </si>
  <si>
    <t>ALLEN COUNTY</t>
  </si>
  <si>
    <t>K88</t>
  </si>
  <si>
    <t>Ione</t>
  </si>
  <si>
    <t>IONE MUNI</t>
  </si>
  <si>
    <t>S23</t>
  </si>
  <si>
    <t>Ionia</t>
  </si>
  <si>
    <t>IONIA COUNTY</t>
  </si>
  <si>
    <t>Y70</t>
  </si>
  <si>
    <t>Iowa city</t>
  </si>
  <si>
    <t>IOWA CITY MUNI</t>
  </si>
  <si>
    <t>IOW</t>
  </si>
  <si>
    <t>Iowa falls</t>
  </si>
  <si>
    <t>IOWA FALLS MUNI</t>
  </si>
  <si>
    <t>IFA</t>
  </si>
  <si>
    <t>Iron mountain kingsford</t>
  </si>
  <si>
    <t>FORD</t>
  </si>
  <si>
    <t>IMT</t>
  </si>
  <si>
    <t>Ironwood</t>
  </si>
  <si>
    <t>GOGEBIC-IRON COUNTY</t>
  </si>
  <si>
    <t>IWD</t>
  </si>
  <si>
    <t>Isla de culebra</t>
  </si>
  <si>
    <t>BENJAMIN RIVERA NORIEGA</t>
  </si>
  <si>
    <t>CPX</t>
  </si>
  <si>
    <t>Isla de vieques</t>
  </si>
  <si>
    <t>ANTONIO RIVERA RODRIGUEZ</t>
  </si>
  <si>
    <t>VQS</t>
  </si>
  <si>
    <t>Islesboro</t>
  </si>
  <si>
    <t>ISLESBORO</t>
  </si>
  <si>
    <t>57B</t>
  </si>
  <si>
    <t>Ithaca</t>
  </si>
  <si>
    <t>ITHACA TOMPKINS RGNL</t>
  </si>
  <si>
    <t>ITH</t>
  </si>
  <si>
    <t>Iuka</t>
  </si>
  <si>
    <t>IUKA</t>
  </si>
  <si>
    <t>15M</t>
  </si>
  <si>
    <t>Ivanof bay</t>
  </si>
  <si>
    <t>IVANOF BAY</t>
  </si>
  <si>
    <t>KIB</t>
  </si>
  <si>
    <t>Jackman</t>
  </si>
  <si>
    <t>NEWTON FIELD</t>
  </si>
  <si>
    <t>59B</t>
  </si>
  <si>
    <t>Jackpot</t>
  </si>
  <si>
    <t>JACKPOT/HAYDEN FIELD</t>
  </si>
  <si>
    <t>06U</t>
  </si>
  <si>
    <t>Jacksboro</t>
  </si>
  <si>
    <t>CAMPBELL COUNTY</t>
  </si>
  <si>
    <t>JAU</t>
  </si>
  <si>
    <t>JACKSBORO MUNI</t>
  </si>
  <si>
    <t>21F</t>
  </si>
  <si>
    <t>Jackson</t>
  </si>
  <si>
    <t>HAWKINS FIELD</t>
  </si>
  <si>
    <t>HKS</t>
  </si>
  <si>
    <t>JACKSON COUNTY-REYNOLDS FIELD</t>
  </si>
  <si>
    <t>JXN</t>
  </si>
  <si>
    <t>JACKSON HOLE</t>
  </si>
  <si>
    <t>JAC</t>
  </si>
  <si>
    <t>JACKSON MUNI</t>
  </si>
  <si>
    <t>4R3</t>
  </si>
  <si>
    <t>MJQ</t>
  </si>
  <si>
    <t>JACKSON-MEDGAR WILEY EVERS INTL</t>
  </si>
  <si>
    <t>JAN</t>
  </si>
  <si>
    <t>JAMES A RHODES</t>
  </si>
  <si>
    <t>I43</t>
  </si>
  <si>
    <t>JULIAN CARROLL</t>
  </si>
  <si>
    <t>JKL</t>
  </si>
  <si>
    <t>MC KELLAR-SIPES RGNL</t>
  </si>
  <si>
    <t>MKL</t>
  </si>
  <si>
    <t>WESTOVER FIELD AMADOR COUNTY</t>
  </si>
  <si>
    <t>JAQ</t>
  </si>
  <si>
    <t>Jacksonville</t>
  </si>
  <si>
    <t>ALBERT J ELLIS</t>
  </si>
  <si>
    <t>OAJ</t>
  </si>
  <si>
    <t>CECIL</t>
  </si>
  <si>
    <t>VQQ</t>
  </si>
  <si>
    <t>JSO</t>
  </si>
  <si>
    <t>HERLONG RECREATIONAL</t>
  </si>
  <si>
    <t>HEG</t>
  </si>
  <si>
    <t>JACKSONVILLE EXECUTIVE AT CRAIG</t>
  </si>
  <si>
    <t>CRG</t>
  </si>
  <si>
    <t>JACKSONVILLE INTL</t>
  </si>
  <si>
    <t>JAX</t>
  </si>
  <si>
    <t>JACKSONVILLE MUNI</t>
  </si>
  <si>
    <t>IJX</t>
  </si>
  <si>
    <t>Jaffrey</t>
  </si>
  <si>
    <t>JAFFREY AIRPORT-SILVER RANCH</t>
  </si>
  <si>
    <t>AFN</t>
  </si>
  <si>
    <t>Jal</t>
  </si>
  <si>
    <t>LEA COUNTY/JAL/</t>
  </si>
  <si>
    <t>E26</t>
  </si>
  <si>
    <t>Jamestown</t>
  </si>
  <si>
    <t>CHAUTAUQUA COUNTY/JAMESTOWN</t>
  </si>
  <si>
    <t>JHW</t>
  </si>
  <si>
    <t>JAMESTOWN MUNI</t>
  </si>
  <si>
    <t>2A1</t>
  </si>
  <si>
    <t>JAMESTOWN RGNL</t>
  </si>
  <si>
    <t>JMS</t>
  </si>
  <si>
    <t>RUSSELL COUNTY</t>
  </si>
  <si>
    <t>K24</t>
  </si>
  <si>
    <t>Janesville</t>
  </si>
  <si>
    <t>SOUTHERN WISCONSIN RGNL</t>
  </si>
  <si>
    <t>JVL</t>
  </si>
  <si>
    <t>Jasper</t>
  </si>
  <si>
    <t>JASPER COUNTY-BELL FIELD</t>
  </si>
  <si>
    <t>JAS</t>
  </si>
  <si>
    <t>MARION COUNTY-BROWN FIELD</t>
  </si>
  <si>
    <t>APT</t>
  </si>
  <si>
    <t>PICKENS COUNTY</t>
  </si>
  <si>
    <t>JZP</t>
  </si>
  <si>
    <t>WALKER COUNTY-BEVILL FIELD</t>
  </si>
  <si>
    <t>JFX</t>
  </si>
  <si>
    <t>Jean</t>
  </si>
  <si>
    <t>JEAN</t>
  </si>
  <si>
    <t>0L7</t>
  </si>
  <si>
    <t>Jefferson</t>
  </si>
  <si>
    <t>ASHE COUNTY</t>
  </si>
  <si>
    <t>GEV</t>
  </si>
  <si>
    <t>19A</t>
  </si>
  <si>
    <t>JEFFERSON MUNI</t>
  </si>
  <si>
    <t>EFW</t>
  </si>
  <si>
    <t>Jefferson city</t>
  </si>
  <si>
    <t>JEFFERSON CITY MEMORIAL</t>
  </si>
  <si>
    <t>JEF</t>
  </si>
  <si>
    <t>Jeffersonville</t>
  </si>
  <si>
    <t>CLARK RGNL</t>
  </si>
  <si>
    <t>JVY</t>
  </si>
  <si>
    <t>Jekyll island</t>
  </si>
  <si>
    <t>JEKYLL ISLAND</t>
  </si>
  <si>
    <t>09J</t>
  </si>
  <si>
    <t>Jena</t>
  </si>
  <si>
    <t>JENA</t>
  </si>
  <si>
    <t>1R1</t>
  </si>
  <si>
    <t>Jennings</t>
  </si>
  <si>
    <t>JENNINGS</t>
  </si>
  <si>
    <t>3R7</t>
  </si>
  <si>
    <t>Jerome</t>
  </si>
  <si>
    <t>JEROME COUNTY</t>
  </si>
  <si>
    <t>JER</t>
  </si>
  <si>
    <t>Jesup</t>
  </si>
  <si>
    <t>JESUP-WAYNE COUNTY</t>
  </si>
  <si>
    <t>JES</t>
  </si>
  <si>
    <t>John day</t>
  </si>
  <si>
    <t>GRANT CO RGNL/OGILVIE FIELD</t>
  </si>
  <si>
    <t>GCD</t>
  </si>
  <si>
    <t>Johnson</t>
  </si>
  <si>
    <t>STANTON COUNTY MUNI</t>
  </si>
  <si>
    <t>JHN</t>
  </si>
  <si>
    <t>Johnstown</t>
  </si>
  <si>
    <t>FULTON COUNTY</t>
  </si>
  <si>
    <t>NY0</t>
  </si>
  <si>
    <t>JOHN MURTHA JOHNSTOWN-CAMBRIA CO</t>
  </si>
  <si>
    <t>JST</t>
  </si>
  <si>
    <t>Joliet</t>
  </si>
  <si>
    <t>JOLIET RGNL</t>
  </si>
  <si>
    <t>JOT</t>
  </si>
  <si>
    <t>Jonesboro</t>
  </si>
  <si>
    <t>JONESBORO</t>
  </si>
  <si>
    <t>F88</t>
  </si>
  <si>
    <t>JONESBORO MUNI</t>
  </si>
  <si>
    <t>JBR</t>
  </si>
  <si>
    <t>Jonesville</t>
  </si>
  <si>
    <t>JONESVILLE</t>
  </si>
  <si>
    <t>L32</t>
  </si>
  <si>
    <t>LEE COUNTY</t>
  </si>
  <si>
    <t>0VG</t>
  </si>
  <si>
    <t>Joplin</t>
  </si>
  <si>
    <t>JOPLIN RGNL</t>
  </si>
  <si>
    <t>JLN</t>
  </si>
  <si>
    <t>Jordan</t>
  </si>
  <si>
    <t>JORDAN</t>
  </si>
  <si>
    <t>JDN</t>
  </si>
  <si>
    <t>Joseph</t>
  </si>
  <si>
    <t>JOSEPH STATE</t>
  </si>
  <si>
    <t>JSY</t>
  </si>
  <si>
    <t>Junction</t>
  </si>
  <si>
    <t>KIMBLE COUNTY</t>
  </si>
  <si>
    <t>JCT</t>
  </si>
  <si>
    <t>Junction city</t>
  </si>
  <si>
    <t>FREEMAN FIELD</t>
  </si>
  <si>
    <t>3JC</t>
  </si>
  <si>
    <t>Juneau</t>
  </si>
  <si>
    <t>DODGE COUNTY</t>
  </si>
  <si>
    <t>UNU</t>
  </si>
  <si>
    <t>JUNEAU HARBOR</t>
  </si>
  <si>
    <t>5Z1</t>
  </si>
  <si>
    <t>JUNEAU INTL</t>
  </si>
  <si>
    <t>JNU</t>
  </si>
  <si>
    <t>Kadoka</t>
  </si>
  <si>
    <t>KADOKA MUNI</t>
  </si>
  <si>
    <t>5V8</t>
  </si>
  <si>
    <t>Kahului</t>
  </si>
  <si>
    <t>KAHULUI</t>
  </si>
  <si>
    <t>OGG</t>
  </si>
  <si>
    <t>Kailua/kona</t>
  </si>
  <si>
    <t>KONA INTL AT KEAHOLE</t>
  </si>
  <si>
    <t>KOA</t>
  </si>
  <si>
    <t>Kaiser/lake ozark</t>
  </si>
  <si>
    <t>LEE C FINE MEMORIAL</t>
  </si>
  <si>
    <t>AIZ</t>
  </si>
  <si>
    <t>Kake</t>
  </si>
  <si>
    <t>KAKE</t>
  </si>
  <si>
    <t>AFE</t>
  </si>
  <si>
    <t>KAE</t>
  </si>
  <si>
    <t>Kalamazoo</t>
  </si>
  <si>
    <t>KALAMAZOO/BATTLE CREEK INTL</t>
  </si>
  <si>
    <t>AZO</t>
  </si>
  <si>
    <t>Kalaupapa</t>
  </si>
  <si>
    <t>KALAUPAPA</t>
  </si>
  <si>
    <t>LUP</t>
  </si>
  <si>
    <t>Kalispell</t>
  </si>
  <si>
    <t>GLACIER PARK INTL</t>
  </si>
  <si>
    <t>GPI</t>
  </si>
  <si>
    <t>KALISPELL CITY</t>
  </si>
  <si>
    <t>S27</t>
  </si>
  <si>
    <t>Kalskag</t>
  </si>
  <si>
    <t>KALSKAG</t>
  </si>
  <si>
    <t>KLG</t>
  </si>
  <si>
    <t>Kaltag</t>
  </si>
  <si>
    <t>KALTAG</t>
  </si>
  <si>
    <t>KAL</t>
  </si>
  <si>
    <t>Kamiah</t>
  </si>
  <si>
    <t>KAMIAH MUNI</t>
  </si>
  <si>
    <t>S73</t>
  </si>
  <si>
    <t>Kamuela</t>
  </si>
  <si>
    <t>WAIMEA-KOHALA</t>
  </si>
  <si>
    <t>MUE</t>
  </si>
  <si>
    <t>Kanab</t>
  </si>
  <si>
    <t>KANAB MUNI</t>
  </si>
  <si>
    <t>KNB</t>
  </si>
  <si>
    <t>Kankakee</t>
  </si>
  <si>
    <t>GREATER KANKAKEE</t>
  </si>
  <si>
    <t>IKK</t>
  </si>
  <si>
    <t>Kansas city</t>
  </si>
  <si>
    <t>CHARLES B. WHEELER DOWNTOWN</t>
  </si>
  <si>
    <t>MKC</t>
  </si>
  <si>
    <t>KANSAS CITY INTL</t>
  </si>
  <si>
    <t>MCI</t>
  </si>
  <si>
    <t>Kantishna</t>
  </si>
  <si>
    <t>KANTISHNA</t>
  </si>
  <si>
    <t>5Z5</t>
  </si>
  <si>
    <t>Kapolei</t>
  </si>
  <si>
    <t>KALAELOA (JOHN RODGERS FIELD)</t>
  </si>
  <si>
    <t>JRF</t>
  </si>
  <si>
    <t>Karluk</t>
  </si>
  <si>
    <t>KARLUK</t>
  </si>
  <si>
    <t>KYK</t>
  </si>
  <si>
    <t>Kasaan</t>
  </si>
  <si>
    <t>KASAAN</t>
  </si>
  <si>
    <t>KXA</t>
  </si>
  <si>
    <t>Kasigluk</t>
  </si>
  <si>
    <t>KASIGLUK</t>
  </si>
  <si>
    <t>Z09</t>
  </si>
  <si>
    <t>Kaunakakai</t>
  </si>
  <si>
    <t>MOLOKAI</t>
  </si>
  <si>
    <t>MKK</t>
  </si>
  <si>
    <t>Kayenta</t>
  </si>
  <si>
    <t>KAYENTA</t>
  </si>
  <si>
    <t>0V7</t>
  </si>
  <si>
    <t>Kearney</t>
  </si>
  <si>
    <t>KEARNEY RGNL</t>
  </si>
  <si>
    <t>EAR</t>
  </si>
  <si>
    <t>Keene</t>
  </si>
  <si>
    <t>DILLANT-HOPKINS</t>
  </si>
  <si>
    <t>EEN</t>
  </si>
  <si>
    <t>Kelleys island</t>
  </si>
  <si>
    <t>KELLEYS ISLAND LAND FLD</t>
  </si>
  <si>
    <t>89D</t>
  </si>
  <si>
    <t>Kellogg</t>
  </si>
  <si>
    <t>SHOSHONE COUNTY</t>
  </si>
  <si>
    <t>S83</t>
  </si>
  <si>
    <t>Kelso</t>
  </si>
  <si>
    <t>SOUTHWEST WASHINGTON RGNL</t>
  </si>
  <si>
    <t>KLS</t>
  </si>
  <si>
    <t>Kemmerer</t>
  </si>
  <si>
    <t>KEMMERER MUNI</t>
  </si>
  <si>
    <t>EMM</t>
  </si>
  <si>
    <t>Kenai</t>
  </si>
  <si>
    <t>KENAI MUNI</t>
  </si>
  <si>
    <t>ENA</t>
  </si>
  <si>
    <t>Kenansville</t>
  </si>
  <si>
    <t>DUPLIN CO</t>
  </si>
  <si>
    <t>DPL</t>
  </si>
  <si>
    <t>Kendallville</t>
  </si>
  <si>
    <t>KENDALLVILLE MUNI</t>
  </si>
  <si>
    <t>C62</t>
  </si>
  <si>
    <t>KARNES COUNTY</t>
  </si>
  <si>
    <t>2R9</t>
  </si>
  <si>
    <t>Kenmare</t>
  </si>
  <si>
    <t>KENMARE MUNI</t>
  </si>
  <si>
    <t>7K5</t>
  </si>
  <si>
    <t>Kenmore</t>
  </si>
  <si>
    <t>KENMORE AIR HARBOR INC</t>
  </si>
  <si>
    <t>S60</t>
  </si>
  <si>
    <t>Kennett</t>
  </si>
  <si>
    <t>KENNETT MEMORIAL</t>
  </si>
  <si>
    <t>TKX</t>
  </si>
  <si>
    <t>Kenosha</t>
  </si>
  <si>
    <t>KENOSHA RGNL</t>
  </si>
  <si>
    <t>ENW</t>
  </si>
  <si>
    <t>Kent</t>
  </si>
  <si>
    <t>KENT STATE UNIV</t>
  </si>
  <si>
    <t>1G3</t>
  </si>
  <si>
    <t>Kentland</t>
  </si>
  <si>
    <t>KENTLAND MUNI</t>
  </si>
  <si>
    <t>50I</t>
  </si>
  <si>
    <t>Kenton</t>
  </si>
  <si>
    <t>HARDIN COUNTY</t>
  </si>
  <si>
    <t>I95</t>
  </si>
  <si>
    <t>Keokuk</t>
  </si>
  <si>
    <t>KEOKUK MUNI</t>
  </si>
  <si>
    <t>EOK</t>
  </si>
  <si>
    <t>Kernville</t>
  </si>
  <si>
    <t>KERN VALLEY</t>
  </si>
  <si>
    <t>L05</t>
  </si>
  <si>
    <t>Kerrville</t>
  </si>
  <si>
    <t>KERRVILLE MUNI/LOUIS SCHREINER FIELD</t>
  </si>
  <si>
    <t>ERV</t>
  </si>
  <si>
    <t>Ketchikan</t>
  </si>
  <si>
    <t>KETCHIKAN INTL</t>
  </si>
  <si>
    <t>KTN</t>
  </si>
  <si>
    <t>MURPHYS PULLOUT</t>
  </si>
  <si>
    <t>8K9</t>
  </si>
  <si>
    <t>Ketchum</t>
  </si>
  <si>
    <t>SOUTH GRAND LAKE RGNL</t>
  </si>
  <si>
    <t>1K8</t>
  </si>
  <si>
    <t>Kewanee</t>
  </si>
  <si>
    <t>KEWANEE MUNI</t>
  </si>
  <si>
    <t>EZI</t>
  </si>
  <si>
    <t>Key west</t>
  </si>
  <si>
    <t>KEY WEST INTL</t>
  </si>
  <si>
    <t>EYW</t>
  </si>
  <si>
    <t>Keystone heights</t>
  </si>
  <si>
    <t>KEYSTONE AIRPARK</t>
  </si>
  <si>
    <t>42J</t>
  </si>
  <si>
    <t>Kiana</t>
  </si>
  <si>
    <t>BOB BAKER MEMORIAL</t>
  </si>
  <si>
    <t>IAN</t>
  </si>
  <si>
    <t>Kill devil hills</t>
  </si>
  <si>
    <t>FIRST FLIGHT</t>
  </si>
  <si>
    <t>FFA</t>
  </si>
  <si>
    <t>Killeen</t>
  </si>
  <si>
    <t>SKYLARK FIELD</t>
  </si>
  <si>
    <t>ILE</t>
  </si>
  <si>
    <t>Kimball</t>
  </si>
  <si>
    <t>KIMBALL MUNI/ROBERT E ARRAJ FIELD</t>
  </si>
  <si>
    <t>IBM</t>
  </si>
  <si>
    <t>Kindred</t>
  </si>
  <si>
    <t>HAMRY FIELD</t>
  </si>
  <si>
    <t>K74</t>
  </si>
  <si>
    <t>King city</t>
  </si>
  <si>
    <t>MESA DEL REY</t>
  </si>
  <si>
    <t>KIC</t>
  </si>
  <si>
    <t>King cove</t>
  </si>
  <si>
    <t>KING COVE</t>
  </si>
  <si>
    <t>KVC</t>
  </si>
  <si>
    <t>King salmon</t>
  </si>
  <si>
    <t>KING SALMON</t>
  </si>
  <si>
    <t>AKN</t>
  </si>
  <si>
    <t>Kingman</t>
  </si>
  <si>
    <t>KINGMAN</t>
  </si>
  <si>
    <t>IGM</t>
  </si>
  <si>
    <t>KINGMAN AIRPORT - CLYDE CESSNA FIELD</t>
  </si>
  <si>
    <t>9K8</t>
  </si>
  <si>
    <t>Kingston</t>
  </si>
  <si>
    <t>KINGSTON-ULSTER</t>
  </si>
  <si>
    <t>20N</t>
  </si>
  <si>
    <t>LAKE TEXOMA STATE PARK</t>
  </si>
  <si>
    <t>F31</t>
  </si>
  <si>
    <t>Kingstree</t>
  </si>
  <si>
    <t>WILLIAMSBURG RGNL</t>
  </si>
  <si>
    <t>CKI</t>
  </si>
  <si>
    <t>KLEBERG COUNTY</t>
  </si>
  <si>
    <t>IKG</t>
  </si>
  <si>
    <t>Kinston</t>
  </si>
  <si>
    <t>KINSTON RGNL JETPORT AT STALLINGS FLD</t>
  </si>
  <si>
    <t>ISO</t>
  </si>
  <si>
    <t>Kipnuk</t>
  </si>
  <si>
    <t>KIPNUK</t>
  </si>
  <si>
    <t>IIK</t>
  </si>
  <si>
    <t>Kirksville</t>
  </si>
  <si>
    <t>KIRKSVILLE RGNL</t>
  </si>
  <si>
    <t>IRK</t>
  </si>
  <si>
    <t>Kitoi bay</t>
  </si>
  <si>
    <t>KITOI BAY</t>
  </si>
  <si>
    <t>KKB</t>
  </si>
  <si>
    <t>Kivalina</t>
  </si>
  <si>
    <t>KIVALINA</t>
  </si>
  <si>
    <t>KVL</t>
  </si>
  <si>
    <t>Klamath falls</t>
  </si>
  <si>
    <t>CRATER LAKE-KLAMATH RGNL</t>
  </si>
  <si>
    <t>LMT</t>
  </si>
  <si>
    <t>Klawock</t>
  </si>
  <si>
    <t>KLAWOCK</t>
  </si>
  <si>
    <t>AKW</t>
  </si>
  <si>
    <t>AQC</t>
  </si>
  <si>
    <t>Knox</t>
  </si>
  <si>
    <t>STARKE COUNTY</t>
  </si>
  <si>
    <t>OXI</t>
  </si>
  <si>
    <t>Knoxville</t>
  </si>
  <si>
    <t>KNOXVILLE DOWNTOWN ISLAND</t>
  </si>
  <si>
    <t>DKX</t>
  </si>
  <si>
    <t>KNOXVILLE MUNI</t>
  </si>
  <si>
    <t>OXV</t>
  </si>
  <si>
    <t>MC GHEE TYSON</t>
  </si>
  <si>
    <t>TYS</t>
  </si>
  <si>
    <t>Kobuk</t>
  </si>
  <si>
    <t>KOBUK</t>
  </si>
  <si>
    <t>OBU</t>
  </si>
  <si>
    <t>Kodiak</t>
  </si>
  <si>
    <t>KODIAK</t>
  </si>
  <si>
    <t>ADQ</t>
  </si>
  <si>
    <t>KODIAK MUNI</t>
  </si>
  <si>
    <t>KDK</t>
  </si>
  <si>
    <t>TRIDENT BASIN</t>
  </si>
  <si>
    <t>T44</t>
  </si>
  <si>
    <t>Kokhanok</t>
  </si>
  <si>
    <t>KOKHANOK</t>
  </si>
  <si>
    <t>9K2</t>
  </si>
  <si>
    <t>Kokomo</t>
  </si>
  <si>
    <t>KOKOMO MUNI</t>
  </si>
  <si>
    <t>OKK</t>
  </si>
  <si>
    <t>Koliganek</t>
  </si>
  <si>
    <t>KOLIGANEK</t>
  </si>
  <si>
    <t>JZZ</t>
  </si>
  <si>
    <t>Kongiganak</t>
  </si>
  <si>
    <t>KONGIGANAK</t>
  </si>
  <si>
    <t>DUY</t>
  </si>
  <si>
    <t>Kosciusko</t>
  </si>
  <si>
    <t>KOSCIUSKO-ATTALA COUNTY</t>
  </si>
  <si>
    <t>OSX</t>
  </si>
  <si>
    <t>Kotlik</t>
  </si>
  <si>
    <t>KOTLIK</t>
  </si>
  <si>
    <t>2A9</t>
  </si>
  <si>
    <t>Kotzebue</t>
  </si>
  <si>
    <t>RALPH WIEN MEMORIAL</t>
  </si>
  <si>
    <t>OTZ</t>
  </si>
  <si>
    <t>Kountze/silsbee</t>
  </si>
  <si>
    <t>HAWTHORNE FIELD</t>
  </si>
  <si>
    <t>45R</t>
  </si>
  <si>
    <t>Koyuk</t>
  </si>
  <si>
    <t>KOYUK ALFRED ADAMS</t>
  </si>
  <si>
    <t>KKA</t>
  </si>
  <si>
    <t>Koyukuk</t>
  </si>
  <si>
    <t>KOYUKUK</t>
  </si>
  <si>
    <t>KYU</t>
  </si>
  <si>
    <t>Kremmling</t>
  </si>
  <si>
    <t>MC ELROY AIRFIELD</t>
  </si>
  <si>
    <t>20V</t>
  </si>
  <si>
    <t>Kwethluk</t>
  </si>
  <si>
    <t>KWETHLUK</t>
  </si>
  <si>
    <t>KWT</t>
  </si>
  <si>
    <t>Kwigillingok</t>
  </si>
  <si>
    <t>KWIGILLINGOK</t>
  </si>
  <si>
    <t>GGV</t>
  </si>
  <si>
    <t>La belle</t>
  </si>
  <si>
    <t>LA BELLE MUNI</t>
  </si>
  <si>
    <t>X14</t>
  </si>
  <si>
    <t>La crosse</t>
  </si>
  <si>
    <t>LA CROSSE MUNI</t>
  </si>
  <si>
    <t>LSE</t>
  </si>
  <si>
    <t>La grande</t>
  </si>
  <si>
    <t>LA GRANDE/UNION COUNTY</t>
  </si>
  <si>
    <t>LGD</t>
  </si>
  <si>
    <t>La grange</t>
  </si>
  <si>
    <t>FAYETTE RGNL AIR CENTER</t>
  </si>
  <si>
    <t>3T5</t>
  </si>
  <si>
    <t>La junta</t>
  </si>
  <si>
    <t>LA JUNTA MUNI</t>
  </si>
  <si>
    <t>LHX</t>
  </si>
  <si>
    <t>La moure</t>
  </si>
  <si>
    <t>LA MOURE ROTT MUNI</t>
  </si>
  <si>
    <t>4F9</t>
  </si>
  <si>
    <t>La pointe</t>
  </si>
  <si>
    <t>MAJOR GILBERT FIELD</t>
  </si>
  <si>
    <t>4R5</t>
  </si>
  <si>
    <t>La porte</t>
  </si>
  <si>
    <t>LA PORTE MUNI</t>
  </si>
  <si>
    <t>PPO</t>
  </si>
  <si>
    <t>T41</t>
  </si>
  <si>
    <t>La verne</t>
  </si>
  <si>
    <t>BRACKETT FIELD</t>
  </si>
  <si>
    <t>POC</t>
  </si>
  <si>
    <t>Lacon</t>
  </si>
  <si>
    <t>MARSHALL COUNTY</t>
  </si>
  <si>
    <t>C75</t>
  </si>
  <si>
    <t>Laconia</t>
  </si>
  <si>
    <t>LACONIA MUNI</t>
  </si>
  <si>
    <t>LCI</t>
  </si>
  <si>
    <t>Ladysmith</t>
  </si>
  <si>
    <t>RCX</t>
  </si>
  <si>
    <t>Lafayette</t>
  </si>
  <si>
    <t>BARWICK LAFAYETTE</t>
  </si>
  <si>
    <t>9A5</t>
  </si>
  <si>
    <t>LAFAYETTE MUNI</t>
  </si>
  <si>
    <t>3M7</t>
  </si>
  <si>
    <t>LAFAYETTE RGNL</t>
  </si>
  <si>
    <t>LFT</t>
  </si>
  <si>
    <t>PURDUE UNIVERSITY</t>
  </si>
  <si>
    <t>LAF</t>
  </si>
  <si>
    <t>Lago vista</t>
  </si>
  <si>
    <t>LAGO VISTA TX - RUSTY ALLEN</t>
  </si>
  <si>
    <t>RYW</t>
  </si>
  <si>
    <t>Lagrange</t>
  </si>
  <si>
    <t>LAGRANGE-CALLAWAY</t>
  </si>
  <si>
    <t>LGC</t>
  </si>
  <si>
    <t>Lahaina</t>
  </si>
  <si>
    <t>KAPALUA</t>
  </si>
  <si>
    <t>JHM</t>
  </si>
  <si>
    <t>Lake charles</t>
  </si>
  <si>
    <t>CHENNAULT INTL</t>
  </si>
  <si>
    <t>CWF</t>
  </si>
  <si>
    <t>LAKE CHARLES RGNL</t>
  </si>
  <si>
    <t>LCH</t>
  </si>
  <si>
    <t>Lake city</t>
  </si>
  <si>
    <t>LAKE CITY GATEWAY</t>
  </si>
  <si>
    <t>LCQ</t>
  </si>
  <si>
    <t>Lake havasu city</t>
  </si>
  <si>
    <t>LAKE HAVASU CITY</t>
  </si>
  <si>
    <t>HII</t>
  </si>
  <si>
    <t>Lake louise</t>
  </si>
  <si>
    <t>LAKE LOUISE</t>
  </si>
  <si>
    <t>Z55</t>
  </si>
  <si>
    <t>Lake placid</t>
  </si>
  <si>
    <t>LAKE PLACID</t>
  </si>
  <si>
    <t>LKP</t>
  </si>
  <si>
    <t>Lake providence</t>
  </si>
  <si>
    <t>BYERLEY</t>
  </si>
  <si>
    <t>0M8</t>
  </si>
  <si>
    <t>Lake village</t>
  </si>
  <si>
    <t>LAKE VILLAGE MUNI</t>
  </si>
  <si>
    <t>M32</t>
  </si>
  <si>
    <t>Lake wales</t>
  </si>
  <si>
    <t>LAKE WALES MUNI</t>
  </si>
  <si>
    <t>X07</t>
  </si>
  <si>
    <t>Lakeland</t>
  </si>
  <si>
    <t>LAKELAND LINDER RGNL</t>
  </si>
  <si>
    <t>LAL</t>
  </si>
  <si>
    <t>Lakeport</t>
  </si>
  <si>
    <t>LAMPSON FIELD</t>
  </si>
  <si>
    <t>1O2</t>
  </si>
  <si>
    <t>Lakeview</t>
  </si>
  <si>
    <t>LAKE COUNTY</t>
  </si>
  <si>
    <t>LKV</t>
  </si>
  <si>
    <t>LAKEVIEW-GRIFFITH FIELD</t>
  </si>
  <si>
    <t>13C</t>
  </si>
  <si>
    <t>Lakewood</t>
  </si>
  <si>
    <t>LAKEWOOD</t>
  </si>
  <si>
    <t>N12</t>
  </si>
  <si>
    <t>Lakin</t>
  </si>
  <si>
    <t>LAKIN</t>
  </si>
  <si>
    <t>36K</t>
  </si>
  <si>
    <t>Lakota</t>
  </si>
  <si>
    <t>LAKOTA MUNI</t>
  </si>
  <si>
    <t>5L0</t>
  </si>
  <si>
    <t>Lamar</t>
  </si>
  <si>
    <t>LAMAR MUNI</t>
  </si>
  <si>
    <t>LAA</t>
  </si>
  <si>
    <t>LLU</t>
  </si>
  <si>
    <t>Lambertville</t>
  </si>
  <si>
    <t>TOLEDO SUBURBAN</t>
  </si>
  <si>
    <t>DUH</t>
  </si>
  <si>
    <t>LAMESA MUNI</t>
  </si>
  <si>
    <t>2F5</t>
  </si>
  <si>
    <t>Lamoni</t>
  </si>
  <si>
    <t>LAMONI MUNI</t>
  </si>
  <si>
    <t>LWD</t>
  </si>
  <si>
    <t>LAMPASAS</t>
  </si>
  <si>
    <t>LZZ</t>
  </si>
  <si>
    <t>Lanai city</t>
  </si>
  <si>
    <t>LANAI</t>
  </si>
  <si>
    <t>LNY</t>
  </si>
  <si>
    <t>Lancaster</t>
  </si>
  <si>
    <t>BUFFALO-LANCASTER RGNL</t>
  </si>
  <si>
    <t>BQR</t>
  </si>
  <si>
    <t>FAIRFIELD COUNTY</t>
  </si>
  <si>
    <t>LHQ</t>
  </si>
  <si>
    <t>GENERAL WM J FOX AIRFIELD</t>
  </si>
  <si>
    <t>WJF</t>
  </si>
  <si>
    <t>LANCASTER</t>
  </si>
  <si>
    <t>LNS</t>
  </si>
  <si>
    <t>LANCASTER COUNTY-MC WHIRTER FIELD</t>
  </si>
  <si>
    <t>LKR</t>
  </si>
  <si>
    <t>LANCASTER MUNI</t>
  </si>
  <si>
    <t>73C</t>
  </si>
  <si>
    <t>LANCASTER RGNL</t>
  </si>
  <si>
    <t>LNC</t>
  </si>
  <si>
    <t>Land o' lakes</t>
  </si>
  <si>
    <t>KINGS LAND O' LAKES</t>
  </si>
  <si>
    <t>LNL</t>
  </si>
  <si>
    <t>Lander</t>
  </si>
  <si>
    <t>HUNT FIELD</t>
  </si>
  <si>
    <t>LND</t>
  </si>
  <si>
    <t>Lanett</t>
  </si>
  <si>
    <t>LANETT MUNI</t>
  </si>
  <si>
    <t>7A3</t>
  </si>
  <si>
    <t>Langdon</t>
  </si>
  <si>
    <t>ROBERTSON FIELD</t>
  </si>
  <si>
    <t>D55</t>
  </si>
  <si>
    <t>Langley</t>
  </si>
  <si>
    <t>WHIDBEY AIR PARK</t>
  </si>
  <si>
    <t>W10</t>
  </si>
  <si>
    <t>Lansing</t>
  </si>
  <si>
    <t>CAPITAL REGION INTL</t>
  </si>
  <si>
    <t>LAN</t>
  </si>
  <si>
    <t>Lapeer</t>
  </si>
  <si>
    <t>DUPONT-LAPEER</t>
  </si>
  <si>
    <t>D95</t>
  </si>
  <si>
    <t>Laramie</t>
  </si>
  <si>
    <t>LARAMIE RGNL</t>
  </si>
  <si>
    <t>LAR</t>
  </si>
  <si>
    <t>Laredo</t>
  </si>
  <si>
    <t>LAREDO INTL</t>
  </si>
  <si>
    <t>LRD</t>
  </si>
  <si>
    <t>Larned</t>
  </si>
  <si>
    <t>LARNED-PAWNEE COUNTY</t>
  </si>
  <si>
    <t>LQR</t>
  </si>
  <si>
    <t>Larsen bay</t>
  </si>
  <si>
    <t>LARSEN BAY</t>
  </si>
  <si>
    <t>2A3</t>
  </si>
  <si>
    <t>Las cruces</t>
  </si>
  <si>
    <t>LAS CRUCES INTL</t>
  </si>
  <si>
    <t>LRU</t>
  </si>
  <si>
    <t>Las vegas</t>
  </si>
  <si>
    <t>HENDERSON EXECUTIVE</t>
  </si>
  <si>
    <t>HND</t>
  </si>
  <si>
    <t>LAS VEGAS MUNI</t>
  </si>
  <si>
    <t>LVS</t>
  </si>
  <si>
    <t>MC CARRAN INTL</t>
  </si>
  <si>
    <t>LAS</t>
  </si>
  <si>
    <t>NORTH LAS VEGAS</t>
  </si>
  <si>
    <t>VGT</t>
  </si>
  <si>
    <t>Latrobe</t>
  </si>
  <si>
    <t>ARNOLD PALMER RGNL</t>
  </si>
  <si>
    <t>LBE</t>
  </si>
  <si>
    <t>Laurel</t>
  </si>
  <si>
    <t>HESLER-NOBLE FIELD</t>
  </si>
  <si>
    <t>LUL</t>
  </si>
  <si>
    <t>LAUREL MUNI</t>
  </si>
  <si>
    <t>6S8</t>
  </si>
  <si>
    <t>Laurens</t>
  </si>
  <si>
    <t>LAURENS COUNTY</t>
  </si>
  <si>
    <t>LUX</t>
  </si>
  <si>
    <t>Lawrence</t>
  </si>
  <si>
    <t>LAWRENCE MUNI</t>
  </si>
  <si>
    <t>LWC</t>
  </si>
  <si>
    <t>LWM</t>
  </si>
  <si>
    <t>Lawrenceburg</t>
  </si>
  <si>
    <t>LAWRENCEBURG-LAWRENCE COUNTY</t>
  </si>
  <si>
    <t>2M2</t>
  </si>
  <si>
    <t>Lawrenceville</t>
  </si>
  <si>
    <t>GWINNETT COUNTY - BRISCOE FIELD</t>
  </si>
  <si>
    <t>LZU</t>
  </si>
  <si>
    <t>LAWRENCEVILLE-VINCENNES INTL</t>
  </si>
  <si>
    <t>LWV</t>
  </si>
  <si>
    <t>Lawton</t>
  </si>
  <si>
    <t>LAWTON-FORT SILL RGNL</t>
  </si>
  <si>
    <t>LAW</t>
  </si>
  <si>
    <t>Le mars</t>
  </si>
  <si>
    <t>LE MARS MUNI</t>
  </si>
  <si>
    <t>LRJ</t>
  </si>
  <si>
    <t>Le roy</t>
  </si>
  <si>
    <t>LE ROY</t>
  </si>
  <si>
    <t>5G0</t>
  </si>
  <si>
    <t>Le sueur</t>
  </si>
  <si>
    <t>LE SUEUR MUNI</t>
  </si>
  <si>
    <t>12Y</t>
  </si>
  <si>
    <t>Leadville</t>
  </si>
  <si>
    <t>LXV</t>
  </si>
  <si>
    <t>Lebanon</t>
  </si>
  <si>
    <t>FLOYD W. JONES LEBANON</t>
  </si>
  <si>
    <t>LBO</t>
  </si>
  <si>
    <t>LEBANON MUNI</t>
  </si>
  <si>
    <t>LEB</t>
  </si>
  <si>
    <t>M54</t>
  </si>
  <si>
    <t>LEBANON STATE</t>
  </si>
  <si>
    <t>S30</t>
  </si>
  <si>
    <t>WARREN COUNTY/JOHN LANE FIELD</t>
  </si>
  <si>
    <t>I68</t>
  </si>
  <si>
    <t>Lee vining</t>
  </si>
  <si>
    <t>LEE VINING</t>
  </si>
  <si>
    <t>O24</t>
  </si>
  <si>
    <t>Lee's summit</t>
  </si>
  <si>
    <t>LEE'S SUMMIT MUNI</t>
  </si>
  <si>
    <t>LXT</t>
  </si>
  <si>
    <t>Leesburg</t>
  </si>
  <si>
    <t>LEESBURG EXECUTIVE</t>
  </si>
  <si>
    <t>JYO</t>
  </si>
  <si>
    <t>LEESBURG INTL</t>
  </si>
  <si>
    <t>LEE</t>
  </si>
  <si>
    <t>Leesville</t>
  </si>
  <si>
    <t>LEESVILLE</t>
  </si>
  <si>
    <t>L39</t>
  </si>
  <si>
    <t>Lehighton</t>
  </si>
  <si>
    <t>JAKE ARNER MEMORIAL</t>
  </si>
  <si>
    <t>22N</t>
  </si>
  <si>
    <t>Leitchfield</t>
  </si>
  <si>
    <t>GRAYSON COUNTY</t>
  </si>
  <si>
    <t>M20</t>
  </si>
  <si>
    <t>Lemmon</t>
  </si>
  <si>
    <t>LEMMON MUNI</t>
  </si>
  <si>
    <t>LEM</t>
  </si>
  <si>
    <t>Leonardtown</t>
  </si>
  <si>
    <t>ST. MARY'S COUNTY RGNL</t>
  </si>
  <si>
    <t>2W6</t>
  </si>
  <si>
    <t>Leoti</t>
  </si>
  <si>
    <t>MARK HOARD MEMORIAL</t>
  </si>
  <si>
    <t>3K7</t>
  </si>
  <si>
    <t>LEVELLAND MUNI</t>
  </si>
  <si>
    <t>LLN</t>
  </si>
  <si>
    <t>Levelock</t>
  </si>
  <si>
    <t>LEVELOCK</t>
  </si>
  <si>
    <t>9Z8</t>
  </si>
  <si>
    <t>Lewisburg</t>
  </si>
  <si>
    <t>LUG</t>
  </si>
  <si>
    <t>GREENBRIER VALLEY</t>
  </si>
  <si>
    <t>LWB</t>
  </si>
  <si>
    <t>Lewisport</t>
  </si>
  <si>
    <t>HANCOCK CO-RON LEWIS FIELD</t>
  </si>
  <si>
    <t>KY8</t>
  </si>
  <si>
    <t>Lewiston</t>
  </si>
  <si>
    <t>LEWISTON-NEZ PERCE COUNTY</t>
  </si>
  <si>
    <t>LWS</t>
  </si>
  <si>
    <t>Lewistown</t>
  </si>
  <si>
    <t>LEWISTOWN MUNI</t>
  </si>
  <si>
    <t>LWT</t>
  </si>
  <si>
    <t>Lexington</t>
  </si>
  <si>
    <t>BLUE GRASS</t>
  </si>
  <si>
    <t>LEX</t>
  </si>
  <si>
    <t>C. A. MOORE</t>
  </si>
  <si>
    <t>19M</t>
  </si>
  <si>
    <t>DAVIDSON COUNTY</t>
  </si>
  <si>
    <t>EXX</t>
  </si>
  <si>
    <t>JIM KELLY FIELD</t>
  </si>
  <si>
    <t>LXN</t>
  </si>
  <si>
    <t>LEXINGTON</t>
  </si>
  <si>
    <t>9S9</t>
  </si>
  <si>
    <t>Lexington-parsons</t>
  </si>
  <si>
    <t>BEECH RIVER RGNL</t>
  </si>
  <si>
    <t>PVE</t>
  </si>
  <si>
    <t>Libby</t>
  </si>
  <si>
    <t>LIBBY</t>
  </si>
  <si>
    <t>S59</t>
  </si>
  <si>
    <t>Liberal</t>
  </si>
  <si>
    <t>LIBERAL MID-AMERICA RGNL</t>
  </si>
  <si>
    <t>LBL</t>
  </si>
  <si>
    <t>LIBERTY MUNI</t>
  </si>
  <si>
    <t>T78</t>
  </si>
  <si>
    <t>Lihue</t>
  </si>
  <si>
    <t>LIHUE</t>
  </si>
  <si>
    <t>LIH</t>
  </si>
  <si>
    <t>Lima</t>
  </si>
  <si>
    <t>LIMA ALLEN COUNTY</t>
  </si>
  <si>
    <t>AOH</t>
  </si>
  <si>
    <t>Lime village</t>
  </si>
  <si>
    <t>LIME VILLAGE</t>
  </si>
  <si>
    <t>2AK</t>
  </si>
  <si>
    <t>Limon</t>
  </si>
  <si>
    <t>LIMON MUNI</t>
  </si>
  <si>
    <t>LIC</t>
  </si>
  <si>
    <t>Lincoln</t>
  </si>
  <si>
    <t>LINCOLN</t>
  </si>
  <si>
    <t>LNK</t>
  </si>
  <si>
    <t>S69</t>
  </si>
  <si>
    <t>LINCOLN RGNL</t>
  </si>
  <si>
    <t>LRG</t>
  </si>
  <si>
    <t>LINCOLN RGNL/KARL HARDER FIELD</t>
  </si>
  <si>
    <t>LHM</t>
  </si>
  <si>
    <t>LOGAN COUNTY</t>
  </si>
  <si>
    <t>AAA</t>
  </si>
  <si>
    <t>Lincoln park</t>
  </si>
  <si>
    <t>LINCOLN PARK</t>
  </si>
  <si>
    <t>N07</t>
  </si>
  <si>
    <t>Lincolnton</t>
  </si>
  <si>
    <t>LINCOLNTON-LINCOLN COUNTY RGNL</t>
  </si>
  <si>
    <t>IPJ</t>
  </si>
  <si>
    <t>Linden</t>
  </si>
  <si>
    <t>LINDEN</t>
  </si>
  <si>
    <t>LDJ</t>
  </si>
  <si>
    <t>PERRY COUNTY</t>
  </si>
  <si>
    <t>M15</t>
  </si>
  <si>
    <t>Lindsay</t>
  </si>
  <si>
    <t>LINDSAY MUNI</t>
  </si>
  <si>
    <t>1K2</t>
  </si>
  <si>
    <t>Linn</t>
  </si>
  <si>
    <t>LINN STATE TECHNICAL COLLEGE</t>
  </si>
  <si>
    <t>1H3</t>
  </si>
  <si>
    <t>Linton</t>
  </si>
  <si>
    <t>LINTON MUNI</t>
  </si>
  <si>
    <t>7L2</t>
  </si>
  <si>
    <t>Lisbon</t>
  </si>
  <si>
    <t>LISBON MUNI</t>
  </si>
  <si>
    <t>6L3</t>
  </si>
  <si>
    <t>Litchfield</t>
  </si>
  <si>
    <t>LITCHFIELD MUNI</t>
  </si>
  <si>
    <t>3LF</t>
  </si>
  <si>
    <t>LJF</t>
  </si>
  <si>
    <t>Little falls</t>
  </si>
  <si>
    <t>LITTLE FALLS/MORRISON COUNTY-LINDBERGH FLD</t>
  </si>
  <si>
    <t>LXL</t>
  </si>
  <si>
    <t>Little river</t>
  </si>
  <si>
    <t>LITTLE RIVER</t>
  </si>
  <si>
    <t>LLR</t>
  </si>
  <si>
    <t>Little rock</t>
  </si>
  <si>
    <t>BILL AND HILLARY CLINTON NATIONAL/ADAMS FI</t>
  </si>
  <si>
    <t>LIT</t>
  </si>
  <si>
    <t>Littlefield</t>
  </si>
  <si>
    <t>LITTLEFIELD TAYLOR BROWN MUNI</t>
  </si>
  <si>
    <t>LIU</t>
  </si>
  <si>
    <t>Live oak</t>
  </si>
  <si>
    <t>SUWANNEE COUNTY</t>
  </si>
  <si>
    <t>24J</t>
  </si>
  <si>
    <t>Livermore</t>
  </si>
  <si>
    <t>LIVERMORE MUNI</t>
  </si>
  <si>
    <t>LVK</t>
  </si>
  <si>
    <t>Livingston</t>
  </si>
  <si>
    <t>LIVINGSTON MUNI</t>
  </si>
  <si>
    <t>00R</t>
  </si>
  <si>
    <t>8A3</t>
  </si>
  <si>
    <t>MISSION FIELD</t>
  </si>
  <si>
    <t>LVM</t>
  </si>
  <si>
    <t>LLANO MUNI</t>
  </si>
  <si>
    <t>AQO</t>
  </si>
  <si>
    <t>Loa</t>
  </si>
  <si>
    <t>WAYNE WONDERLAND</t>
  </si>
  <si>
    <t>38U</t>
  </si>
  <si>
    <t>Lock haven</t>
  </si>
  <si>
    <t>WILLIAM T. PIPER MEMORIAL</t>
  </si>
  <si>
    <t>LHV</t>
  </si>
  <si>
    <t>Lockhart</t>
  </si>
  <si>
    <t>LOCKHART MUNI</t>
  </si>
  <si>
    <t>50R</t>
  </si>
  <si>
    <t>Lockport</t>
  </si>
  <si>
    <t>NORTH BUFFALO SUBURBAN</t>
  </si>
  <si>
    <t>0G0</t>
  </si>
  <si>
    <t>Logan</t>
  </si>
  <si>
    <t>6L4</t>
  </si>
  <si>
    <t>LOGAN-CACHE</t>
  </si>
  <si>
    <t>LGU</t>
  </si>
  <si>
    <t>Logansport</t>
  </si>
  <si>
    <t>LOGANSPORT/CASS COUNTY</t>
  </si>
  <si>
    <t>GGP</t>
  </si>
  <si>
    <t>Lompoc</t>
  </si>
  <si>
    <t>LOMPOC</t>
  </si>
  <si>
    <t>LPC</t>
  </si>
  <si>
    <t>London</t>
  </si>
  <si>
    <t>LONDON-CORBIN ARPT-MAGEE FLD</t>
  </si>
  <si>
    <t>LOZ</t>
  </si>
  <si>
    <t>MADISON COUNTY</t>
  </si>
  <si>
    <t>UYF</t>
  </si>
  <si>
    <t>Lone pine</t>
  </si>
  <si>
    <t>LONE PINE</t>
  </si>
  <si>
    <t>O26</t>
  </si>
  <si>
    <t>Lone rock</t>
  </si>
  <si>
    <t>TRI-COUNTY RGNL</t>
  </si>
  <si>
    <t>LNR</t>
  </si>
  <si>
    <t>Long beach</t>
  </si>
  <si>
    <t>LONG BEACH /DAUGHERTY FIELD/</t>
  </si>
  <si>
    <t>LGB</t>
  </si>
  <si>
    <t>Long prairie</t>
  </si>
  <si>
    <t>TODD FIELD</t>
  </si>
  <si>
    <t>14Y</t>
  </si>
  <si>
    <t>Longmont</t>
  </si>
  <si>
    <t>VANCE BRAND</t>
  </si>
  <si>
    <t>LMO</t>
  </si>
  <si>
    <t>Longview</t>
  </si>
  <si>
    <t>EAST TEXAS RGNL</t>
  </si>
  <si>
    <t>GGG</t>
  </si>
  <si>
    <t>Longville</t>
  </si>
  <si>
    <t>LONGVILLE MUNI</t>
  </si>
  <si>
    <t>XVG</t>
  </si>
  <si>
    <t>Lopez</t>
  </si>
  <si>
    <t>LOPEZ ISLAND</t>
  </si>
  <si>
    <t>S31</t>
  </si>
  <si>
    <t>Lorain/elyria</t>
  </si>
  <si>
    <t>LORAIN COUNTY RGNL</t>
  </si>
  <si>
    <t>LPR</t>
  </si>
  <si>
    <t>Lordsburg</t>
  </si>
  <si>
    <t>LORDSBURG MUNI</t>
  </si>
  <si>
    <t>LSB</t>
  </si>
  <si>
    <t>Loris</t>
  </si>
  <si>
    <t>TWIN CITY</t>
  </si>
  <si>
    <t>5J9</t>
  </si>
  <si>
    <t>Los alamos</t>
  </si>
  <si>
    <t>LOS ALAMOS</t>
  </si>
  <si>
    <t>LAM</t>
  </si>
  <si>
    <t>Los angeles</t>
  </si>
  <si>
    <t>LOS ANGELES INTL</t>
  </si>
  <si>
    <t>LAX</t>
  </si>
  <si>
    <t>WHITEMAN</t>
  </si>
  <si>
    <t>WHP</t>
  </si>
  <si>
    <t>Los banos</t>
  </si>
  <si>
    <t>LOS BANOS MUNI</t>
  </si>
  <si>
    <t>LSN</t>
  </si>
  <si>
    <t>Lost hills</t>
  </si>
  <si>
    <t>LOST HILLS-KERN COUNTY</t>
  </si>
  <si>
    <t>L84</t>
  </si>
  <si>
    <t>Louisa</t>
  </si>
  <si>
    <t>LOUISA COUNTY/FREEMAN FIELD</t>
  </si>
  <si>
    <t>LKU</t>
  </si>
  <si>
    <t>Louisburg</t>
  </si>
  <si>
    <t>TRIANGLE NORTH EXECUTIVE</t>
  </si>
  <si>
    <t>LHZ</t>
  </si>
  <si>
    <t>Louisville</t>
  </si>
  <si>
    <t>LOU</t>
  </si>
  <si>
    <t>LOUISVILLE INTL-STANDIFORD FIELD</t>
  </si>
  <si>
    <t>SDF</t>
  </si>
  <si>
    <t>LOUISVILLE MUNI</t>
  </si>
  <si>
    <t>2J3</t>
  </si>
  <si>
    <t>LOUISVILLE WINSTON COUNTY</t>
  </si>
  <si>
    <t>LMS</t>
  </si>
  <si>
    <t>Loup city</t>
  </si>
  <si>
    <t>LOUP CITY MUNI</t>
  </si>
  <si>
    <t>0F4</t>
  </si>
  <si>
    <t>Lovelock</t>
  </si>
  <si>
    <t>DERBY FIELD</t>
  </si>
  <si>
    <t>LOL</t>
  </si>
  <si>
    <t>Lovington</t>
  </si>
  <si>
    <t>LEA COUNTY-ZIP FRANKLIN MEMORIAL</t>
  </si>
  <si>
    <t>E06</t>
  </si>
  <si>
    <t>Lubbock</t>
  </si>
  <si>
    <t>LUBBOCK PRESTON SMITH INTL</t>
  </si>
  <si>
    <t>LBB</t>
  </si>
  <si>
    <t>Ludington</t>
  </si>
  <si>
    <t>MASON COUNTY</t>
  </si>
  <si>
    <t>LDM</t>
  </si>
  <si>
    <t>ANGELINA COUNTY</t>
  </si>
  <si>
    <t>LFK</t>
  </si>
  <si>
    <t>Lumberton</t>
  </si>
  <si>
    <t>I H BASS JR MEMORIAL</t>
  </si>
  <si>
    <t>4R1</t>
  </si>
  <si>
    <t>LUMBERTON RGNL</t>
  </si>
  <si>
    <t>LBT</t>
  </si>
  <si>
    <t>Luray</t>
  </si>
  <si>
    <t>LURAY CAVERNS</t>
  </si>
  <si>
    <t>LUA</t>
  </si>
  <si>
    <t>Lusk</t>
  </si>
  <si>
    <t>LUSK MUNI</t>
  </si>
  <si>
    <t>LSK</t>
  </si>
  <si>
    <t>Luverne</t>
  </si>
  <si>
    <t>QUENTIN AANENSON FIELD</t>
  </si>
  <si>
    <t>LYV</t>
  </si>
  <si>
    <t>Lynchburg</t>
  </si>
  <si>
    <t>LYNCHBURG RGNL/PRESTON GLENN FLD</t>
  </si>
  <si>
    <t>LYH</t>
  </si>
  <si>
    <t>Lyndonville</t>
  </si>
  <si>
    <t>CALEDONIA COUNTY</t>
  </si>
  <si>
    <t>CDA</t>
  </si>
  <si>
    <t>Lyons</t>
  </si>
  <si>
    <t>LYONS-RICE COUNTY MUNI</t>
  </si>
  <si>
    <t>LYO</t>
  </si>
  <si>
    <t>Machias</t>
  </si>
  <si>
    <t>MACHIAS VALLEY</t>
  </si>
  <si>
    <t>MVM</t>
  </si>
  <si>
    <t>Mackinac island</t>
  </si>
  <si>
    <t>MACKINAC ISLAND</t>
  </si>
  <si>
    <t>MCD</t>
  </si>
  <si>
    <t>Macomb</t>
  </si>
  <si>
    <t>MACOMB MUNI</t>
  </si>
  <si>
    <t>MQB</t>
  </si>
  <si>
    <t>Macon</t>
  </si>
  <si>
    <t>MACON DOWNTOWN</t>
  </si>
  <si>
    <t>MAC</t>
  </si>
  <si>
    <t>MACON MUNI</t>
  </si>
  <si>
    <t>20M</t>
  </si>
  <si>
    <t>MACON-FOWER MEMORIAL</t>
  </si>
  <si>
    <t>K89</t>
  </si>
  <si>
    <t>MIDDLE GEORGIA RGNL</t>
  </si>
  <si>
    <t>MCN</t>
  </si>
  <si>
    <t>Madera</t>
  </si>
  <si>
    <t>MADERA MUNI</t>
  </si>
  <si>
    <t>MAE</t>
  </si>
  <si>
    <t>Madill</t>
  </si>
  <si>
    <t>MADILL MUNI</t>
  </si>
  <si>
    <t>1F4</t>
  </si>
  <si>
    <t>Madison</t>
  </si>
  <si>
    <t>BRUCE CAMPBELL FIELD</t>
  </si>
  <si>
    <t>MBO</t>
  </si>
  <si>
    <t>DANE COUNTY RGNL-TRUAX FIELD</t>
  </si>
  <si>
    <t>MSN</t>
  </si>
  <si>
    <t>LAC QUI PARLE COUNTY</t>
  </si>
  <si>
    <t>DXX</t>
  </si>
  <si>
    <t>MADISON MUNI</t>
  </si>
  <si>
    <t>52A</t>
  </si>
  <si>
    <t>IMS</t>
  </si>
  <si>
    <t>MDS</t>
  </si>
  <si>
    <t>MADISONVILLE MUNI</t>
  </si>
  <si>
    <t>2I0</t>
  </si>
  <si>
    <t>MNV</t>
  </si>
  <si>
    <t>Madras</t>
  </si>
  <si>
    <t>MADRAS MUNICIPAL</t>
  </si>
  <si>
    <t>S33</t>
  </si>
  <si>
    <t>Magdalena</t>
  </si>
  <si>
    <t>MAGDALENA</t>
  </si>
  <si>
    <t>N29</t>
  </si>
  <si>
    <t>Magee</t>
  </si>
  <si>
    <t>MAGEE MUNI</t>
  </si>
  <si>
    <t>17M</t>
  </si>
  <si>
    <t>Magnolia</t>
  </si>
  <si>
    <t>MAGNOLIA MUNI</t>
  </si>
  <si>
    <t>AGO</t>
  </si>
  <si>
    <t>Mahnomen</t>
  </si>
  <si>
    <t>MAHNOMEN COUNTY</t>
  </si>
  <si>
    <t>3N8</t>
  </si>
  <si>
    <t>Malden</t>
  </si>
  <si>
    <t>MALDEN RGNL</t>
  </si>
  <si>
    <t>MAW</t>
  </si>
  <si>
    <t>Malone</t>
  </si>
  <si>
    <t>MALONE-DUFORT</t>
  </si>
  <si>
    <t>MAL</t>
  </si>
  <si>
    <t>Malta</t>
  </si>
  <si>
    <t>MALTA</t>
  </si>
  <si>
    <t>M75</t>
  </si>
  <si>
    <t>Malvern</t>
  </si>
  <si>
    <t>MALVERN MUNI</t>
  </si>
  <si>
    <t>M78</t>
  </si>
  <si>
    <t>Mammoth lakes</t>
  </si>
  <si>
    <t>MAMMOTH YOSEMITE</t>
  </si>
  <si>
    <t>MMH</t>
  </si>
  <si>
    <t>Manchester</t>
  </si>
  <si>
    <t>MANCHESTER</t>
  </si>
  <si>
    <t>MHT</t>
  </si>
  <si>
    <t>Mandan</t>
  </si>
  <si>
    <t>MANDAN MUNI</t>
  </si>
  <si>
    <t>Y19</t>
  </si>
  <si>
    <t>Mangum</t>
  </si>
  <si>
    <t>SCOTT FIELD</t>
  </si>
  <si>
    <t>2K4</t>
  </si>
  <si>
    <t>Manhattan</t>
  </si>
  <si>
    <t>MANHATTAN RGNL</t>
  </si>
  <si>
    <t>MHK</t>
  </si>
  <si>
    <t>Manila</t>
  </si>
  <si>
    <t>MANILA</t>
  </si>
  <si>
    <t>40U</t>
  </si>
  <si>
    <t>MANILA MUNI</t>
  </si>
  <si>
    <t>MXA</t>
  </si>
  <si>
    <t>Manistee</t>
  </si>
  <si>
    <t>MANISTEE CO.-BLACKER</t>
  </si>
  <si>
    <t>MBL</t>
  </si>
  <si>
    <t>Manistique</t>
  </si>
  <si>
    <t>SCHOOLCRAFT COUNTY</t>
  </si>
  <si>
    <t>ISQ</t>
  </si>
  <si>
    <t>Manitowish waters</t>
  </si>
  <si>
    <t>MANITOWISH WATERS</t>
  </si>
  <si>
    <t>D25</t>
  </si>
  <si>
    <t>Manitowoc</t>
  </si>
  <si>
    <t>MANITOWOC COUNTY</t>
  </si>
  <si>
    <t>MTW</t>
  </si>
  <si>
    <t>Mankato</t>
  </si>
  <si>
    <t>MANKATO RGNL</t>
  </si>
  <si>
    <t>MKT</t>
  </si>
  <si>
    <t>Manley hot springs</t>
  </si>
  <si>
    <t>MANLEY HOT SPRINGS</t>
  </si>
  <si>
    <t>MLY</t>
  </si>
  <si>
    <t>Manning</t>
  </si>
  <si>
    <t>SANTEE COOPER RGNL</t>
  </si>
  <si>
    <t>MNI</t>
  </si>
  <si>
    <t>Manokotak</t>
  </si>
  <si>
    <t>MANOKOTAK</t>
  </si>
  <si>
    <t>MBA</t>
  </si>
  <si>
    <t>Mansfield</t>
  </si>
  <si>
    <t>C E 'RUSTY' WILLIAMS</t>
  </si>
  <si>
    <t>3F3</t>
  </si>
  <si>
    <t>MANSFIELD LAHM RGNL</t>
  </si>
  <si>
    <t>MFD</t>
  </si>
  <si>
    <t>MANSFIELD MUNI</t>
  </si>
  <si>
    <t>1B9</t>
  </si>
  <si>
    <t>Manteo</t>
  </si>
  <si>
    <t>DARE COUNTY RGNL</t>
  </si>
  <si>
    <t>MQI</t>
  </si>
  <si>
    <t>Manti</t>
  </si>
  <si>
    <t>MANTI-EPHRAIM</t>
  </si>
  <si>
    <t>41U</t>
  </si>
  <si>
    <t>Manville</t>
  </si>
  <si>
    <t>CENTRAL JERSEY RGNL</t>
  </si>
  <si>
    <t>47N</t>
  </si>
  <si>
    <t>Many</t>
  </si>
  <si>
    <t>HART</t>
  </si>
  <si>
    <t>3R4</t>
  </si>
  <si>
    <t>Mapleton</t>
  </si>
  <si>
    <t>JAMES G. WHITING MEMORIAL FIELD</t>
  </si>
  <si>
    <t>MEY</t>
  </si>
  <si>
    <t>Maquoketa</t>
  </si>
  <si>
    <t>MAQUOKETA MUNI</t>
  </si>
  <si>
    <t>OQW</t>
  </si>
  <si>
    <t>Marana</t>
  </si>
  <si>
    <t>MARANA RGNL</t>
  </si>
  <si>
    <t>AVQ</t>
  </si>
  <si>
    <t>PINAL AIRPARK</t>
  </si>
  <si>
    <t>MZJ</t>
  </si>
  <si>
    <t>Marathon</t>
  </si>
  <si>
    <t>THE FLORIDA KEYS MARATHON</t>
  </si>
  <si>
    <t>MTH</t>
  </si>
  <si>
    <t>Marco island</t>
  </si>
  <si>
    <t>MARCO ISLAND</t>
  </si>
  <si>
    <t>MKY</t>
  </si>
  <si>
    <t>MARFA MUNI</t>
  </si>
  <si>
    <t>MRF</t>
  </si>
  <si>
    <t>Marianna</t>
  </si>
  <si>
    <t>MARIANNA MUNI</t>
  </si>
  <si>
    <t>MAI</t>
  </si>
  <si>
    <t>MARIANNA/LEE COUNTY-STEVE EDWARDS FIELD</t>
  </si>
  <si>
    <t>6M7</t>
  </si>
  <si>
    <t>Maricopa</t>
  </si>
  <si>
    <t>AK-CHIN RGNL</t>
  </si>
  <si>
    <t>A39</t>
  </si>
  <si>
    <t>Marina</t>
  </si>
  <si>
    <t>MARINA MUNI</t>
  </si>
  <si>
    <t>OAR</t>
  </si>
  <si>
    <t>Marion</t>
  </si>
  <si>
    <t>MAO</t>
  </si>
  <si>
    <t>MARION MUNI</t>
  </si>
  <si>
    <t>MNN</t>
  </si>
  <si>
    <t>MZZ</t>
  </si>
  <si>
    <t>MARION-CRITTENDEN COUNTY</t>
  </si>
  <si>
    <t>5M9</t>
  </si>
  <si>
    <t>VAIDEN FIELD</t>
  </si>
  <si>
    <t>A08</t>
  </si>
  <si>
    <t>WILLIAMSON COUNTY RGNL</t>
  </si>
  <si>
    <t>MWA</t>
  </si>
  <si>
    <t>Marion/wytheville</t>
  </si>
  <si>
    <t>MOUNTAIN EMPIRE</t>
  </si>
  <si>
    <t>MKJ</t>
  </si>
  <si>
    <t>Mariposa</t>
  </si>
  <si>
    <t>MARIPOSA-YOSEMITE</t>
  </si>
  <si>
    <t>MPI</t>
  </si>
  <si>
    <t>Marked tree</t>
  </si>
  <si>
    <t>MARKED TREE MUNI</t>
  </si>
  <si>
    <t>6M8</t>
  </si>
  <si>
    <t>Marksville</t>
  </si>
  <si>
    <t>MARKSVILLE MUNI</t>
  </si>
  <si>
    <t>MKV</t>
  </si>
  <si>
    <t>Marlette</t>
  </si>
  <si>
    <t>MARLETTE</t>
  </si>
  <si>
    <t>77G</t>
  </si>
  <si>
    <t>Marquette</t>
  </si>
  <si>
    <t>SAWYER INTL</t>
  </si>
  <si>
    <t>SAW</t>
  </si>
  <si>
    <t>Marshall</t>
  </si>
  <si>
    <t>BROOKS FIELD</t>
  </si>
  <si>
    <t>RMY</t>
  </si>
  <si>
    <t>ASL</t>
  </si>
  <si>
    <t>MARSHALL DON HUNTER SR</t>
  </si>
  <si>
    <t>MDM</t>
  </si>
  <si>
    <t>MARSHALL MEMORIAL MUNI</t>
  </si>
  <si>
    <t>MHL</t>
  </si>
  <si>
    <t>SEARCY COUNTY</t>
  </si>
  <si>
    <t>4A5</t>
  </si>
  <si>
    <t>SOUTHWEST MINNESOTA RGNL MARSHALL/RYAN FLD</t>
  </si>
  <si>
    <t>MML</t>
  </si>
  <si>
    <t>Marshalltown</t>
  </si>
  <si>
    <t>MARSHALLTOWN MUNI</t>
  </si>
  <si>
    <t>MIW</t>
  </si>
  <si>
    <t>Marshfield</t>
  </si>
  <si>
    <t>MARSHFIELD MUNI</t>
  </si>
  <si>
    <t>MFI</t>
  </si>
  <si>
    <t>MARSHFIELD MUNI - GEORGE HARLOW FIELD</t>
  </si>
  <si>
    <t>GHG</t>
  </si>
  <si>
    <t>Martin</t>
  </si>
  <si>
    <t>MARTIN MUNI</t>
  </si>
  <si>
    <t>9V6</t>
  </si>
  <si>
    <t>Martinsburg</t>
  </si>
  <si>
    <t>EASTERN WV RGNL/SHEPHERD FLD</t>
  </si>
  <si>
    <t>MRB</t>
  </si>
  <si>
    <t>Martinsville</t>
  </si>
  <si>
    <t>BLUE RIDGE</t>
  </si>
  <si>
    <t>MTV</t>
  </si>
  <si>
    <t>Marysville</t>
  </si>
  <si>
    <t>MARYSVILLE MUNI</t>
  </si>
  <si>
    <t>MYZ</t>
  </si>
  <si>
    <t>UNION COUNTY</t>
  </si>
  <si>
    <t>MRT</t>
  </si>
  <si>
    <t>YUBA COUNTY</t>
  </si>
  <si>
    <t>MYV</t>
  </si>
  <si>
    <t>Maryville</t>
  </si>
  <si>
    <t>NORTHWEST MISSOURI RGNL</t>
  </si>
  <si>
    <t>EVU</t>
  </si>
  <si>
    <t>MASON JEWETT FIELD</t>
  </si>
  <si>
    <t>TEW</t>
  </si>
  <si>
    <t>Mason city</t>
  </si>
  <si>
    <t>MASON CITY MUNI</t>
  </si>
  <si>
    <t>MCW</t>
  </si>
  <si>
    <t>Massena</t>
  </si>
  <si>
    <t>MASSENA INTL-RICHARDS FIELD</t>
  </si>
  <si>
    <t>MSS</t>
  </si>
  <si>
    <t>Mattoon/charleston</t>
  </si>
  <si>
    <t>COLES COUNTY MEMORIAL</t>
  </si>
  <si>
    <t>MTO</t>
  </si>
  <si>
    <t>Maxton</t>
  </si>
  <si>
    <t>LAURINBURG-MAXTON</t>
  </si>
  <si>
    <t>MEB</t>
  </si>
  <si>
    <t>May creek</t>
  </si>
  <si>
    <t>MAY CREEK</t>
  </si>
  <si>
    <t>MYK</t>
  </si>
  <si>
    <t>Mayaguez</t>
  </si>
  <si>
    <t>EUGENIO MARIA DE HOSTOS</t>
  </si>
  <si>
    <t>MAZ</t>
  </si>
  <si>
    <t>Mayfield</t>
  </si>
  <si>
    <t>MAYFIELD GRAVES COUNTY</t>
  </si>
  <si>
    <t>M25</t>
  </si>
  <si>
    <t>Mc alester</t>
  </si>
  <si>
    <t>MC ALESTER RGNL</t>
  </si>
  <si>
    <t>MLC</t>
  </si>
  <si>
    <t>Mc allen</t>
  </si>
  <si>
    <t>MC ALLEN MILLER INTL</t>
  </si>
  <si>
    <t>MFE</t>
  </si>
  <si>
    <t>Mc arthur</t>
  </si>
  <si>
    <t>VINTON COUNTY</t>
  </si>
  <si>
    <t>22I</t>
  </si>
  <si>
    <t>Mc call</t>
  </si>
  <si>
    <t>MC CALL MUNI</t>
  </si>
  <si>
    <t>MYL</t>
  </si>
  <si>
    <t>Mc comb</t>
  </si>
  <si>
    <t>MC COMB/PIKE COUNTY/JOHN E LEWIS FIELD</t>
  </si>
  <si>
    <t>MCB</t>
  </si>
  <si>
    <t>Mc cook</t>
  </si>
  <si>
    <t>MC COOK BEN NELSON RGNL</t>
  </si>
  <si>
    <t>MCK</t>
  </si>
  <si>
    <t>Mc dermitt</t>
  </si>
  <si>
    <t>MC DERMITT STATE</t>
  </si>
  <si>
    <t>26U</t>
  </si>
  <si>
    <t>Mc gehee</t>
  </si>
  <si>
    <t>MC GEHEE MUNI</t>
  </si>
  <si>
    <t>7M1</t>
  </si>
  <si>
    <t>Mc laughlin</t>
  </si>
  <si>
    <t>MC LAUGHLIN MUNI</t>
  </si>
  <si>
    <t>5P2</t>
  </si>
  <si>
    <t>Mc minnville</t>
  </si>
  <si>
    <t>MC MINNVILLE MUNI</t>
  </si>
  <si>
    <t>MMV</t>
  </si>
  <si>
    <t>WARREN COUNTY MEMORIAL</t>
  </si>
  <si>
    <t>RNC</t>
  </si>
  <si>
    <t>Mc pherson</t>
  </si>
  <si>
    <t>MC PHERSON</t>
  </si>
  <si>
    <t>MPR</t>
  </si>
  <si>
    <t>Mc rae</t>
  </si>
  <si>
    <t>TELFAIR-WHEELER</t>
  </si>
  <si>
    <t>MQW</t>
  </si>
  <si>
    <t>Mccarthy</t>
  </si>
  <si>
    <t>MC CARTHY</t>
  </si>
  <si>
    <t>15Z</t>
  </si>
  <si>
    <t>Mcgrath</t>
  </si>
  <si>
    <t>MC GRATH</t>
  </si>
  <si>
    <t>MCG</t>
  </si>
  <si>
    <t>Meade</t>
  </si>
  <si>
    <t>MEADE MUNI</t>
  </si>
  <si>
    <t>MEJ</t>
  </si>
  <si>
    <t>Meadville</t>
  </si>
  <si>
    <t>PORT MEADVILLE</t>
  </si>
  <si>
    <t>GKJ</t>
  </si>
  <si>
    <t>Medford</t>
  </si>
  <si>
    <t>MEDFORD MUNI</t>
  </si>
  <si>
    <t>O53</t>
  </si>
  <si>
    <t>ROGUE VALLEY INTL - MEDFORD</t>
  </si>
  <si>
    <t>MFR</t>
  </si>
  <si>
    <t>MDZ</t>
  </si>
  <si>
    <t>Medicine lodge</t>
  </si>
  <si>
    <t>MEDICINE LODGE</t>
  </si>
  <si>
    <t>K51</t>
  </si>
  <si>
    <t>Medina</t>
  </si>
  <si>
    <t>MEDINA MUNI</t>
  </si>
  <si>
    <t>1G5</t>
  </si>
  <si>
    <t>Meeker</t>
  </si>
  <si>
    <t>MEEKER COULTER FLD</t>
  </si>
  <si>
    <t>EEO</t>
  </si>
  <si>
    <t>Mekoryuk</t>
  </si>
  <si>
    <t>MEKORYUK</t>
  </si>
  <si>
    <t>MYU</t>
  </si>
  <si>
    <t>Melbourne</t>
  </si>
  <si>
    <t>MELBOURNE INTL</t>
  </si>
  <si>
    <t>MLB</t>
  </si>
  <si>
    <t>MELBOURNE MUNI - JOHN E MILLER FIELD</t>
  </si>
  <si>
    <t>42A</t>
  </si>
  <si>
    <t>Melfa</t>
  </si>
  <si>
    <t>ACCOMACK COUNTY</t>
  </si>
  <si>
    <t>MFV</t>
  </si>
  <si>
    <t>Memphis</t>
  </si>
  <si>
    <t>GENERAL DEWITT SPAIN</t>
  </si>
  <si>
    <t>M01</t>
  </si>
  <si>
    <t>MEMPHIS INTL</t>
  </si>
  <si>
    <t>MEM</t>
  </si>
  <si>
    <t>MEMPHIS MEMORIAL</t>
  </si>
  <si>
    <t>03D</t>
  </si>
  <si>
    <t>MEMPHIS MUNI</t>
  </si>
  <si>
    <t>F21</t>
  </si>
  <si>
    <t>Mena</t>
  </si>
  <si>
    <t>MENA INTERMOUNTAIN MUNI</t>
  </si>
  <si>
    <t>MEZ</t>
  </si>
  <si>
    <t>Mendota</t>
  </si>
  <si>
    <t>WILLIAM ROBERT JOHNSTON MUNI</t>
  </si>
  <si>
    <t>M90</t>
  </si>
  <si>
    <t>Menominee</t>
  </si>
  <si>
    <t>MENOMINEE-MARINETTE TWIN COUNTY</t>
  </si>
  <si>
    <t>MNM</t>
  </si>
  <si>
    <t>Menomonie</t>
  </si>
  <si>
    <t>MENOMONIE MUNI-SCORE FIELD</t>
  </si>
  <si>
    <t>LUM</t>
  </si>
  <si>
    <t>Merced</t>
  </si>
  <si>
    <t>MERCED RGNL//MACREADY FIELD</t>
  </si>
  <si>
    <t>MCE</t>
  </si>
  <si>
    <t>Meriden</t>
  </si>
  <si>
    <t>MERIDEN MARKHAM MUNI</t>
  </si>
  <si>
    <t>MMK</t>
  </si>
  <si>
    <t>Meridian</t>
  </si>
  <si>
    <t>KEY FIELD</t>
  </si>
  <si>
    <t>MEI</t>
  </si>
  <si>
    <t>Merrill</t>
  </si>
  <si>
    <t>MERRILL MUNI</t>
  </si>
  <si>
    <t>RRL</t>
  </si>
  <si>
    <t>Merritt island</t>
  </si>
  <si>
    <t>MERRITT ISLAND</t>
  </si>
  <si>
    <t>COI</t>
  </si>
  <si>
    <t>Mesa</t>
  </si>
  <si>
    <t>FALCON FLD</t>
  </si>
  <si>
    <t>FFZ</t>
  </si>
  <si>
    <t>Mesquite</t>
  </si>
  <si>
    <t>MESQUITE</t>
  </si>
  <si>
    <t>67L</t>
  </si>
  <si>
    <t>MESQUITE METRO</t>
  </si>
  <si>
    <t>HQZ</t>
  </si>
  <si>
    <t>Metlakatla</t>
  </si>
  <si>
    <t>METLAKATLA</t>
  </si>
  <si>
    <t>MTM</t>
  </si>
  <si>
    <t>Metropolis</t>
  </si>
  <si>
    <t>METROPOLIS MUNI</t>
  </si>
  <si>
    <t>M30</t>
  </si>
  <si>
    <t>Metter</t>
  </si>
  <si>
    <t>METTER MUNI</t>
  </si>
  <si>
    <t>MHP</t>
  </si>
  <si>
    <t>Mexia</t>
  </si>
  <si>
    <t>MEXIA-LIMESTONE CO</t>
  </si>
  <si>
    <t>LXY</t>
  </si>
  <si>
    <t>Mexico</t>
  </si>
  <si>
    <t>MEXICO MEMORIAL</t>
  </si>
  <si>
    <t>MYJ</t>
  </si>
  <si>
    <t>Meyers chuck</t>
  </si>
  <si>
    <t>MEYERS CHUCK</t>
  </si>
  <si>
    <t>84K</t>
  </si>
  <si>
    <t>Miami</t>
  </si>
  <si>
    <t>DADE-COLLIER TRAINING AND TRANSITION</t>
  </si>
  <si>
    <t>TNT</t>
  </si>
  <si>
    <t>KENDALL-TAMIAMI EXECUTIVE</t>
  </si>
  <si>
    <t>TMB</t>
  </si>
  <si>
    <t>MIAMI</t>
  </si>
  <si>
    <t>X44</t>
  </si>
  <si>
    <t>MIAMI INTL</t>
  </si>
  <si>
    <t>MIA</t>
  </si>
  <si>
    <t>MIAMI MUNI</t>
  </si>
  <si>
    <t>MIO</t>
  </si>
  <si>
    <t>OPA-LOCKA EXECUTIVE</t>
  </si>
  <si>
    <t>OPF</t>
  </si>
  <si>
    <t>Michigan city</t>
  </si>
  <si>
    <t>MICHIGAN CITY MUNI-PHILLIPS FIELD</t>
  </si>
  <si>
    <t>MGC</t>
  </si>
  <si>
    <t>Middle bass island</t>
  </si>
  <si>
    <t>MIDDLE BASS ISLAND</t>
  </si>
  <si>
    <t>3T7</t>
  </si>
  <si>
    <t>Middlebury</t>
  </si>
  <si>
    <t>MIDDLEBURY STATE</t>
  </si>
  <si>
    <t>6B0</t>
  </si>
  <si>
    <t>Middlefield</t>
  </si>
  <si>
    <t>GEAUGA COUNTY</t>
  </si>
  <si>
    <t>7G8</t>
  </si>
  <si>
    <t>Middlesboro</t>
  </si>
  <si>
    <t>MIDDLESBORO-BELL COUNTY</t>
  </si>
  <si>
    <t>1A6</t>
  </si>
  <si>
    <t>Middleton</t>
  </si>
  <si>
    <t>MIDDLETON MUNI - MOREY FIELD</t>
  </si>
  <si>
    <t>C29</t>
  </si>
  <si>
    <t>Middletown</t>
  </si>
  <si>
    <t>MIDDLETOWN REGIONAL/HOOK FIELD</t>
  </si>
  <si>
    <t>MWO</t>
  </si>
  <si>
    <t>RANDALL</t>
  </si>
  <si>
    <t>06N</t>
  </si>
  <si>
    <t>SUMMIT</t>
  </si>
  <si>
    <t>EVY</t>
  </si>
  <si>
    <t>Midland</t>
  </si>
  <si>
    <t>JACK BARSTOW</t>
  </si>
  <si>
    <t>IKW</t>
  </si>
  <si>
    <t>MIDLAND AIRPARK</t>
  </si>
  <si>
    <t>MDD</t>
  </si>
  <si>
    <t>MIDLAND INTL</t>
  </si>
  <si>
    <t>MAF</t>
  </si>
  <si>
    <t>Midlothian/waxahachie</t>
  </si>
  <si>
    <t>MID-WAY RGNL</t>
  </si>
  <si>
    <t>JWY</t>
  </si>
  <si>
    <t>Milbank</t>
  </si>
  <si>
    <t>MILBANK MUNI</t>
  </si>
  <si>
    <t>1D1</t>
  </si>
  <si>
    <t>Miles city</t>
  </si>
  <si>
    <t>FRANK WILEY FIELD</t>
  </si>
  <si>
    <t>MLS</t>
  </si>
  <si>
    <t>Milford</t>
  </si>
  <si>
    <t>MILFORD MUNI/BEN AND JUDY BRISCOE FIELD</t>
  </si>
  <si>
    <t>MLF</t>
  </si>
  <si>
    <t>Millbrook</t>
  </si>
  <si>
    <t>SKY ACRES</t>
  </si>
  <si>
    <t>44N</t>
  </si>
  <si>
    <t>Milledgeville</t>
  </si>
  <si>
    <t>BALDWIN COUNTY</t>
  </si>
  <si>
    <t>MLJ</t>
  </si>
  <si>
    <t>Millen</t>
  </si>
  <si>
    <t>MILLEN</t>
  </si>
  <si>
    <t>2J5</t>
  </si>
  <si>
    <t>Miller</t>
  </si>
  <si>
    <t>MILLER MUNI</t>
  </si>
  <si>
    <t>MKA</t>
  </si>
  <si>
    <t>Millersburg</t>
  </si>
  <si>
    <t>HOLMES COUNTY</t>
  </si>
  <si>
    <t>10G</t>
  </si>
  <si>
    <t>Millington</t>
  </si>
  <si>
    <t>CHARLES W. BAKER</t>
  </si>
  <si>
    <t>2M8</t>
  </si>
  <si>
    <t>MILLINGTON RGNL JETPORT</t>
  </si>
  <si>
    <t>NQA</t>
  </si>
  <si>
    <t>Millinocket</t>
  </si>
  <si>
    <t>MILLINOCKET MUNI</t>
  </si>
  <si>
    <t>MLT</t>
  </si>
  <si>
    <t>Millville</t>
  </si>
  <si>
    <t>MILLVILLE MUNI</t>
  </si>
  <si>
    <t>MIV</t>
  </si>
  <si>
    <t>Milton</t>
  </si>
  <si>
    <t>PETER PRINCE FIELD</t>
  </si>
  <si>
    <t>2R4</t>
  </si>
  <si>
    <t>Milwaukee</t>
  </si>
  <si>
    <t>GENERAL MITCHELL INTL</t>
  </si>
  <si>
    <t>MKE</t>
  </si>
  <si>
    <t>LAWRENCE J TIMMERMAN</t>
  </si>
  <si>
    <t>MWC</t>
  </si>
  <si>
    <t>Minchumina</t>
  </si>
  <si>
    <t>MINCHUMINA</t>
  </si>
  <si>
    <t>MHM</t>
  </si>
  <si>
    <t>Minden</t>
  </si>
  <si>
    <t>MINDEN</t>
  </si>
  <si>
    <t>MNE</t>
  </si>
  <si>
    <t>MINDEN-TAHOE</t>
  </si>
  <si>
    <t>MEV</t>
  </si>
  <si>
    <t>PIONEER VILLAGE FIELD</t>
  </si>
  <si>
    <t>0V3</t>
  </si>
  <si>
    <t>Mineral point</t>
  </si>
  <si>
    <t>IOWA COUNTY</t>
  </si>
  <si>
    <t>MRJ</t>
  </si>
  <si>
    <t>Mineral wells</t>
  </si>
  <si>
    <t>MINERAL WELLS</t>
  </si>
  <si>
    <t>MWL</t>
  </si>
  <si>
    <t>Minneapolis</t>
  </si>
  <si>
    <t>AIRLAKE</t>
  </si>
  <si>
    <t>LVN</t>
  </si>
  <si>
    <t>ANOKA COUNTY-BLAINE ARPT(JANES FIELD)</t>
  </si>
  <si>
    <t>ANE</t>
  </si>
  <si>
    <t>CRYSTAL</t>
  </si>
  <si>
    <t>MIC</t>
  </si>
  <si>
    <t>FLYING CLOUD</t>
  </si>
  <si>
    <t>FCM</t>
  </si>
  <si>
    <t>MINNEAPOLIS-ST PAUL INTL/WOLD-CHAMBERLAIN</t>
  </si>
  <si>
    <t>MSP</t>
  </si>
  <si>
    <t>Minocqua-woodruff</t>
  </si>
  <si>
    <t>LAKELAND/NOBLE F. LEE MEMORIAL FIELD</t>
  </si>
  <si>
    <t>ARV</t>
  </si>
  <si>
    <t>Minot</t>
  </si>
  <si>
    <t>MINOT INTL</t>
  </si>
  <si>
    <t>MOT</t>
  </si>
  <si>
    <t>Minto</t>
  </si>
  <si>
    <t>MINTO AL WRIGHT</t>
  </si>
  <si>
    <t>51Z</t>
  </si>
  <si>
    <t>Mio</t>
  </si>
  <si>
    <t>OSCODA COUNTY DENNIS KAUFFMAN MEMORIAL</t>
  </si>
  <si>
    <t>51M</t>
  </si>
  <si>
    <t>Missoula</t>
  </si>
  <si>
    <t>MISSOULA INTL</t>
  </si>
  <si>
    <t>MSO</t>
  </si>
  <si>
    <t>Mitchell</t>
  </si>
  <si>
    <t>MITCHELL MUNI</t>
  </si>
  <si>
    <t>MHE</t>
  </si>
  <si>
    <t>Moab</t>
  </si>
  <si>
    <t>CANYONLANDS FIELD</t>
  </si>
  <si>
    <t>CNY</t>
  </si>
  <si>
    <t>Moberly</t>
  </si>
  <si>
    <t>OMAR N BRADLEY</t>
  </si>
  <si>
    <t>MBY</t>
  </si>
  <si>
    <t>Mobile</t>
  </si>
  <si>
    <t>MOBILE DOWNTOWN</t>
  </si>
  <si>
    <t>BFM</t>
  </si>
  <si>
    <t>MOBILE RGNL</t>
  </si>
  <si>
    <t>MOB</t>
  </si>
  <si>
    <t>Mobridge</t>
  </si>
  <si>
    <t>MOBRIDGE MUNI</t>
  </si>
  <si>
    <t>MBG</t>
  </si>
  <si>
    <t>Modesto</t>
  </si>
  <si>
    <t>MODESTO CITY-CO-HARRY SHAM FLD</t>
  </si>
  <si>
    <t>MOD</t>
  </si>
  <si>
    <t>Mohall</t>
  </si>
  <si>
    <t>MOHALL MUNI</t>
  </si>
  <si>
    <t>HBC</t>
  </si>
  <si>
    <t>Mojave</t>
  </si>
  <si>
    <t>MOJAVE</t>
  </si>
  <si>
    <t>MHV</t>
  </si>
  <si>
    <t>Mokuleia</t>
  </si>
  <si>
    <t>DILLINGHAM AIRFIELD</t>
  </si>
  <si>
    <t>HDH</t>
  </si>
  <si>
    <t>Moline</t>
  </si>
  <si>
    <t>QUAD CITY INTL</t>
  </si>
  <si>
    <t>MLI</t>
  </si>
  <si>
    <t>ROY HURD MEMORIAL</t>
  </si>
  <si>
    <t>E01</t>
  </si>
  <si>
    <t>Moncks corner</t>
  </si>
  <si>
    <t>BERKELEY COUNTY</t>
  </si>
  <si>
    <t>MKS</t>
  </si>
  <si>
    <t>Monee</t>
  </si>
  <si>
    <t>BULT FIELD</t>
  </si>
  <si>
    <t>C56</t>
  </si>
  <si>
    <t>Monett</t>
  </si>
  <si>
    <t>MONETT MUNI</t>
  </si>
  <si>
    <t>HFJ</t>
  </si>
  <si>
    <t>Monmouth</t>
  </si>
  <si>
    <t>MONMOUTH MUNI</t>
  </si>
  <si>
    <t>C66</t>
  </si>
  <si>
    <t>Monongahela</t>
  </si>
  <si>
    <t>ROSTRAVER</t>
  </si>
  <si>
    <t>FWQ</t>
  </si>
  <si>
    <t>Monroe</t>
  </si>
  <si>
    <t>CHARLOTTE-MONROE EXECUTIVE</t>
  </si>
  <si>
    <t>EQY</t>
  </si>
  <si>
    <t>CUSTER</t>
  </si>
  <si>
    <t>TTF</t>
  </si>
  <si>
    <t>MONROE MUNI</t>
  </si>
  <si>
    <t>EFT</t>
  </si>
  <si>
    <t>MONROE RGNL</t>
  </si>
  <si>
    <t>MLU</t>
  </si>
  <si>
    <t>MONROE-WALTON COUNTY</t>
  </si>
  <si>
    <t>D73</t>
  </si>
  <si>
    <t>Monroeville</t>
  </si>
  <si>
    <t>MVC</t>
  </si>
  <si>
    <t>Montague</t>
  </si>
  <si>
    <t>SISKIYOU COUNTY</t>
  </si>
  <si>
    <t>SIY</t>
  </si>
  <si>
    <t>TURNERS FALLS</t>
  </si>
  <si>
    <t>0B5</t>
  </si>
  <si>
    <t>Montauk</t>
  </si>
  <si>
    <t>MONTAUK</t>
  </si>
  <si>
    <t>MTP</t>
  </si>
  <si>
    <t>Monte vista</t>
  </si>
  <si>
    <t>MONTE VISTA MUNI</t>
  </si>
  <si>
    <t>MVI</t>
  </si>
  <si>
    <t>Monterey</t>
  </si>
  <si>
    <t>MONTEREY RGNL</t>
  </si>
  <si>
    <t>MRY</t>
  </si>
  <si>
    <t>Montevideo</t>
  </si>
  <si>
    <t>MONTEVIDEO-CHIPPEWA COUNTY</t>
  </si>
  <si>
    <t>MVE</t>
  </si>
  <si>
    <t>Montezuma</t>
  </si>
  <si>
    <t>DR. C P SAVAGE SR.</t>
  </si>
  <si>
    <t>53A</t>
  </si>
  <si>
    <t>Montgomery</t>
  </si>
  <si>
    <t>MONTGOMERY RGNL (DANNELLY FIELD)</t>
  </si>
  <si>
    <t>MGM</t>
  </si>
  <si>
    <t>ORANGE COUNTY</t>
  </si>
  <si>
    <t>MGJ</t>
  </si>
  <si>
    <t>Monticello</t>
  </si>
  <si>
    <t>LEWIS COUNTY RGNL</t>
  </si>
  <si>
    <t>6M6</t>
  </si>
  <si>
    <t>MONTICELLO</t>
  </si>
  <si>
    <t>U64</t>
  </si>
  <si>
    <t>MONTICELLO MUNI/ELLIS FIELD</t>
  </si>
  <si>
    <t>LLQ</t>
  </si>
  <si>
    <t>MONTICELLO RGNL</t>
  </si>
  <si>
    <t>MXO</t>
  </si>
  <si>
    <t>PIATT COUNTY</t>
  </si>
  <si>
    <t>2K0</t>
  </si>
  <si>
    <t>SULLIVAN COUNTY INTL</t>
  </si>
  <si>
    <t>MSV</t>
  </si>
  <si>
    <t>WAYNE COUNTY</t>
  </si>
  <si>
    <t>EKQ</t>
  </si>
  <si>
    <t>WHITE COUNTY</t>
  </si>
  <si>
    <t>MCX</t>
  </si>
  <si>
    <t>Montrose</t>
  </si>
  <si>
    <t>MONTROSE RGNL</t>
  </si>
  <si>
    <t>MTJ</t>
  </si>
  <si>
    <t>Mooreland</t>
  </si>
  <si>
    <t>MOORELAND MUNI</t>
  </si>
  <si>
    <t>MDF</t>
  </si>
  <si>
    <t>Moorhead</t>
  </si>
  <si>
    <t>MOORHEAD MUNI</t>
  </si>
  <si>
    <t>JKJ</t>
  </si>
  <si>
    <t>Moose lake</t>
  </si>
  <si>
    <t>MOOSE LAKE CARLTON COUNTY</t>
  </si>
  <si>
    <t>MZH</t>
  </si>
  <si>
    <t>Mora</t>
  </si>
  <si>
    <t>MORA MUNI</t>
  </si>
  <si>
    <t>JMR</t>
  </si>
  <si>
    <t>Morehead</t>
  </si>
  <si>
    <t>MOREHEAD-ROWAN COUNTY CLYDE A. THOMAS RGNL</t>
  </si>
  <si>
    <t>M97</t>
  </si>
  <si>
    <t>Morganton</t>
  </si>
  <si>
    <t>FOOTHILLS REGIONAL</t>
  </si>
  <si>
    <t>MRN</t>
  </si>
  <si>
    <t>Morgantown</t>
  </si>
  <si>
    <t>MORGANTOWN MUNI-WALTER L. BILL HART FLD</t>
  </si>
  <si>
    <t>MGW</t>
  </si>
  <si>
    <t>Moriarty</t>
  </si>
  <si>
    <t>MORIARTY</t>
  </si>
  <si>
    <t>0E0</t>
  </si>
  <si>
    <t>Morrilton</t>
  </si>
  <si>
    <t>MORRILTON MUNI</t>
  </si>
  <si>
    <t>BDQ</t>
  </si>
  <si>
    <t>PETIT JEAN PARK</t>
  </si>
  <si>
    <t>MPJ</t>
  </si>
  <si>
    <t>Morris</t>
  </si>
  <si>
    <t>MORRIS MUNI - CHARLIE SCHMIDT FLD</t>
  </si>
  <si>
    <t>MOX</t>
  </si>
  <si>
    <t>MORRIS MUNI - JAMES R. WASHBURN FIELD</t>
  </si>
  <si>
    <t>C09</t>
  </si>
  <si>
    <t>Morristown</t>
  </si>
  <si>
    <t>MOORE-MURRELL</t>
  </si>
  <si>
    <t>MOR</t>
  </si>
  <si>
    <t>MORRISTOWN MUNI</t>
  </si>
  <si>
    <t>MMU</t>
  </si>
  <si>
    <t>Morrisville</t>
  </si>
  <si>
    <t>MORRISVILLE-STOWE STATE</t>
  </si>
  <si>
    <t>MVL</t>
  </si>
  <si>
    <t>Morton</t>
  </si>
  <si>
    <t>COCHRAN COUNTY</t>
  </si>
  <si>
    <t>F85</t>
  </si>
  <si>
    <t>Mosby</t>
  </si>
  <si>
    <t>MIDWEST NATIONAL AIR CENTER</t>
  </si>
  <si>
    <t>GPH</t>
  </si>
  <si>
    <t>Moses lake</t>
  </si>
  <si>
    <t>GRANT CO INTL</t>
  </si>
  <si>
    <t>MWH</t>
  </si>
  <si>
    <t>Mosinee</t>
  </si>
  <si>
    <t>CENTRAL WISCONSIN</t>
  </si>
  <si>
    <t>CWA</t>
  </si>
  <si>
    <t>Mott</t>
  </si>
  <si>
    <t>MOTT MUNI</t>
  </si>
  <si>
    <t>3P3</t>
  </si>
  <si>
    <t>Moultrie</t>
  </si>
  <si>
    <t>MOULTRIE MUNI</t>
  </si>
  <si>
    <t>MGR</t>
  </si>
  <si>
    <t>Moundsville</t>
  </si>
  <si>
    <t>MPG</t>
  </si>
  <si>
    <t>Mount airy</t>
  </si>
  <si>
    <t>MOUNT AIRY/SURRY COUNTY</t>
  </si>
  <si>
    <t>MWK</t>
  </si>
  <si>
    <t>Mount carmel</t>
  </si>
  <si>
    <t>MOUNT CARMEL MUNI</t>
  </si>
  <si>
    <t>AJG</t>
  </si>
  <si>
    <t>Mount gilead</t>
  </si>
  <si>
    <t>MORROW COUNTY</t>
  </si>
  <si>
    <t>4I9</t>
  </si>
  <si>
    <t>Mount holly</t>
  </si>
  <si>
    <t>SOUTH JERSEY RGNL</t>
  </si>
  <si>
    <t>VAY</t>
  </si>
  <si>
    <t>Mount ida</t>
  </si>
  <si>
    <t>BEARCE</t>
  </si>
  <si>
    <t>7M3</t>
  </si>
  <si>
    <t>Mount olive</t>
  </si>
  <si>
    <t>MOUNT OLIVE MUNI</t>
  </si>
  <si>
    <t>W40</t>
  </si>
  <si>
    <t>Mount pleasant</t>
  </si>
  <si>
    <t>MOUNT PLEASANT MUNI</t>
  </si>
  <si>
    <t>MOP</t>
  </si>
  <si>
    <t>MPZ</t>
  </si>
  <si>
    <t>MOUNT PLEASANT RGNL</t>
  </si>
  <si>
    <t>OSA</t>
  </si>
  <si>
    <t>MT PLEASANT RGNL-FAISON FIELD</t>
  </si>
  <si>
    <t>LRO</t>
  </si>
  <si>
    <t>Mount pocono</t>
  </si>
  <si>
    <t>POCONO MOUNTAINS MUNI</t>
  </si>
  <si>
    <t>MPO</t>
  </si>
  <si>
    <t>Mount sterling</t>
  </si>
  <si>
    <t>MOUNT STERLING MUNI</t>
  </si>
  <si>
    <t>I63</t>
  </si>
  <si>
    <t>MOUNT STERLING-MONTGOMERY COUNTY</t>
  </si>
  <si>
    <t>IOB</t>
  </si>
  <si>
    <t>Mount vernon</t>
  </si>
  <si>
    <t>F53</t>
  </si>
  <si>
    <t>KNOX COUNTY</t>
  </si>
  <si>
    <t>4I3</t>
  </si>
  <si>
    <t>MOUNT VERNON</t>
  </si>
  <si>
    <t>MVN</t>
  </si>
  <si>
    <t>Mountain city</t>
  </si>
  <si>
    <t>6A4</t>
  </si>
  <si>
    <t>Mountain grove</t>
  </si>
  <si>
    <t>MOUNTAIN GROVE MEMORIAL</t>
  </si>
  <si>
    <t>1MO</t>
  </si>
  <si>
    <t>Mountain home</t>
  </si>
  <si>
    <t>BAXTER COUNTY</t>
  </si>
  <si>
    <t>BPK</t>
  </si>
  <si>
    <t>MOUNTAIN HOME MUNI</t>
  </si>
  <si>
    <t>U76</t>
  </si>
  <si>
    <t>Mountain view</t>
  </si>
  <si>
    <t>MOUNTAIN VIEW</t>
  </si>
  <si>
    <t>MNF</t>
  </si>
  <si>
    <t>Mountain village</t>
  </si>
  <si>
    <t>MOUNTAIN VILLAGE</t>
  </si>
  <si>
    <t>MOU</t>
  </si>
  <si>
    <t>MULESHOE MUNI</t>
  </si>
  <si>
    <t>2T1</t>
  </si>
  <si>
    <t>Muncie</t>
  </si>
  <si>
    <t>DELAWARE COUNTY RGNL</t>
  </si>
  <si>
    <t>MIE</t>
  </si>
  <si>
    <t>Murdo</t>
  </si>
  <si>
    <t>MURDO MUNI</t>
  </si>
  <si>
    <t>8F6</t>
  </si>
  <si>
    <t>Murfreesboro</t>
  </si>
  <si>
    <t>MURFREESBORO MUNI</t>
  </si>
  <si>
    <t>MBT</t>
  </si>
  <si>
    <t>Murray</t>
  </si>
  <si>
    <t>KYLE-OAKLEY FIELD</t>
  </si>
  <si>
    <t>CEY</t>
  </si>
  <si>
    <t>Murrieta/temecula</t>
  </si>
  <si>
    <t>FRENCH VALLEY</t>
  </si>
  <si>
    <t>F70</t>
  </si>
  <si>
    <t>Muscatine</t>
  </si>
  <si>
    <t>MUSCATINE MUNI</t>
  </si>
  <si>
    <t>MUT</t>
  </si>
  <si>
    <t>Muscle shoals</t>
  </si>
  <si>
    <t>NORTHWEST ALABAMA RGNL</t>
  </si>
  <si>
    <t>MSL</t>
  </si>
  <si>
    <t>Muskegon</t>
  </si>
  <si>
    <t>MUSKEGON COUNTY</t>
  </si>
  <si>
    <t>MKG</t>
  </si>
  <si>
    <t>Muskogee</t>
  </si>
  <si>
    <t>DAVIS FIELD</t>
  </si>
  <si>
    <t>MKO</t>
  </si>
  <si>
    <t>Myrtle beach</t>
  </si>
  <si>
    <t>MYRTLE BEACH INTL</t>
  </si>
  <si>
    <t>MYR</t>
  </si>
  <si>
    <t>Myrtle creek</t>
  </si>
  <si>
    <t>MYRTLE CREEK MUNI</t>
  </si>
  <si>
    <t>16S</t>
  </si>
  <si>
    <t>A L MANGHAM JR. RGNL</t>
  </si>
  <si>
    <t>OCH</t>
  </si>
  <si>
    <t>Nahunta</t>
  </si>
  <si>
    <t>BRANTLEY COUNTY</t>
  </si>
  <si>
    <t>4J1</t>
  </si>
  <si>
    <t>Naknek</t>
  </si>
  <si>
    <t>NAKNEK</t>
  </si>
  <si>
    <t>5NK</t>
  </si>
  <si>
    <t>Nampa</t>
  </si>
  <si>
    <t>NAMPA MUNI</t>
  </si>
  <si>
    <t>MAN</t>
  </si>
  <si>
    <t>Nantucket</t>
  </si>
  <si>
    <t>NANTUCKET MEMORIAL</t>
  </si>
  <si>
    <t>ACK</t>
  </si>
  <si>
    <t>Nanwalek</t>
  </si>
  <si>
    <t>NANWALEK</t>
  </si>
  <si>
    <t>KEB</t>
  </si>
  <si>
    <t>Napa</t>
  </si>
  <si>
    <t>NAPA COUNTY</t>
  </si>
  <si>
    <t>APC</t>
  </si>
  <si>
    <t>Napakiak</t>
  </si>
  <si>
    <t>NAPAKIAK</t>
  </si>
  <si>
    <t>WNA</t>
  </si>
  <si>
    <t>Napaskiak</t>
  </si>
  <si>
    <t>NAPASKIAK</t>
  </si>
  <si>
    <t>PKA</t>
  </si>
  <si>
    <t>Naples</t>
  </si>
  <si>
    <t>NAPLES MUNI</t>
  </si>
  <si>
    <t>APF</t>
  </si>
  <si>
    <t>Napoleon</t>
  </si>
  <si>
    <t>HENRY COUNTY</t>
  </si>
  <si>
    <t>7W5</t>
  </si>
  <si>
    <t>Nashua</t>
  </si>
  <si>
    <t>BOIRE FIELD</t>
  </si>
  <si>
    <t>ASH</t>
  </si>
  <si>
    <t>Nashville</t>
  </si>
  <si>
    <t>BERRIEN CO</t>
  </si>
  <si>
    <t>4J2</t>
  </si>
  <si>
    <t>HOWARD COUNTY</t>
  </si>
  <si>
    <t>M77</t>
  </si>
  <si>
    <t>JOHN C TUNE</t>
  </si>
  <si>
    <t>JWN</t>
  </si>
  <si>
    <t>NASHVILLE INTL</t>
  </si>
  <si>
    <t>BNA</t>
  </si>
  <si>
    <t>Natchez</t>
  </si>
  <si>
    <t>HARDY-ANDERS FIELD NATCHEZ-ADAMS COUNTY</t>
  </si>
  <si>
    <t>HEZ</t>
  </si>
  <si>
    <t>Natchitoches</t>
  </si>
  <si>
    <t>NATCHITOCHES RGNL</t>
  </si>
  <si>
    <t>IER</t>
  </si>
  <si>
    <t>Navajo dam</t>
  </si>
  <si>
    <t>NAVAJO LAKE</t>
  </si>
  <si>
    <t>1V0</t>
  </si>
  <si>
    <t>Nebraska city</t>
  </si>
  <si>
    <t>NEBRASKA CITY MUNI</t>
  </si>
  <si>
    <t>AFK</t>
  </si>
  <si>
    <t>Needles</t>
  </si>
  <si>
    <t>NEEDLES</t>
  </si>
  <si>
    <t>EED</t>
  </si>
  <si>
    <t>Neillsville</t>
  </si>
  <si>
    <t>NEILLSVILLE MUNI</t>
  </si>
  <si>
    <t>VIQ</t>
  </si>
  <si>
    <t>Neligh</t>
  </si>
  <si>
    <t>ANTELOPE COUNTY</t>
  </si>
  <si>
    <t>4V9</t>
  </si>
  <si>
    <t>Nelson lagoon</t>
  </si>
  <si>
    <t>NELSON LAGOON</t>
  </si>
  <si>
    <t>OUL</t>
  </si>
  <si>
    <t>Nenana</t>
  </si>
  <si>
    <t>NENANA MUNI</t>
  </si>
  <si>
    <t>ENN</t>
  </si>
  <si>
    <t>Neosho</t>
  </si>
  <si>
    <t>NEOSHO HUGH ROBINSON</t>
  </si>
  <si>
    <t>EOS</t>
  </si>
  <si>
    <t>Nephi</t>
  </si>
  <si>
    <t>NEPHI MUNI</t>
  </si>
  <si>
    <t>U14</t>
  </si>
  <si>
    <t>Ness city</t>
  </si>
  <si>
    <t>NESS CITY MUNI</t>
  </si>
  <si>
    <t>48K</t>
  </si>
  <si>
    <t>Nevada</t>
  </si>
  <si>
    <t>NEVADA MUNI</t>
  </si>
  <si>
    <t>NVD</t>
  </si>
  <si>
    <t>New albany</t>
  </si>
  <si>
    <t>NEW ALBANY-UNION CO</t>
  </si>
  <si>
    <t>M72</t>
  </si>
  <si>
    <t>New bedford</t>
  </si>
  <si>
    <t>NEW BEDFORD RGNL</t>
  </si>
  <si>
    <t>EWB</t>
  </si>
  <si>
    <t>New bern</t>
  </si>
  <si>
    <t>COASTAL CAROLINA REGIONAL</t>
  </si>
  <si>
    <t>EWN</t>
  </si>
  <si>
    <t>New braunfels</t>
  </si>
  <si>
    <t>NEW BRAUNFELS RGNL</t>
  </si>
  <si>
    <t>BAZ</t>
  </si>
  <si>
    <t>New castle</t>
  </si>
  <si>
    <t>NEW CASTLE MUNI</t>
  </si>
  <si>
    <t>UCP</t>
  </si>
  <si>
    <t>NEW CASTLE-HENRY CO MUNI</t>
  </si>
  <si>
    <t>UWL</t>
  </si>
  <si>
    <t>New haven</t>
  </si>
  <si>
    <t>TWEED-NEW HAVEN</t>
  </si>
  <si>
    <t>HVN</t>
  </si>
  <si>
    <t>New holstein</t>
  </si>
  <si>
    <t>NEW HOLSTEIN MUNI</t>
  </si>
  <si>
    <t>8D1</t>
  </si>
  <si>
    <t>New hudson</t>
  </si>
  <si>
    <t>OAKLAND SOUTHWEST</t>
  </si>
  <si>
    <t>Y47</t>
  </si>
  <si>
    <t>New iberia</t>
  </si>
  <si>
    <t>ACADIANA RGNL</t>
  </si>
  <si>
    <t>ARA</t>
  </si>
  <si>
    <t>New lexington</t>
  </si>
  <si>
    <t>I86</t>
  </si>
  <si>
    <t>New lisbon</t>
  </si>
  <si>
    <t>MAUSTON-NEW LISBON UNION</t>
  </si>
  <si>
    <t>82C</t>
  </si>
  <si>
    <t>New madrid</t>
  </si>
  <si>
    <t>COUNTY MEMORIAL</t>
  </si>
  <si>
    <t>EIW</t>
  </si>
  <si>
    <t>New orleans</t>
  </si>
  <si>
    <t>LAKEFRONT</t>
  </si>
  <si>
    <t>NEW</t>
  </si>
  <si>
    <t>LOUIS ARMSTRONG NEW ORLEANS INTL</t>
  </si>
  <si>
    <t>MSY</t>
  </si>
  <si>
    <t>NEW ORLEANS DOWNTOWN</t>
  </si>
  <si>
    <t>7N0</t>
  </si>
  <si>
    <t>New philadelphia</t>
  </si>
  <si>
    <t>HARRY CLEVER FIELD</t>
  </si>
  <si>
    <t>PHD</t>
  </si>
  <si>
    <t>New richmond</t>
  </si>
  <si>
    <t>NEW RICHMOND RGNL</t>
  </si>
  <si>
    <t>RNH</t>
  </si>
  <si>
    <t>New roads</t>
  </si>
  <si>
    <t>FALSE RIVER RGNL</t>
  </si>
  <si>
    <t>HZR</t>
  </si>
  <si>
    <t>New smyrna beach</t>
  </si>
  <si>
    <t>NEW SMYRNA BEACH MUNI</t>
  </si>
  <si>
    <t>EVB</t>
  </si>
  <si>
    <t>New stuyahok</t>
  </si>
  <si>
    <t>NEW STUYAHOK</t>
  </si>
  <si>
    <t>KNW</t>
  </si>
  <si>
    <t>New ulm</t>
  </si>
  <si>
    <t>NEW ULM MUNI</t>
  </si>
  <si>
    <t>ULM</t>
  </si>
  <si>
    <t>New york</t>
  </si>
  <si>
    <t>DOWNTOWN MANHATTAN/WALL ST</t>
  </si>
  <si>
    <t>JRB</t>
  </si>
  <si>
    <t>EAST 34TH STREET</t>
  </si>
  <si>
    <t>6N5</t>
  </si>
  <si>
    <t>JOHN F KENNEDY INTL</t>
  </si>
  <si>
    <t>JFK</t>
  </si>
  <si>
    <t>LA GUARDIA</t>
  </si>
  <si>
    <t>LGA</t>
  </si>
  <si>
    <t>LONG ISLAND MAC ARTHUR</t>
  </si>
  <si>
    <t>ISP</t>
  </si>
  <si>
    <t>NEW YORK SKYPORTS INC</t>
  </si>
  <si>
    <t>6N7</t>
  </si>
  <si>
    <t>WEST 30TH ST.</t>
  </si>
  <si>
    <t>JRA</t>
  </si>
  <si>
    <t>Newark</t>
  </si>
  <si>
    <t>NEWARK LIBERTY INTL</t>
  </si>
  <si>
    <t>EWR</t>
  </si>
  <si>
    <t>NEWARK-HEATH</t>
  </si>
  <si>
    <t>VTA</t>
  </si>
  <si>
    <t>Newberg</t>
  </si>
  <si>
    <t>SPORTSMAN AIRPARK</t>
  </si>
  <si>
    <t>2S6</t>
  </si>
  <si>
    <t>Newberry</t>
  </si>
  <si>
    <t>LUCE COUNTY</t>
  </si>
  <si>
    <t>ERY</t>
  </si>
  <si>
    <t>NEWBERRY COUNTY</t>
  </si>
  <si>
    <t>EOE</t>
  </si>
  <si>
    <t>Newburgh</t>
  </si>
  <si>
    <t>STEWART INTL</t>
  </si>
  <si>
    <t>SWF</t>
  </si>
  <si>
    <t>Newcastle</t>
  </si>
  <si>
    <t>MONDELL FIELD</t>
  </si>
  <si>
    <t>ECS</t>
  </si>
  <si>
    <t>Newport</t>
  </si>
  <si>
    <t>NEWPORT MUNI</t>
  </si>
  <si>
    <t>M19</t>
  </si>
  <si>
    <t>ONP</t>
  </si>
  <si>
    <t>NEWPORT STATE</t>
  </si>
  <si>
    <t>EFK</t>
  </si>
  <si>
    <t>UUU</t>
  </si>
  <si>
    <t>PARLIN FIELD</t>
  </si>
  <si>
    <t>2B3</t>
  </si>
  <si>
    <t>Newport news</t>
  </si>
  <si>
    <t>NEWPORT NEWS/WILLIAMSBURG INTL</t>
  </si>
  <si>
    <t>PHF</t>
  </si>
  <si>
    <t>Newtok</t>
  </si>
  <si>
    <t>NEWTOK</t>
  </si>
  <si>
    <t>EWU</t>
  </si>
  <si>
    <t>Newton</t>
  </si>
  <si>
    <t>JAMES H EASOM FIELD</t>
  </si>
  <si>
    <t>M23</t>
  </si>
  <si>
    <t>NEWTON MUNI</t>
  </si>
  <si>
    <t>TNU</t>
  </si>
  <si>
    <t>NEWTON-CITY-COUNTY</t>
  </si>
  <si>
    <t>EWK</t>
  </si>
  <si>
    <t>Niagara falls</t>
  </si>
  <si>
    <t>NIAGARA FALLS INTL</t>
  </si>
  <si>
    <t>IAG</t>
  </si>
  <si>
    <t>Nightmute</t>
  </si>
  <si>
    <t>NIGHTMUTE</t>
  </si>
  <si>
    <t>IGT</t>
  </si>
  <si>
    <t>Nikolai</t>
  </si>
  <si>
    <t>NIKOLAI</t>
  </si>
  <si>
    <t>FSP</t>
  </si>
  <si>
    <t>Niles</t>
  </si>
  <si>
    <t>JERRY TYLER MEMORIAL</t>
  </si>
  <si>
    <t>3TR</t>
  </si>
  <si>
    <t>Noatak</t>
  </si>
  <si>
    <t>NOATAK</t>
  </si>
  <si>
    <t>WTK</t>
  </si>
  <si>
    <t>Nogales</t>
  </si>
  <si>
    <t>NOGALES INTL</t>
  </si>
  <si>
    <t>OLS</t>
  </si>
  <si>
    <t>Nome</t>
  </si>
  <si>
    <t>NOME</t>
  </si>
  <si>
    <t>OME</t>
  </si>
  <si>
    <t>Nondalton</t>
  </si>
  <si>
    <t>NONDALTON</t>
  </si>
  <si>
    <t>5NN</t>
  </si>
  <si>
    <t>Noorvik</t>
  </si>
  <si>
    <t>ROBERT/BOB/CURTIS MEMORIAL</t>
  </si>
  <si>
    <t>D76</t>
  </si>
  <si>
    <t>Norfolk</t>
  </si>
  <si>
    <t>CHESAPEAKE RGNL</t>
  </si>
  <si>
    <t>CPK</t>
  </si>
  <si>
    <t>HAMPTON ROADS EXECUTIVE</t>
  </si>
  <si>
    <t>PVG</t>
  </si>
  <si>
    <t>NORFOLK INTL</t>
  </si>
  <si>
    <t>ORF</t>
  </si>
  <si>
    <t>NORFOLK RGNL/KARL STEFAN MEMORIAL FLD</t>
  </si>
  <si>
    <t>OFK</t>
  </si>
  <si>
    <t>Norman</t>
  </si>
  <si>
    <t>UNIVERSITY OF OKLAHOMA WESTHEIMER</t>
  </si>
  <si>
    <t>OUN</t>
  </si>
  <si>
    <t>Norridgewock</t>
  </si>
  <si>
    <t>CENTRAL MAINE ARPT OF NORRIDGEWOCK</t>
  </si>
  <si>
    <t>OWK</t>
  </si>
  <si>
    <t>North adams</t>
  </si>
  <si>
    <t>HARRIMAN-AND-WEST</t>
  </si>
  <si>
    <t>AQW</t>
  </si>
  <si>
    <t>North bass island</t>
  </si>
  <si>
    <t>NORTH BASS ISLAND</t>
  </si>
  <si>
    <t>3X5</t>
  </si>
  <si>
    <t>North bend</t>
  </si>
  <si>
    <t>SOUTHWEST OREGON RGNL</t>
  </si>
  <si>
    <t>OTH</t>
  </si>
  <si>
    <t>North kingstown</t>
  </si>
  <si>
    <t>QUONSET STATE</t>
  </si>
  <si>
    <t>OQU</t>
  </si>
  <si>
    <t>North little rock</t>
  </si>
  <si>
    <t>NORTH LITTLE ROCK MUNI</t>
  </si>
  <si>
    <t>ORK</t>
  </si>
  <si>
    <t>North myrtle beach</t>
  </si>
  <si>
    <t>GRAND STRAND</t>
  </si>
  <si>
    <t>CRE</t>
  </si>
  <si>
    <t>North platte</t>
  </si>
  <si>
    <t>NORTH PLATTE RGNL AIRPORT LEE BIRD FIELD</t>
  </si>
  <si>
    <t>LBF</t>
  </si>
  <si>
    <t>North vernon</t>
  </si>
  <si>
    <t>NORTH VERNON</t>
  </si>
  <si>
    <t>OVO</t>
  </si>
  <si>
    <t>North whale pass</t>
  </si>
  <si>
    <t>NORTH WHALE</t>
  </si>
  <si>
    <t>96Z</t>
  </si>
  <si>
    <t>North wilkesboro</t>
  </si>
  <si>
    <t>WILKES COUNTY</t>
  </si>
  <si>
    <t>UKF</t>
  </si>
  <si>
    <t>Northampton</t>
  </si>
  <si>
    <t>NORTHAMPTON</t>
  </si>
  <si>
    <t>7B2</t>
  </si>
  <si>
    <t>Northway</t>
  </si>
  <si>
    <t>NORTHWAY</t>
  </si>
  <si>
    <t>ORT</t>
  </si>
  <si>
    <t>Northwood</t>
  </si>
  <si>
    <t>NORTHWOOD MUNI-VINCE FIELD</t>
  </si>
  <si>
    <t>4V4</t>
  </si>
  <si>
    <t>Norton</t>
  </si>
  <si>
    <t>NORTON MUNI</t>
  </si>
  <si>
    <t>NRN</t>
  </si>
  <si>
    <t>Norwalk</t>
  </si>
  <si>
    <t>NORWALK-HURON COUNTY</t>
  </si>
  <si>
    <t>5A1</t>
  </si>
  <si>
    <t>Norwich</t>
  </si>
  <si>
    <t>LT WARREN EATON</t>
  </si>
  <si>
    <t>OIC</t>
  </si>
  <si>
    <t>Norwood</t>
  </si>
  <si>
    <t>NORWOOD MEMORIAL</t>
  </si>
  <si>
    <t>OWD</t>
  </si>
  <si>
    <t>Novato</t>
  </si>
  <si>
    <t>GNOSS FIELD</t>
  </si>
  <si>
    <t>DVO</t>
  </si>
  <si>
    <t>Nucla</t>
  </si>
  <si>
    <t>HOPKINS FIELD</t>
  </si>
  <si>
    <t>AIB</t>
  </si>
  <si>
    <t>Nuiqsut</t>
  </si>
  <si>
    <t>NUIQSUT</t>
  </si>
  <si>
    <t>AQT</t>
  </si>
  <si>
    <t>Nulato</t>
  </si>
  <si>
    <t>NULATO</t>
  </si>
  <si>
    <t>NUL</t>
  </si>
  <si>
    <t>Nunapitchuk</t>
  </si>
  <si>
    <t>NUNAPITCHUK</t>
  </si>
  <si>
    <t>16A</t>
  </si>
  <si>
    <t>Oak grove</t>
  </si>
  <si>
    <t>KELLY-DUMAS</t>
  </si>
  <si>
    <t>9M6</t>
  </si>
  <si>
    <t>Oak island</t>
  </si>
  <si>
    <t>CAPE FEAR RGNL JETPORT/HOWIE FRANKLIN FLD</t>
  </si>
  <si>
    <t>SUT</t>
  </si>
  <si>
    <t>Oakdale</t>
  </si>
  <si>
    <t>ALLEN PARISH</t>
  </si>
  <si>
    <t>ACP</t>
  </si>
  <si>
    <t>OAKDALE</t>
  </si>
  <si>
    <t>O27</t>
  </si>
  <si>
    <t>Oakes</t>
  </si>
  <si>
    <t>OAKES MUNI</t>
  </si>
  <si>
    <t>2D5</t>
  </si>
  <si>
    <t>Oakland</t>
  </si>
  <si>
    <t>GARRETT COUNTY</t>
  </si>
  <si>
    <t>2G4</t>
  </si>
  <si>
    <t>METROPOLITAN OAKLAND INTL</t>
  </si>
  <si>
    <t>OAK</t>
  </si>
  <si>
    <t>Oakley</t>
  </si>
  <si>
    <t>OAKLEY MUNI</t>
  </si>
  <si>
    <t>OEL</t>
  </si>
  <si>
    <t>Oberlin</t>
  </si>
  <si>
    <t>OBERLIN MUNI</t>
  </si>
  <si>
    <t>OIN</t>
  </si>
  <si>
    <t>Ocala</t>
  </si>
  <si>
    <t>OCALA INTL-JIM TAYLOR FIELD</t>
  </si>
  <si>
    <t>OCF</t>
  </si>
  <si>
    <t>Ocean city</t>
  </si>
  <si>
    <t>OCEAN CITY MUNI</t>
  </si>
  <si>
    <t>26N</t>
  </si>
  <si>
    <t>OXB</t>
  </si>
  <si>
    <t>Ocean isle beach</t>
  </si>
  <si>
    <t>ODELL WILLIAMSON MUNI</t>
  </si>
  <si>
    <t>60J</t>
  </si>
  <si>
    <t>Ocean shores</t>
  </si>
  <si>
    <t>OCEAN SHORES MUNI</t>
  </si>
  <si>
    <t>W04</t>
  </si>
  <si>
    <t>Oceano</t>
  </si>
  <si>
    <t>OCEANO COUNTY</t>
  </si>
  <si>
    <t>L52</t>
  </si>
  <si>
    <t>Oceanside</t>
  </si>
  <si>
    <t>OCEANSIDE MUNI</t>
  </si>
  <si>
    <t>OKB</t>
  </si>
  <si>
    <t>Oconto</t>
  </si>
  <si>
    <t>J. DOUGLAS BAKE MEMORIAL.</t>
  </si>
  <si>
    <t>OCQ</t>
  </si>
  <si>
    <t>Ocracoke</t>
  </si>
  <si>
    <t>OCRACOKE ISLAND</t>
  </si>
  <si>
    <t>W95</t>
  </si>
  <si>
    <t>ODESSA MUNI</t>
  </si>
  <si>
    <t>43D</t>
  </si>
  <si>
    <t>ODESSA-SCHLEMEYER FIELD</t>
  </si>
  <si>
    <t>ODO</t>
  </si>
  <si>
    <t>Oelwein</t>
  </si>
  <si>
    <t>OELWEIN MUNI</t>
  </si>
  <si>
    <t>OLZ</t>
  </si>
  <si>
    <t>Ofu village</t>
  </si>
  <si>
    <t>OFU</t>
  </si>
  <si>
    <t>Z08</t>
  </si>
  <si>
    <t>Ogallala</t>
  </si>
  <si>
    <t>SEARLE FIELD</t>
  </si>
  <si>
    <t>OGA</t>
  </si>
  <si>
    <t>Ogden</t>
  </si>
  <si>
    <t>OGDEN-HINCKLEY</t>
  </si>
  <si>
    <t>OGD</t>
  </si>
  <si>
    <t>Ogdensburg</t>
  </si>
  <si>
    <t>OGDENSBURG INTL</t>
  </si>
  <si>
    <t>OGS</t>
  </si>
  <si>
    <t>Okeechobee</t>
  </si>
  <si>
    <t>OKEECHOBEE COUNTY</t>
  </si>
  <si>
    <t>OBE</t>
  </si>
  <si>
    <t>Okeene</t>
  </si>
  <si>
    <t>CHRISTMAN AIRFIELD</t>
  </si>
  <si>
    <t>O65</t>
  </si>
  <si>
    <t>Okemah</t>
  </si>
  <si>
    <t>OKEMAH FLYING FIELD</t>
  </si>
  <si>
    <t>F81</t>
  </si>
  <si>
    <t>Oklahoma city</t>
  </si>
  <si>
    <t>CLARENCE E PAGE MUNI</t>
  </si>
  <si>
    <t>RCE</t>
  </si>
  <si>
    <t>WILEY POST</t>
  </si>
  <si>
    <t>PWA</t>
  </si>
  <si>
    <t>WILL ROGERS WORLD</t>
  </si>
  <si>
    <t>OKC</t>
  </si>
  <si>
    <t>Okmulgee</t>
  </si>
  <si>
    <t>OKMULGEE RGNL</t>
  </si>
  <si>
    <t>OKM</t>
  </si>
  <si>
    <t>Okolona</t>
  </si>
  <si>
    <t>OKOLONA MUNI-RICHARD STOVALL FIELD</t>
  </si>
  <si>
    <t>5A4</t>
  </si>
  <si>
    <t>Olathe</t>
  </si>
  <si>
    <t>JOHNSON COUNTY EXECUTIVE</t>
  </si>
  <si>
    <t>OJC</t>
  </si>
  <si>
    <t>NEW CENTURY AIRCENTER</t>
  </si>
  <si>
    <t>IXD</t>
  </si>
  <si>
    <t>Old harbor</t>
  </si>
  <si>
    <t>OLD HARBOR</t>
  </si>
  <si>
    <t>6R7</t>
  </si>
  <si>
    <t>Old town</t>
  </si>
  <si>
    <t>DEWITT FLD,OLD TOWN MUNI</t>
  </si>
  <si>
    <t>OLD</t>
  </si>
  <si>
    <t>Olean</t>
  </si>
  <si>
    <t>CATTARAUGUS COUNTY-OLEAN</t>
  </si>
  <si>
    <t>OLE</t>
  </si>
  <si>
    <t>Olive branch</t>
  </si>
  <si>
    <t>OLIVE BRANCH</t>
  </si>
  <si>
    <t>OLV</t>
  </si>
  <si>
    <t>Olney</t>
  </si>
  <si>
    <t>OLNEY MUNI</t>
  </si>
  <si>
    <t>ONY</t>
  </si>
  <si>
    <t>Olney-noble</t>
  </si>
  <si>
    <t>OLNEY-NOBLE</t>
  </si>
  <si>
    <t>OLY</t>
  </si>
  <si>
    <t>Olympia</t>
  </si>
  <si>
    <t>OLYMPIA RGNL</t>
  </si>
  <si>
    <t>OLM</t>
  </si>
  <si>
    <t>Omaha</t>
  </si>
  <si>
    <t>EPPLEY AIRFIELD</t>
  </si>
  <si>
    <t>OMA</t>
  </si>
  <si>
    <t>MILLARD</t>
  </si>
  <si>
    <t>MLE</t>
  </si>
  <si>
    <t>Omak</t>
  </si>
  <si>
    <t>OMAK</t>
  </si>
  <si>
    <t>OMK</t>
  </si>
  <si>
    <t>Oneida</t>
  </si>
  <si>
    <t>SCOTT MUNI</t>
  </si>
  <si>
    <t>SCX</t>
  </si>
  <si>
    <t>O'neill</t>
  </si>
  <si>
    <t>THE O'NEILL MUNI-JOHN L BAKER FIELD</t>
  </si>
  <si>
    <t>ONL</t>
  </si>
  <si>
    <t>Oneonta</t>
  </si>
  <si>
    <t>ONEONTA MUNI</t>
  </si>
  <si>
    <t>N66</t>
  </si>
  <si>
    <t>ROBBINS FIELD</t>
  </si>
  <si>
    <t>20A</t>
  </si>
  <si>
    <t>Onida</t>
  </si>
  <si>
    <t>ONIDA MUNI</t>
  </si>
  <si>
    <t>98D</t>
  </si>
  <si>
    <t>Ontario</t>
  </si>
  <si>
    <t>ONTARIO INTL</t>
  </si>
  <si>
    <t>ONT</t>
  </si>
  <si>
    <t>ONTARIO MUNI</t>
  </si>
  <si>
    <t>ONO</t>
  </si>
  <si>
    <t>Ontonagon</t>
  </si>
  <si>
    <t>ONTONAGON COUNTY - SCHUSTER FIELD</t>
  </si>
  <si>
    <t>OGM</t>
  </si>
  <si>
    <t>Opelousas</t>
  </si>
  <si>
    <t>ST LANDRY PARISH-AHART FIELD</t>
  </si>
  <si>
    <t>OPL</t>
  </si>
  <si>
    <t>Ophir</t>
  </si>
  <si>
    <t>OPHIR</t>
  </si>
  <si>
    <t>Z17</t>
  </si>
  <si>
    <t>Orange</t>
  </si>
  <si>
    <t>OMH</t>
  </si>
  <si>
    <t>ORG</t>
  </si>
  <si>
    <t>ORANGE MUNI</t>
  </si>
  <si>
    <t>ORE</t>
  </si>
  <si>
    <t>Orange city</t>
  </si>
  <si>
    <t>ORANGE CITY MUNI</t>
  </si>
  <si>
    <t>ORC</t>
  </si>
  <si>
    <t>Orangeburg</t>
  </si>
  <si>
    <t>ORANGEBURG MUNI</t>
  </si>
  <si>
    <t>OGB</t>
  </si>
  <si>
    <t>Ord</t>
  </si>
  <si>
    <t>EVELYN SHARP FIELD</t>
  </si>
  <si>
    <t>ODX</t>
  </si>
  <si>
    <t>Orland</t>
  </si>
  <si>
    <t>HAIGH FIELD</t>
  </si>
  <si>
    <t>O37</t>
  </si>
  <si>
    <t>Orlando</t>
  </si>
  <si>
    <t>EXECUTIVE</t>
  </si>
  <si>
    <t>ORL</t>
  </si>
  <si>
    <t>KISSIMMEE GATEWAY</t>
  </si>
  <si>
    <t>ISM</t>
  </si>
  <si>
    <t>ORLANDO INTL</t>
  </si>
  <si>
    <t>MCO</t>
  </si>
  <si>
    <t>ORLANDO SANFORD INTL</t>
  </si>
  <si>
    <t>SFB</t>
  </si>
  <si>
    <t>Ormond beach</t>
  </si>
  <si>
    <t>ORMOND BEACH MUNI</t>
  </si>
  <si>
    <t>OMN</t>
  </si>
  <si>
    <t>Orofino</t>
  </si>
  <si>
    <t>OROFINO MUNI</t>
  </si>
  <si>
    <t>S68</t>
  </si>
  <si>
    <t>Oroville</t>
  </si>
  <si>
    <t>DOROTHY SCOTT</t>
  </si>
  <si>
    <t>0S7</t>
  </si>
  <si>
    <t>OROVILLE MUNI</t>
  </si>
  <si>
    <t>OVE</t>
  </si>
  <si>
    <t>Orr</t>
  </si>
  <si>
    <t>ORR RGNL</t>
  </si>
  <si>
    <t>ORB</t>
  </si>
  <si>
    <t>Ortonville</t>
  </si>
  <si>
    <t>ORTONVILLE MUNI-MARTINSON FIELD</t>
  </si>
  <si>
    <t>VVV</t>
  </si>
  <si>
    <t>Osage beach</t>
  </si>
  <si>
    <t>GRAND GLAIZE- OSAGE BEACH</t>
  </si>
  <si>
    <t>K15</t>
  </si>
  <si>
    <t>Osage city</t>
  </si>
  <si>
    <t>OSAGE CITY MUNI</t>
  </si>
  <si>
    <t>53K</t>
  </si>
  <si>
    <t>Osceola</t>
  </si>
  <si>
    <t>L O SIMENSTAD MUNI</t>
  </si>
  <si>
    <t>OEO</t>
  </si>
  <si>
    <t>OSCEOLA MUNI</t>
  </si>
  <si>
    <t>7M4</t>
  </si>
  <si>
    <t>I75</t>
  </si>
  <si>
    <t>Oscoda</t>
  </si>
  <si>
    <t>OSCODA-WURTSMITH</t>
  </si>
  <si>
    <t>OSC</t>
  </si>
  <si>
    <t>Oshkosh</t>
  </si>
  <si>
    <t>GARDEN COUNTY</t>
  </si>
  <si>
    <t>OKS</t>
  </si>
  <si>
    <t>WITTMAN RGNL</t>
  </si>
  <si>
    <t>OSH</t>
  </si>
  <si>
    <t>Oskaloosa</t>
  </si>
  <si>
    <t>OSKALOOSA MUNI</t>
  </si>
  <si>
    <t>OOA</t>
  </si>
  <si>
    <t>Oswego</t>
  </si>
  <si>
    <t>OSWEGO MUNI</t>
  </si>
  <si>
    <t>K67</t>
  </si>
  <si>
    <t>Othello</t>
  </si>
  <si>
    <t>OTHELLO MUNI</t>
  </si>
  <si>
    <t>S70</t>
  </si>
  <si>
    <t>Ottawa</t>
  </si>
  <si>
    <t>OTTAWA MUNI</t>
  </si>
  <si>
    <t>OWI</t>
  </si>
  <si>
    <t>OWX</t>
  </si>
  <si>
    <t>Ottumwa</t>
  </si>
  <si>
    <t>OTTUMWA RGNL</t>
  </si>
  <si>
    <t>OTM</t>
  </si>
  <si>
    <t>Ouzinkie</t>
  </si>
  <si>
    <t>OUZINKIE</t>
  </si>
  <si>
    <t>4K5</t>
  </si>
  <si>
    <t>Overbrook</t>
  </si>
  <si>
    <t>LAKE MURRAY STATE PARK</t>
  </si>
  <si>
    <t>1F1</t>
  </si>
  <si>
    <t>Overton</t>
  </si>
  <si>
    <t>PERKINS FIELD</t>
  </si>
  <si>
    <t>U08</t>
  </si>
  <si>
    <t>Owatonna</t>
  </si>
  <si>
    <t>OWATONNA DEGNER RGNL</t>
  </si>
  <si>
    <t>OWA</t>
  </si>
  <si>
    <t>Owensboro</t>
  </si>
  <si>
    <t>OWENSBORO-DAVIESS COUNTY</t>
  </si>
  <si>
    <t>OWB</t>
  </si>
  <si>
    <t>Owosso</t>
  </si>
  <si>
    <t>OWOSSO COMMUNITY</t>
  </si>
  <si>
    <t>RNP</t>
  </si>
  <si>
    <t>Owyhee</t>
  </si>
  <si>
    <t>OWYHEE</t>
  </si>
  <si>
    <t>10U</t>
  </si>
  <si>
    <t>Oxford</t>
  </si>
  <si>
    <t>HENDERSON-OXFORD</t>
  </si>
  <si>
    <t>HNZ</t>
  </si>
  <si>
    <t>MIAMI UNIVERSITY</t>
  </si>
  <si>
    <t>OXD</t>
  </si>
  <si>
    <t>OXFORD COUNTY RGNL</t>
  </si>
  <si>
    <t>81B</t>
  </si>
  <si>
    <t>UNIVERSITY-OXFORD</t>
  </si>
  <si>
    <t>UOX</t>
  </si>
  <si>
    <t>WATERBURY-OXFORD</t>
  </si>
  <si>
    <t>OXC</t>
  </si>
  <si>
    <t>Oxnard</t>
  </si>
  <si>
    <t>OXNARD</t>
  </si>
  <si>
    <t>OXR</t>
  </si>
  <si>
    <t>Ozark</t>
  </si>
  <si>
    <t>BLACKWELL FIELD</t>
  </si>
  <si>
    <t>71J</t>
  </si>
  <si>
    <t>OZARK-FRANKLIN COUNTY</t>
  </si>
  <si>
    <t>7M5</t>
  </si>
  <si>
    <t>Ozona</t>
  </si>
  <si>
    <t>OZONA MUNI</t>
  </si>
  <si>
    <t>OZA</t>
  </si>
  <si>
    <t>Packwood</t>
  </si>
  <si>
    <t>PACKWOOD</t>
  </si>
  <si>
    <t>55S</t>
  </si>
  <si>
    <t>Paducah</t>
  </si>
  <si>
    <t>BARKLEY RGNL</t>
  </si>
  <si>
    <t>PAH</t>
  </si>
  <si>
    <t>Page</t>
  </si>
  <si>
    <t>PAGE MUNI</t>
  </si>
  <si>
    <t>PGA</t>
  </si>
  <si>
    <t>Pageland</t>
  </si>
  <si>
    <t>PAGELAND</t>
  </si>
  <si>
    <t>PYG</t>
  </si>
  <si>
    <t>Pago pago</t>
  </si>
  <si>
    <t>PAGO PAGO INTL</t>
  </si>
  <si>
    <t>PPG</t>
  </si>
  <si>
    <t>Pagosa springs</t>
  </si>
  <si>
    <t>STEVENS FIELD</t>
  </si>
  <si>
    <t>PSO</t>
  </si>
  <si>
    <t>Pahokee</t>
  </si>
  <si>
    <t>PALM BEACH CO GLADES</t>
  </si>
  <si>
    <t>PHK</t>
  </si>
  <si>
    <t>Palacios</t>
  </si>
  <si>
    <t>PALACIOS MUNI</t>
  </si>
  <si>
    <t>PSX</t>
  </si>
  <si>
    <t>Palatka</t>
  </si>
  <si>
    <t>PALATKA MUNI - LT. KAY LARKIN FIELD</t>
  </si>
  <si>
    <t>28J</t>
  </si>
  <si>
    <t>Palestine</t>
  </si>
  <si>
    <t>PALESTINE MUNI</t>
  </si>
  <si>
    <t>PSN</t>
  </si>
  <si>
    <t>Palm coast</t>
  </si>
  <si>
    <t>FLAGLER COUNTY</t>
  </si>
  <si>
    <t>XFL</t>
  </si>
  <si>
    <t>Palm springs</t>
  </si>
  <si>
    <t>JACQUELINE COCHRAN RGNL</t>
  </si>
  <si>
    <t>TRM</t>
  </si>
  <si>
    <t>PALM SPRINGS INTL</t>
  </si>
  <si>
    <t>PSP</t>
  </si>
  <si>
    <t>Palmdale</t>
  </si>
  <si>
    <t>PALMDALE USAF PLANT 42</t>
  </si>
  <si>
    <t>PMD</t>
  </si>
  <si>
    <t>Palmer</t>
  </si>
  <si>
    <t>PALMER MUNI</t>
  </si>
  <si>
    <t>PAQ</t>
  </si>
  <si>
    <t>Palmyra</t>
  </si>
  <si>
    <t>PALMYRA MUNI</t>
  </si>
  <si>
    <t>88C</t>
  </si>
  <si>
    <t>Palo alto</t>
  </si>
  <si>
    <t>PALO ALTO ARPT OF SANTA CLARA CO</t>
  </si>
  <si>
    <t>PAO</t>
  </si>
  <si>
    <t>Pampa</t>
  </si>
  <si>
    <t>PERRY LEFORS FIELD</t>
  </si>
  <si>
    <t>PPA</t>
  </si>
  <si>
    <t>Panaca</t>
  </si>
  <si>
    <t>LINCOLN COUNTY</t>
  </si>
  <si>
    <t>1L1</t>
  </si>
  <si>
    <t>Panama city</t>
  </si>
  <si>
    <t>NORTHWEST FLORIDA BEACHES INTL</t>
  </si>
  <si>
    <t>ECP</t>
  </si>
  <si>
    <t>Panguitch</t>
  </si>
  <si>
    <t>PANGUITCH MUNI</t>
  </si>
  <si>
    <t>U55</t>
  </si>
  <si>
    <t>Paola</t>
  </si>
  <si>
    <t>MIAMI COUNTY</t>
  </si>
  <si>
    <t>K81</t>
  </si>
  <si>
    <t>Paoli</t>
  </si>
  <si>
    <t>PAOLI MUNI</t>
  </si>
  <si>
    <t>I42</t>
  </si>
  <si>
    <t>Paragould</t>
  </si>
  <si>
    <t>KIRK FIELD</t>
  </si>
  <si>
    <t>PGR</t>
  </si>
  <si>
    <t>BEAR LAKE COUNTY</t>
  </si>
  <si>
    <t>1U7</t>
  </si>
  <si>
    <t>COX FIELD</t>
  </si>
  <si>
    <t>PRX</t>
  </si>
  <si>
    <t>EDGAR COUNTY</t>
  </si>
  <si>
    <t>PRG</t>
  </si>
  <si>
    <t>PHT</t>
  </si>
  <si>
    <t>Paris /subiaco/</t>
  </si>
  <si>
    <t>PARIS MUNI</t>
  </si>
  <si>
    <t>7M6</t>
  </si>
  <si>
    <t>Park falls</t>
  </si>
  <si>
    <t>PARK FALLS MUNI</t>
  </si>
  <si>
    <t>PKF</t>
  </si>
  <si>
    <t>Park rapids</t>
  </si>
  <si>
    <t>PARK RAPIDS MUNI-KONSHOK FIELD</t>
  </si>
  <si>
    <t>PKD</t>
  </si>
  <si>
    <t>Park river</t>
  </si>
  <si>
    <t>PARK RIVER - W C SKJERVEN FIELD</t>
  </si>
  <si>
    <t>Y37</t>
  </si>
  <si>
    <t>Parker</t>
  </si>
  <si>
    <t>AVI SUQUILLA</t>
  </si>
  <si>
    <t>P20</t>
  </si>
  <si>
    <t>Parkersburg</t>
  </si>
  <si>
    <t>MID-OHIO VALLEY RGNL</t>
  </si>
  <si>
    <t>PKB</t>
  </si>
  <si>
    <t>Parkston</t>
  </si>
  <si>
    <t>PARKSTON MUNI</t>
  </si>
  <si>
    <t>8V3</t>
  </si>
  <si>
    <t>Parowan</t>
  </si>
  <si>
    <t>PAROWAN</t>
  </si>
  <si>
    <t>1L9</t>
  </si>
  <si>
    <t>Parshall</t>
  </si>
  <si>
    <t>PARSHALL-HANKINS</t>
  </si>
  <si>
    <t>Y74</t>
  </si>
  <si>
    <t>Parsons</t>
  </si>
  <si>
    <t>TRI-CITY</t>
  </si>
  <si>
    <t>PPF</t>
  </si>
  <si>
    <t>Pascagoula</t>
  </si>
  <si>
    <t>TRENT LOTT INTL</t>
  </si>
  <si>
    <t>PQL</t>
  </si>
  <si>
    <t>Pasco</t>
  </si>
  <si>
    <t>PSC</t>
  </si>
  <si>
    <t>Paso robles</t>
  </si>
  <si>
    <t>PASO ROBLES MUNI</t>
  </si>
  <si>
    <t>PRB</t>
  </si>
  <si>
    <t>Patterson</t>
  </si>
  <si>
    <t>HARRY P WILLIAMS MEMORIAL</t>
  </si>
  <si>
    <t>PTN</t>
  </si>
  <si>
    <t>Pauls valley</t>
  </si>
  <si>
    <t>PAULS VALLEY MUNI</t>
  </si>
  <si>
    <t>PVJ</t>
  </si>
  <si>
    <t>Pawnee</t>
  </si>
  <si>
    <t>PAWNEE MUNI</t>
  </si>
  <si>
    <t>H97</t>
  </si>
  <si>
    <t>Pawnee city</t>
  </si>
  <si>
    <t>PAWNEE CITY MUNI</t>
  </si>
  <si>
    <t>50K</t>
  </si>
  <si>
    <t>Pawtucket</t>
  </si>
  <si>
    <t>NORTH CENTRAL STATE</t>
  </si>
  <si>
    <t>SFZ</t>
  </si>
  <si>
    <t>Paynesville</t>
  </si>
  <si>
    <t>PAYNESVILLE MUNI</t>
  </si>
  <si>
    <t>PEX</t>
  </si>
  <si>
    <t>Payson</t>
  </si>
  <si>
    <t>PAYSON</t>
  </si>
  <si>
    <t>PAN</t>
  </si>
  <si>
    <t>Peach springs</t>
  </si>
  <si>
    <t>GRAND CANYON WEST</t>
  </si>
  <si>
    <t>1G4</t>
  </si>
  <si>
    <t>PECOS MUNI</t>
  </si>
  <si>
    <t>PEQ</t>
  </si>
  <si>
    <t>Pedro bay</t>
  </si>
  <si>
    <t>PEDRO BAY</t>
  </si>
  <si>
    <t>4K0</t>
  </si>
  <si>
    <t>Pekin</t>
  </si>
  <si>
    <t>PEKIN MUNI</t>
  </si>
  <si>
    <t>C15</t>
  </si>
  <si>
    <t>Pelican</t>
  </si>
  <si>
    <t>PELICAN</t>
  </si>
  <si>
    <t>PEC</t>
  </si>
  <si>
    <t>Pelion</t>
  </si>
  <si>
    <t>LEXINGTON COUNTY AT PELION</t>
  </si>
  <si>
    <t>6J0</t>
  </si>
  <si>
    <t>Pell city</t>
  </si>
  <si>
    <t>ST CLAIR COUNTY</t>
  </si>
  <si>
    <t>PLR</t>
  </si>
  <si>
    <t>Pella</t>
  </si>
  <si>
    <t>PELLA MUNI</t>
  </si>
  <si>
    <t>PEA</t>
  </si>
  <si>
    <t>Pellston</t>
  </si>
  <si>
    <t>PELLSTON RGNL AIRPORT OF EMMET COUNTY</t>
  </si>
  <si>
    <t>PLN</t>
  </si>
  <si>
    <t>Pembina</t>
  </si>
  <si>
    <t>PEMBINA MUNI</t>
  </si>
  <si>
    <t>PMB</t>
  </si>
  <si>
    <t>Pender</t>
  </si>
  <si>
    <t>PENDER MUNI</t>
  </si>
  <si>
    <t>0C4</t>
  </si>
  <si>
    <t>Pendleton</t>
  </si>
  <si>
    <t>EASTERN OREGON RGNL AT PENDLETON</t>
  </si>
  <si>
    <t>PDT</t>
  </si>
  <si>
    <t>Penn yan</t>
  </si>
  <si>
    <t>PENN YAN</t>
  </si>
  <si>
    <t>PEO</t>
  </si>
  <si>
    <t>Pensacola</t>
  </si>
  <si>
    <t>PENSACOLA INTL</t>
  </si>
  <si>
    <t>PNS</t>
  </si>
  <si>
    <t>Peoria</t>
  </si>
  <si>
    <t>GENERAL DOWNING - PEORIA INTL</t>
  </si>
  <si>
    <t>PIA</t>
  </si>
  <si>
    <t>MOUNT HAWLEY AUXILIARY</t>
  </si>
  <si>
    <t>3MY</t>
  </si>
  <si>
    <t>Perry</t>
  </si>
  <si>
    <t>PERRY MUNI</t>
  </si>
  <si>
    <t>F22</t>
  </si>
  <si>
    <t>PRO</t>
  </si>
  <si>
    <t>PERRY-FOLEY</t>
  </si>
  <si>
    <t>40J</t>
  </si>
  <si>
    <t>PERRY-HOUSTON COUNTY</t>
  </si>
  <si>
    <t>PXE</t>
  </si>
  <si>
    <t>PERRY-WARSAW</t>
  </si>
  <si>
    <t>01G</t>
  </si>
  <si>
    <t>Perryton</t>
  </si>
  <si>
    <t>PERRYTON OCHILTREE COUNTY</t>
  </si>
  <si>
    <t>PYX</t>
  </si>
  <si>
    <t>Perryville</t>
  </si>
  <si>
    <t>PERRYVILLE</t>
  </si>
  <si>
    <t>PEV</t>
  </si>
  <si>
    <t>PERRYVILLE MUNI</t>
  </si>
  <si>
    <t>K02</t>
  </si>
  <si>
    <t>Peru</t>
  </si>
  <si>
    <t>ILLINOIS VALLEY RGNL-WALTER A DUNCAN FIELD</t>
  </si>
  <si>
    <t>VYS</t>
  </si>
  <si>
    <t>PERU MUNI</t>
  </si>
  <si>
    <t>I76</t>
  </si>
  <si>
    <t>Petaluma</t>
  </si>
  <si>
    <t>PETALUMA MUNI</t>
  </si>
  <si>
    <t>O69</t>
  </si>
  <si>
    <t>Petersburg</t>
  </si>
  <si>
    <t>DINWIDDIE COUNTY</t>
  </si>
  <si>
    <t>PTB</t>
  </si>
  <si>
    <t>W99</t>
  </si>
  <si>
    <t>LLOYD R. ROUNDTREE SEAPLANE FACILITY</t>
  </si>
  <si>
    <t>63A</t>
  </si>
  <si>
    <t>PETERSBURG JAMES A JOHNSON</t>
  </si>
  <si>
    <t>PSG</t>
  </si>
  <si>
    <t>Philadelphia</t>
  </si>
  <si>
    <t>NORTHEAST PHILADELPHIA</t>
  </si>
  <si>
    <t>PNE</t>
  </si>
  <si>
    <t>PHILADELPHIA INTL</t>
  </si>
  <si>
    <t>PHL</t>
  </si>
  <si>
    <t>PHILADELPHIA MUNI</t>
  </si>
  <si>
    <t>MPE</t>
  </si>
  <si>
    <t>WINGS FIELD</t>
  </si>
  <si>
    <t>LOM</t>
  </si>
  <si>
    <t>Philip</t>
  </si>
  <si>
    <t>PHILIP</t>
  </si>
  <si>
    <t>PHP</t>
  </si>
  <si>
    <t>Philippi</t>
  </si>
  <si>
    <t>PHILIPPI/BARBOUR COUNTY RGNL</t>
  </si>
  <si>
    <t>79D</t>
  </si>
  <si>
    <t>Philipsburg</t>
  </si>
  <si>
    <t>MID-STATE</t>
  </si>
  <si>
    <t>PSB</t>
  </si>
  <si>
    <t>RIDDICK FIELD</t>
  </si>
  <si>
    <t>U05</t>
  </si>
  <si>
    <t>Phillips</t>
  </si>
  <si>
    <t>PRICE COUNTY</t>
  </si>
  <si>
    <t>PBH</t>
  </si>
  <si>
    <t>Phillipsburg</t>
  </si>
  <si>
    <t>PHILLIPSBURG MUNI</t>
  </si>
  <si>
    <t>PHG</t>
  </si>
  <si>
    <t>Phoenix</t>
  </si>
  <si>
    <t>PHOENIX DEER VALLEY</t>
  </si>
  <si>
    <t>DVT</t>
  </si>
  <si>
    <t>PHOENIX SKY HARBOR INTL</t>
  </si>
  <si>
    <t>PHX</t>
  </si>
  <si>
    <t>PHOENIX-MESA GATEWAY</t>
  </si>
  <si>
    <t>IWA</t>
  </si>
  <si>
    <t>Picayune</t>
  </si>
  <si>
    <t>PICAYUNE MUNI</t>
  </si>
  <si>
    <t>MJD</t>
  </si>
  <si>
    <t>Pickens</t>
  </si>
  <si>
    <t>LQK</t>
  </si>
  <si>
    <t>Piedmont</t>
  </si>
  <si>
    <t>PIEDMONT MUNI</t>
  </si>
  <si>
    <t>PYN</t>
  </si>
  <si>
    <t>Pierre</t>
  </si>
  <si>
    <t>PIERRE RGNL</t>
  </si>
  <si>
    <t>PIR</t>
  </si>
  <si>
    <t>Piggott</t>
  </si>
  <si>
    <t>PIGGOTT MUNI</t>
  </si>
  <si>
    <t>7M7</t>
  </si>
  <si>
    <t>Pikeville</t>
  </si>
  <si>
    <t>PIKE COUNTY-HATCHER FIELD</t>
  </si>
  <si>
    <t>PBX</t>
  </si>
  <si>
    <t>Pilot point</t>
  </si>
  <si>
    <t>PILOT POINT</t>
  </si>
  <si>
    <t>PNP</t>
  </si>
  <si>
    <t>Pilot station</t>
  </si>
  <si>
    <t>PILOT STATION</t>
  </si>
  <si>
    <t>0AK</t>
  </si>
  <si>
    <t>Pinckneyville</t>
  </si>
  <si>
    <t>PINCKNEYVILLE-DU QUOIN</t>
  </si>
  <si>
    <t>PJY</t>
  </si>
  <si>
    <t>Pine bluff</t>
  </si>
  <si>
    <t>GRIDER FIELD</t>
  </si>
  <si>
    <t>PBF</t>
  </si>
  <si>
    <t>Pine bluffs</t>
  </si>
  <si>
    <t>PINE BLUFFS MUNI</t>
  </si>
  <si>
    <t>82V</t>
  </si>
  <si>
    <t>Pine knot</t>
  </si>
  <si>
    <t>MC CREARY COUNTY</t>
  </si>
  <si>
    <t>18I</t>
  </si>
  <si>
    <t>Pine mountain</t>
  </si>
  <si>
    <t>HARRIS COUNTY</t>
  </si>
  <si>
    <t>PIM</t>
  </si>
  <si>
    <t>Pine ridge</t>
  </si>
  <si>
    <t>PINE RIDGE</t>
  </si>
  <si>
    <t>IEN</t>
  </si>
  <si>
    <t>Pine river</t>
  </si>
  <si>
    <t>PINE RIVER RGNL</t>
  </si>
  <si>
    <t>PWC</t>
  </si>
  <si>
    <t>Pinedale</t>
  </si>
  <si>
    <t>RALPH WENZ FIELD</t>
  </si>
  <si>
    <t>PNA</t>
  </si>
  <si>
    <t>Pinehurst/southern pines</t>
  </si>
  <si>
    <t>SOP</t>
  </si>
  <si>
    <t>Pineville</t>
  </si>
  <si>
    <t>KEE FIELD</t>
  </si>
  <si>
    <t>I16</t>
  </si>
  <si>
    <t>Pipestone</t>
  </si>
  <si>
    <t>PIPESTONE MUNI</t>
  </si>
  <si>
    <t>PQN</t>
  </si>
  <si>
    <t>Piseco</t>
  </si>
  <si>
    <t>PISECO</t>
  </si>
  <si>
    <t>K09</t>
  </si>
  <si>
    <t>Pittsboro</t>
  </si>
  <si>
    <t>04M</t>
  </si>
  <si>
    <t>Pittsburg</t>
  </si>
  <si>
    <t>ATKINSON MUNI</t>
  </si>
  <si>
    <t>PTS</t>
  </si>
  <si>
    <t>Pittsburgh</t>
  </si>
  <si>
    <t>ALLEGHENY COUNTY</t>
  </si>
  <si>
    <t>AGC</t>
  </si>
  <si>
    <t>PITTSBURGH INTL</t>
  </si>
  <si>
    <t>PIT</t>
  </si>
  <si>
    <t>Pittsfield</t>
  </si>
  <si>
    <t>PITTSFIELD MUNI</t>
  </si>
  <si>
    <t>2B7</t>
  </si>
  <si>
    <t>PSF</t>
  </si>
  <si>
    <t>PITTSFIELD PENSTONE MUNI</t>
  </si>
  <si>
    <t>PPQ</t>
  </si>
  <si>
    <t>Placerville</t>
  </si>
  <si>
    <t>PLACERVILLE</t>
  </si>
  <si>
    <t>PVF</t>
  </si>
  <si>
    <t>Plains</t>
  </si>
  <si>
    <t>PLAINS</t>
  </si>
  <si>
    <t>S34</t>
  </si>
  <si>
    <t>Plainview</t>
  </si>
  <si>
    <t>HALE COUNTY</t>
  </si>
  <si>
    <t>PVW</t>
  </si>
  <si>
    <t>Plainville</t>
  </si>
  <si>
    <t>4B8</t>
  </si>
  <si>
    <t>Plant city</t>
  </si>
  <si>
    <t>PLANT CITY</t>
  </si>
  <si>
    <t>PCM</t>
  </si>
  <si>
    <t>Platinum</t>
  </si>
  <si>
    <t>PLATINUM</t>
  </si>
  <si>
    <t>PTU</t>
  </si>
  <si>
    <t>Platte</t>
  </si>
  <si>
    <t>PLATTE MUNI</t>
  </si>
  <si>
    <t>1D3</t>
  </si>
  <si>
    <t>Platteville</t>
  </si>
  <si>
    <t>PLATTEVILLE MUNI</t>
  </si>
  <si>
    <t>PVB</t>
  </si>
  <si>
    <t>Plattsburgh</t>
  </si>
  <si>
    <t>PLATTSBURGH INTL</t>
  </si>
  <si>
    <t>PBG</t>
  </si>
  <si>
    <t>Plattsmouth</t>
  </si>
  <si>
    <t>PLATTSMOUTH MUNI</t>
  </si>
  <si>
    <t>PMV</t>
  </si>
  <si>
    <t>Pleasanton</t>
  </si>
  <si>
    <t>PLEASANTON MUNI</t>
  </si>
  <si>
    <t>PEZ</t>
  </si>
  <si>
    <t>Plentywood</t>
  </si>
  <si>
    <t>SHER-WOOD</t>
  </si>
  <si>
    <t>PWD</t>
  </si>
  <si>
    <t>Plymouth</t>
  </si>
  <si>
    <t>CANTON-PLYMOUTH-METTETAL</t>
  </si>
  <si>
    <t>1D2</t>
  </si>
  <si>
    <t>PLYMOUTH MUNI</t>
  </si>
  <si>
    <t>1P1</t>
  </si>
  <si>
    <t>C65</t>
  </si>
  <si>
    <t>PMZ</t>
  </si>
  <si>
    <t>PYM</t>
  </si>
  <si>
    <t>Pocahontas</t>
  </si>
  <si>
    <t>POCAHONTAS MUNI</t>
  </si>
  <si>
    <t>M70</t>
  </si>
  <si>
    <t>POH</t>
  </si>
  <si>
    <t>Pocatello</t>
  </si>
  <si>
    <t>POCATELLO RGNL</t>
  </si>
  <si>
    <t>PIH</t>
  </si>
  <si>
    <t>Point baker</t>
  </si>
  <si>
    <t>POINT BAKER</t>
  </si>
  <si>
    <t>KPB</t>
  </si>
  <si>
    <t>Point hope</t>
  </si>
  <si>
    <t>POINT HOPE</t>
  </si>
  <si>
    <t>PHO</t>
  </si>
  <si>
    <t>Point lay</t>
  </si>
  <si>
    <t>POINT LAY LRRS</t>
  </si>
  <si>
    <t>PIZ</t>
  </si>
  <si>
    <t>Point pleasant</t>
  </si>
  <si>
    <t>3I2</t>
  </si>
  <si>
    <t>Polacca</t>
  </si>
  <si>
    <t>POLACCA</t>
  </si>
  <si>
    <t>P10</t>
  </si>
  <si>
    <t>Polson</t>
  </si>
  <si>
    <t>POLSON</t>
  </si>
  <si>
    <t>8S1</t>
  </si>
  <si>
    <t>Pompano beach</t>
  </si>
  <si>
    <t>POMPANO BEACH AIRPARK</t>
  </si>
  <si>
    <t>PMP</t>
  </si>
  <si>
    <t>Ponca city</t>
  </si>
  <si>
    <t>PONCA CITY RGNL</t>
  </si>
  <si>
    <t>PNC</t>
  </si>
  <si>
    <t>Ponce</t>
  </si>
  <si>
    <t>MERCEDITA</t>
  </si>
  <si>
    <t>PSE</t>
  </si>
  <si>
    <t>Pontiac</t>
  </si>
  <si>
    <t>OAKLAND COUNTY INTL</t>
  </si>
  <si>
    <t>PTK</t>
  </si>
  <si>
    <t>PONTIAC MUNI</t>
  </si>
  <si>
    <t>PNT</t>
  </si>
  <si>
    <t>Pontotoc</t>
  </si>
  <si>
    <t>PONTOTOC COUNTY</t>
  </si>
  <si>
    <t>22M</t>
  </si>
  <si>
    <t>Poplar</t>
  </si>
  <si>
    <t>POPLAR MUNI</t>
  </si>
  <si>
    <t>PO1</t>
  </si>
  <si>
    <t>Poplar bluff</t>
  </si>
  <si>
    <t>POPLAR BLUFF MUNI</t>
  </si>
  <si>
    <t>POF</t>
  </si>
  <si>
    <t>Poplar grove</t>
  </si>
  <si>
    <t>POPLAR GROVE</t>
  </si>
  <si>
    <t>C77</t>
  </si>
  <si>
    <t>Poplarville</t>
  </si>
  <si>
    <t>POPLARVILLE-PEARL RIVER COUNTY</t>
  </si>
  <si>
    <t>M13</t>
  </si>
  <si>
    <t>Port alexander</t>
  </si>
  <si>
    <t>PORT ALEXANDER</t>
  </si>
  <si>
    <t>AHP</t>
  </si>
  <si>
    <t>Port angeles</t>
  </si>
  <si>
    <t>WILLIAM R FAIRCHILD INTL</t>
  </si>
  <si>
    <t>CLM</t>
  </si>
  <si>
    <t>Port clinton</t>
  </si>
  <si>
    <t>CARL R KELLER FIELD</t>
  </si>
  <si>
    <t>PCW</t>
  </si>
  <si>
    <t>Port graham</t>
  </si>
  <si>
    <t>PORT GRAHAM</t>
  </si>
  <si>
    <t>PGM</t>
  </si>
  <si>
    <t>Port heiden</t>
  </si>
  <si>
    <t>PORT HEIDEN</t>
  </si>
  <si>
    <t>PTH</t>
  </si>
  <si>
    <t>Port huron</t>
  </si>
  <si>
    <t>ST CLAIR COUNTY INTL</t>
  </si>
  <si>
    <t>PHN</t>
  </si>
  <si>
    <t>Port isabel</t>
  </si>
  <si>
    <t>PORT ISABEL-CAMERON COUNTY</t>
  </si>
  <si>
    <t>PIL</t>
  </si>
  <si>
    <t>Port lavaca</t>
  </si>
  <si>
    <t>PKV</t>
  </si>
  <si>
    <t>Port lions</t>
  </si>
  <si>
    <t>PORT LIONS</t>
  </si>
  <si>
    <t>ORI</t>
  </si>
  <si>
    <t>Port protection</t>
  </si>
  <si>
    <t>PORT PROTECTION</t>
  </si>
  <si>
    <t>19P</t>
  </si>
  <si>
    <t>Port townsend</t>
  </si>
  <si>
    <t>JEFFERSON COUNTY INTL</t>
  </si>
  <si>
    <t>0S9</t>
  </si>
  <si>
    <t>Portage</t>
  </si>
  <si>
    <t>PORTAGE MUNI</t>
  </si>
  <si>
    <t>C47</t>
  </si>
  <si>
    <t>Portage creek</t>
  </si>
  <si>
    <t>PORTAGE CREEK</t>
  </si>
  <si>
    <t>A14</t>
  </si>
  <si>
    <t>Portales</t>
  </si>
  <si>
    <t>PORTALES MUNI</t>
  </si>
  <si>
    <t>PRZ</t>
  </si>
  <si>
    <t>Porterville</t>
  </si>
  <si>
    <t>PORTERVILLE MUNI</t>
  </si>
  <si>
    <t>PTV</t>
  </si>
  <si>
    <t>Portland</t>
  </si>
  <si>
    <t>PORTLAND DOWNTOWN</t>
  </si>
  <si>
    <t>61J</t>
  </si>
  <si>
    <t>PORTLAND INTL</t>
  </si>
  <si>
    <t>PDX</t>
  </si>
  <si>
    <t>PORTLAND INTL JETPORT</t>
  </si>
  <si>
    <t>PWM</t>
  </si>
  <si>
    <t>PORTLAND MUNI</t>
  </si>
  <si>
    <t>1M5</t>
  </si>
  <si>
    <t>PLD</t>
  </si>
  <si>
    <t>PORTLAND-HILLSBORO</t>
  </si>
  <si>
    <t>HIO</t>
  </si>
  <si>
    <t>PORTLAND-TROUTDALE</t>
  </si>
  <si>
    <t>TTD</t>
  </si>
  <si>
    <t>Portland-mulino</t>
  </si>
  <si>
    <t>MULINO STATE</t>
  </si>
  <si>
    <t>4S9</t>
  </si>
  <si>
    <t>Portsmouth</t>
  </si>
  <si>
    <t>GREATER PORTSMOUTH RGNL</t>
  </si>
  <si>
    <t>PMH</t>
  </si>
  <si>
    <t>PORTSMOUTH INTL AT PEASE</t>
  </si>
  <si>
    <t>PSM</t>
  </si>
  <si>
    <t>POST-GARZA COUNTY MUNI</t>
  </si>
  <si>
    <t>5F1</t>
  </si>
  <si>
    <t>Post mills</t>
  </si>
  <si>
    <t>POST MILLS</t>
  </si>
  <si>
    <t>2B9</t>
  </si>
  <si>
    <t>Poteau</t>
  </si>
  <si>
    <t>ROBERT S KERR</t>
  </si>
  <si>
    <t>RKR</t>
  </si>
  <si>
    <t>Potosi</t>
  </si>
  <si>
    <t>WASHINGTON COUNTY</t>
  </si>
  <si>
    <t>8WC</t>
  </si>
  <si>
    <t>Potsdam</t>
  </si>
  <si>
    <t>POTSDAM MUNI/DAMON FLD/</t>
  </si>
  <si>
    <t>PTD</t>
  </si>
  <si>
    <t>Pottstown</t>
  </si>
  <si>
    <t>HERITAGE FIELD</t>
  </si>
  <si>
    <t>PTW</t>
  </si>
  <si>
    <t>POTTSTOWN MUNI</t>
  </si>
  <si>
    <t>N47</t>
  </si>
  <si>
    <t>Pottsville</t>
  </si>
  <si>
    <t>SCHUYLKILL COUNTY /JOE ZERBEY/</t>
  </si>
  <si>
    <t>ZER</t>
  </si>
  <si>
    <t>Poughkeepsie</t>
  </si>
  <si>
    <t>DUTCHESS COUNTY</t>
  </si>
  <si>
    <t>POU</t>
  </si>
  <si>
    <t>Powell</t>
  </si>
  <si>
    <t>POWELL MUNI</t>
  </si>
  <si>
    <t>POY</t>
  </si>
  <si>
    <t>Prague</t>
  </si>
  <si>
    <t>PRAGUE MUNI</t>
  </si>
  <si>
    <t>O47</t>
  </si>
  <si>
    <t>Prairie du chien</t>
  </si>
  <si>
    <t>PRAIRIE DU CHIEN MUNI</t>
  </si>
  <si>
    <t>PDC</t>
  </si>
  <si>
    <t>Prairie du sac</t>
  </si>
  <si>
    <t>SAUK-PRAIRIE</t>
  </si>
  <si>
    <t>91C</t>
  </si>
  <si>
    <t>Pratt</t>
  </si>
  <si>
    <t>PRATT RGNL</t>
  </si>
  <si>
    <t>PTT</t>
  </si>
  <si>
    <t>Prattville</t>
  </si>
  <si>
    <t>PRATTVILLE - GROUBY FIELD</t>
  </si>
  <si>
    <t>1A9</t>
  </si>
  <si>
    <t>Prentiss</t>
  </si>
  <si>
    <t>PRENTISS-JEFFERSON DAVIS COUNTY</t>
  </si>
  <si>
    <t>M43</t>
  </si>
  <si>
    <t>Prescott</t>
  </si>
  <si>
    <t>ERNEST A. LOVE FIELD</t>
  </si>
  <si>
    <t>PRC</t>
  </si>
  <si>
    <t>Presho</t>
  </si>
  <si>
    <t>PRESHO MUNI</t>
  </si>
  <si>
    <t>5P5</t>
  </si>
  <si>
    <t>Presque isle</t>
  </si>
  <si>
    <t>NORTHERN MAINE RGNL ARPT AT PRESQUE IS</t>
  </si>
  <si>
    <t>PQI</t>
  </si>
  <si>
    <t>Preston</t>
  </si>
  <si>
    <t>FILLMORE COUNTY</t>
  </si>
  <si>
    <t>FKA</t>
  </si>
  <si>
    <t>PRESTON</t>
  </si>
  <si>
    <t>U10</t>
  </si>
  <si>
    <t>Prestonsburg</t>
  </si>
  <si>
    <t>BIG SANDY RGNL</t>
  </si>
  <si>
    <t>SJS</t>
  </si>
  <si>
    <t>Price</t>
  </si>
  <si>
    <t>CARBON COUNTY RGNL/BUCK DAVIS FIELD</t>
  </si>
  <si>
    <t>PUC</t>
  </si>
  <si>
    <t>Priest river</t>
  </si>
  <si>
    <t>PRIEST RIVER MUNI</t>
  </si>
  <si>
    <t>1S6</t>
  </si>
  <si>
    <t>Princeton</t>
  </si>
  <si>
    <t>PRINCETON MUNI</t>
  </si>
  <si>
    <t>PNM</t>
  </si>
  <si>
    <t>PNN</t>
  </si>
  <si>
    <t>PRINCETON-CALDWELL COUNTY</t>
  </si>
  <si>
    <t>2M0</t>
  </si>
  <si>
    <t>Princeton/rocky hill</t>
  </si>
  <si>
    <t>PRINCETON</t>
  </si>
  <si>
    <t>39N</t>
  </si>
  <si>
    <t>Prineville</t>
  </si>
  <si>
    <t>PRINEVILLE</t>
  </si>
  <si>
    <t>S39</t>
  </si>
  <si>
    <t>Prospect creek</t>
  </si>
  <si>
    <t>PROSPECT CREEK</t>
  </si>
  <si>
    <t>PPC</t>
  </si>
  <si>
    <t>Prosser</t>
  </si>
  <si>
    <t>PROSSER</t>
  </si>
  <si>
    <t>S40</t>
  </si>
  <si>
    <t>Providence</t>
  </si>
  <si>
    <t>THEODORE FRANCIS GREEN STATE</t>
  </si>
  <si>
    <t>PVD</t>
  </si>
  <si>
    <t>Provincetown</t>
  </si>
  <si>
    <t>PROVINCETOWN MUNI</t>
  </si>
  <si>
    <t>PVC</t>
  </si>
  <si>
    <t>Provo</t>
  </si>
  <si>
    <t>PROVO MUNI</t>
  </si>
  <si>
    <t>PVU</t>
  </si>
  <si>
    <t>Pryor</t>
  </si>
  <si>
    <t>MID-AMERICA INDUSTRIAL</t>
  </si>
  <si>
    <t>H71</t>
  </si>
  <si>
    <t>Pueblo</t>
  </si>
  <si>
    <t>PUEBLO MEMORIAL</t>
  </si>
  <si>
    <t>PUB</t>
  </si>
  <si>
    <t>Pulaski</t>
  </si>
  <si>
    <t>ABERNATHY FIELD</t>
  </si>
  <si>
    <t>GZS</t>
  </si>
  <si>
    <t>Pullman/moscow,id</t>
  </si>
  <si>
    <t>PULLMAN/MOSCOW RGNL</t>
  </si>
  <si>
    <t>PUW</t>
  </si>
  <si>
    <t>Punta gorda</t>
  </si>
  <si>
    <t>PUNTA GORDA</t>
  </si>
  <si>
    <t>PGD</t>
  </si>
  <si>
    <t>Punxsutawney</t>
  </si>
  <si>
    <t>PUNXSUTAWNEY MUNI</t>
  </si>
  <si>
    <t>N35</t>
  </si>
  <si>
    <t>Purcell</t>
  </si>
  <si>
    <t>PURCELL MUNI - STEVEN E. SHEPHARD FIELD</t>
  </si>
  <si>
    <t>3O3</t>
  </si>
  <si>
    <t>Put in bay</t>
  </si>
  <si>
    <t>PUT IN BAY</t>
  </si>
  <si>
    <t>3W2</t>
  </si>
  <si>
    <t>Puyallup</t>
  </si>
  <si>
    <t>PIERCE COUNTY - THUN FIELD</t>
  </si>
  <si>
    <t>PLU</t>
  </si>
  <si>
    <t>Quakertown</t>
  </si>
  <si>
    <t>QUAKERTOWN</t>
  </si>
  <si>
    <t>UKT</t>
  </si>
  <si>
    <t>QUANAH MUNI</t>
  </si>
  <si>
    <t>F01</t>
  </si>
  <si>
    <t>Questa</t>
  </si>
  <si>
    <t>QUESTA MUNI NR 2</t>
  </si>
  <si>
    <t>N24</t>
  </si>
  <si>
    <t>Quillayute</t>
  </si>
  <si>
    <t>QUILLAYUTE</t>
  </si>
  <si>
    <t>UIL</t>
  </si>
  <si>
    <t>Quincy</t>
  </si>
  <si>
    <t>GANSNER FIELD</t>
  </si>
  <si>
    <t>2O1</t>
  </si>
  <si>
    <t>QUINCY MUNI</t>
  </si>
  <si>
    <t>2J9</t>
  </si>
  <si>
    <t>QUINCY RGNL-BALDWIN FIELD</t>
  </si>
  <si>
    <t>UIN</t>
  </si>
  <si>
    <t>Quinhagak</t>
  </si>
  <si>
    <t>QUINHAGAK</t>
  </si>
  <si>
    <t>AQH</t>
  </si>
  <si>
    <t>Quinton</t>
  </si>
  <si>
    <t>NEW KENT COUNTY</t>
  </si>
  <si>
    <t>W96</t>
  </si>
  <si>
    <t>Quitman</t>
  </si>
  <si>
    <t>CLARKE COUNTY</t>
  </si>
  <si>
    <t>23M</t>
  </si>
  <si>
    <t>QUITMAN BROOKS COUNTY</t>
  </si>
  <si>
    <t>4J5</t>
  </si>
  <si>
    <t>Racine</t>
  </si>
  <si>
    <t>JOHN H BATTEN</t>
  </si>
  <si>
    <t>RAC</t>
  </si>
  <si>
    <t>Raleigh/durham</t>
  </si>
  <si>
    <t>RALEIGH-DURHAM INTL</t>
  </si>
  <si>
    <t>RDU</t>
  </si>
  <si>
    <t>Ramona</t>
  </si>
  <si>
    <t>RAMONA</t>
  </si>
  <si>
    <t>RNM</t>
  </si>
  <si>
    <t>Rampart</t>
  </si>
  <si>
    <t>RAMPART</t>
  </si>
  <si>
    <t>RMP</t>
  </si>
  <si>
    <t>Rancho murieta</t>
  </si>
  <si>
    <t>RANCHO MURIETA</t>
  </si>
  <si>
    <t>RIU</t>
  </si>
  <si>
    <t>Rangeley</t>
  </si>
  <si>
    <t>STEVEN A. BEAN MUNI</t>
  </si>
  <si>
    <t>8B0</t>
  </si>
  <si>
    <t>Rangely</t>
  </si>
  <si>
    <t>RANGELY</t>
  </si>
  <si>
    <t>4V0</t>
  </si>
  <si>
    <t>Rantoul</t>
  </si>
  <si>
    <t>RANTOUL NATL AVN CNTR-FRANK ELLIOTT FLD</t>
  </si>
  <si>
    <t>TIP</t>
  </si>
  <si>
    <t>Rapid city</t>
  </si>
  <si>
    <t>RAPID CITY RGNL</t>
  </si>
  <si>
    <t>RAP</t>
  </si>
  <si>
    <t>Raton</t>
  </si>
  <si>
    <t>RATON MUNI/CREWS FIELD</t>
  </si>
  <si>
    <t>RTN</t>
  </si>
  <si>
    <t>Ravenna</t>
  </si>
  <si>
    <t>PORTAGE COUNTY</t>
  </si>
  <si>
    <t>POV</t>
  </si>
  <si>
    <t>Ravenswood</t>
  </si>
  <si>
    <t>I18</t>
  </si>
  <si>
    <t>Rawlins</t>
  </si>
  <si>
    <t>RAWLINS MUNI/HARVEY FIELD</t>
  </si>
  <si>
    <t>RWL</t>
  </si>
  <si>
    <t>Raymond</t>
  </si>
  <si>
    <t>JOHN BELL WILLIAMS</t>
  </si>
  <si>
    <t>JVW</t>
  </si>
  <si>
    <t>Rayville</t>
  </si>
  <si>
    <t>JOHN H HOOKS JR MEMORIAL</t>
  </si>
  <si>
    <t>M79</t>
  </si>
  <si>
    <t>Reading</t>
  </si>
  <si>
    <t>READING RGNL/CARL A SPAATZ FIELD</t>
  </si>
  <si>
    <t>RDG</t>
  </si>
  <si>
    <t>Readington</t>
  </si>
  <si>
    <t>SOLBERG-HUNTERDON</t>
  </si>
  <si>
    <t>N51</t>
  </si>
  <si>
    <t>Red bluff</t>
  </si>
  <si>
    <t>RED BLUFF MUNI</t>
  </si>
  <si>
    <t>RBL</t>
  </si>
  <si>
    <t>Red cloud</t>
  </si>
  <si>
    <t>RED CLOUD MUNI</t>
  </si>
  <si>
    <t>7V7</t>
  </si>
  <si>
    <t>Red devil</t>
  </si>
  <si>
    <t>RED DEVIL</t>
  </si>
  <si>
    <t>RDV</t>
  </si>
  <si>
    <t>Red hook</t>
  </si>
  <si>
    <t>SKY PARK</t>
  </si>
  <si>
    <t>46N</t>
  </si>
  <si>
    <t>Red lodge</t>
  </si>
  <si>
    <t>RED LODGE</t>
  </si>
  <si>
    <t>RED</t>
  </si>
  <si>
    <t>Red oak</t>
  </si>
  <si>
    <t>RED OAK MUNI</t>
  </si>
  <si>
    <t>RDK</t>
  </si>
  <si>
    <t>Red wing</t>
  </si>
  <si>
    <t>RED WING RGNL</t>
  </si>
  <si>
    <t>RGK</t>
  </si>
  <si>
    <t>Redding</t>
  </si>
  <si>
    <t>BENTON FIELD</t>
  </si>
  <si>
    <t>O85</t>
  </si>
  <si>
    <t>REDDING MUNI</t>
  </si>
  <si>
    <t>RDD</t>
  </si>
  <si>
    <t>Redfield</t>
  </si>
  <si>
    <t>REDFIELD MUNI</t>
  </si>
  <si>
    <t>1D8</t>
  </si>
  <si>
    <t>Redlands</t>
  </si>
  <si>
    <t>REDLANDS MUNI</t>
  </si>
  <si>
    <t>REI</t>
  </si>
  <si>
    <t>Redmond</t>
  </si>
  <si>
    <t>ROBERTS FIELD</t>
  </si>
  <si>
    <t>RDM</t>
  </si>
  <si>
    <t>Redwood falls</t>
  </si>
  <si>
    <t>REDWOOD FALLS MUNI</t>
  </si>
  <si>
    <t>RWF</t>
  </si>
  <si>
    <t>Reedley</t>
  </si>
  <si>
    <t>REEDLEY MUNI</t>
  </si>
  <si>
    <t>O32</t>
  </si>
  <si>
    <t>Reedsburg</t>
  </si>
  <si>
    <t>REEDSBURG MUNI</t>
  </si>
  <si>
    <t>C35</t>
  </si>
  <si>
    <t>Reedsville</t>
  </si>
  <si>
    <t>MIFFLIN COUNTY</t>
  </si>
  <si>
    <t>RVL</t>
  </si>
  <si>
    <t>Reform</t>
  </si>
  <si>
    <t>NORTH PICKENS</t>
  </si>
  <si>
    <t>3M8</t>
  </si>
  <si>
    <t>Refugio</t>
  </si>
  <si>
    <t>ROOKE FIELD</t>
  </si>
  <si>
    <t>RFG</t>
  </si>
  <si>
    <t>Reidsville</t>
  </si>
  <si>
    <t>ROCKINGHAM COUNTY NC SHILOH</t>
  </si>
  <si>
    <t>SIF</t>
  </si>
  <si>
    <t>SWINTON SMITH FLD AT REIDSVILLE MUNI</t>
  </si>
  <si>
    <t>RVJ</t>
  </si>
  <si>
    <t>Reno</t>
  </si>
  <si>
    <t>RENO/STEAD</t>
  </si>
  <si>
    <t>RTS</t>
  </si>
  <si>
    <t>RENO/TAHOE INTL</t>
  </si>
  <si>
    <t>RNO</t>
  </si>
  <si>
    <t>Rensselaer</t>
  </si>
  <si>
    <t>JASPER COUNTY</t>
  </si>
  <si>
    <t>RZL</t>
  </si>
  <si>
    <t>Renton</t>
  </si>
  <si>
    <t>RENTON MUNI</t>
  </si>
  <si>
    <t>RNT</t>
  </si>
  <si>
    <t>Reserve</t>
  </si>
  <si>
    <t>RESERVE</t>
  </si>
  <si>
    <t>T16</t>
  </si>
  <si>
    <t>ST JOHN THE BAPTIST PARISH</t>
  </si>
  <si>
    <t>1L0</t>
  </si>
  <si>
    <t>Rexburg</t>
  </si>
  <si>
    <t>REXBURG-MADISON COUNTY</t>
  </si>
  <si>
    <t>RXE</t>
  </si>
  <si>
    <t>Rhinelander</t>
  </si>
  <si>
    <t>RHINELANDER-ONEIDA COUNTY</t>
  </si>
  <si>
    <t>RHI</t>
  </si>
  <si>
    <t>Rialto</t>
  </si>
  <si>
    <t>RIALTO MUNI /MIRO FLD/</t>
  </si>
  <si>
    <t>L67</t>
  </si>
  <si>
    <t>Rice lake</t>
  </si>
  <si>
    <t>RICE LAKE RGNL - CARL'S FIELD</t>
  </si>
  <si>
    <t>RPD</t>
  </si>
  <si>
    <t>Richfield</t>
  </si>
  <si>
    <t>RICHFIELD MUNI</t>
  </si>
  <si>
    <t>RIF</t>
  </si>
  <si>
    <t>Richland</t>
  </si>
  <si>
    <t>RICHLAND</t>
  </si>
  <si>
    <t>RLD</t>
  </si>
  <si>
    <t>Richland center</t>
  </si>
  <si>
    <t>93C</t>
  </si>
  <si>
    <t>Richlands</t>
  </si>
  <si>
    <t>TAZEWELL COUNTY</t>
  </si>
  <si>
    <t>JFZ</t>
  </si>
  <si>
    <t>Richmond</t>
  </si>
  <si>
    <t>MADISON</t>
  </si>
  <si>
    <t>I39</t>
  </si>
  <si>
    <t>RICHMOND EXECUTIVE-CHESTERFIELD COUNTY</t>
  </si>
  <si>
    <t>FCI</t>
  </si>
  <si>
    <t>RICHMOND INTL</t>
  </si>
  <si>
    <t>RIC</t>
  </si>
  <si>
    <t>RICHMOND MUNI</t>
  </si>
  <si>
    <t>RID</t>
  </si>
  <si>
    <t>Richmond/ashland</t>
  </si>
  <si>
    <t>HANOVER COUNTY MUNI</t>
  </si>
  <si>
    <t>OFP</t>
  </si>
  <si>
    <t>Richton</t>
  </si>
  <si>
    <t>RICHTON-PERRY COUNTY</t>
  </si>
  <si>
    <t>M59</t>
  </si>
  <si>
    <t>Ridgeland</t>
  </si>
  <si>
    <t>RIDGELAND</t>
  </si>
  <si>
    <t>3J1</t>
  </si>
  <si>
    <t>Rifle</t>
  </si>
  <si>
    <t>GARFIELD COUNTY RGNL</t>
  </si>
  <si>
    <t>RIL</t>
  </si>
  <si>
    <t>Rio vista</t>
  </si>
  <si>
    <t>RIO VISTA MUNI</t>
  </si>
  <si>
    <t>O88</t>
  </si>
  <si>
    <t>Ripley</t>
  </si>
  <si>
    <t>RIPLEY</t>
  </si>
  <si>
    <t>25M</t>
  </si>
  <si>
    <t>Ritzville</t>
  </si>
  <si>
    <t>PRU FIELD</t>
  </si>
  <si>
    <t>33S</t>
  </si>
  <si>
    <t>Riverside</t>
  </si>
  <si>
    <t>MARCH ARB</t>
  </si>
  <si>
    <t>RIV</t>
  </si>
  <si>
    <t>RIVERSIDE MUNI</t>
  </si>
  <si>
    <t>RAL</t>
  </si>
  <si>
    <t>Riverton</t>
  </si>
  <si>
    <t>RIVERTON RGNL</t>
  </si>
  <si>
    <t>RIW</t>
  </si>
  <si>
    <t>Roanoke</t>
  </si>
  <si>
    <t>ROANOKE MUNI</t>
  </si>
  <si>
    <t>7A5</t>
  </si>
  <si>
    <t>ROANOKE RGNL/WOODRUM FIELD</t>
  </si>
  <si>
    <t>ROA</t>
  </si>
  <si>
    <t>Roanoke rapids</t>
  </si>
  <si>
    <t>HALIFAX-NORTHAMPTON RGNL</t>
  </si>
  <si>
    <t>IXA</t>
  </si>
  <si>
    <t>Robbinsville</t>
  </si>
  <si>
    <t>TRENTON-ROBBINSVILLE</t>
  </si>
  <si>
    <t>N87</t>
  </si>
  <si>
    <t>Robinson</t>
  </si>
  <si>
    <t>CRAWFORD CO</t>
  </si>
  <si>
    <t>RSV</t>
  </si>
  <si>
    <t>NUECES COUNTY</t>
  </si>
  <si>
    <t>RBO</t>
  </si>
  <si>
    <t>Rochelle</t>
  </si>
  <si>
    <t>ROCHELLE MUNI AIRPORT-KORITZ FIELD</t>
  </si>
  <si>
    <t>RPJ</t>
  </si>
  <si>
    <t>Rochester</t>
  </si>
  <si>
    <t>RCR</t>
  </si>
  <si>
    <t>GREATER ROCHESTER INTL</t>
  </si>
  <si>
    <t>ROC</t>
  </si>
  <si>
    <t>ROCHESTER INTL</t>
  </si>
  <si>
    <t>RST</t>
  </si>
  <si>
    <t>SKYHAVEN</t>
  </si>
  <si>
    <t>DAW</t>
  </si>
  <si>
    <t>Rock hill</t>
  </si>
  <si>
    <t>ROCK HILL/YORK CO/BRYANT FIELD</t>
  </si>
  <si>
    <t>UZA</t>
  </si>
  <si>
    <t>Rock springs</t>
  </si>
  <si>
    <t>ROCK SPRINGS-SWEETWATER COUNTY</t>
  </si>
  <si>
    <t>RKS</t>
  </si>
  <si>
    <t>Rockingham</t>
  </si>
  <si>
    <t>RICHMOND COUNTY</t>
  </si>
  <si>
    <t>RCZ</t>
  </si>
  <si>
    <t>Rockland</t>
  </si>
  <si>
    <t>KNOX COUNTY RGNL</t>
  </si>
  <si>
    <t>RKD</t>
  </si>
  <si>
    <t>ARANSAS CO</t>
  </si>
  <si>
    <t>RKP</t>
  </si>
  <si>
    <t>RALPH M HALL/ROCKWALL MUNI</t>
  </si>
  <si>
    <t>F46</t>
  </si>
  <si>
    <t>Rockwell city</t>
  </si>
  <si>
    <t>ROCKWELL CITY MUNI</t>
  </si>
  <si>
    <t>2Y4</t>
  </si>
  <si>
    <t>Rockwood</t>
  </si>
  <si>
    <t>ROCKWOOD MUNI</t>
  </si>
  <si>
    <t>RKW</t>
  </si>
  <si>
    <t>Rocky mount</t>
  </si>
  <si>
    <t>ROCKY MOUNT-WILSON RGNL</t>
  </si>
  <si>
    <t>RWI</t>
  </si>
  <si>
    <t>Rogers</t>
  </si>
  <si>
    <t>ROGERS MUNI-CARTER FIELD</t>
  </si>
  <si>
    <t>ROG</t>
  </si>
  <si>
    <t>Rogers city</t>
  </si>
  <si>
    <t>PRESQUE ISLE COUNTY</t>
  </si>
  <si>
    <t>PZQ</t>
  </si>
  <si>
    <t>Rogersville</t>
  </si>
  <si>
    <t>HAWKINS COUNTY</t>
  </si>
  <si>
    <t>RVN</t>
  </si>
  <si>
    <t>Rolla</t>
  </si>
  <si>
    <t>ROLLA MUNI</t>
  </si>
  <si>
    <t>06D</t>
  </si>
  <si>
    <t>Rolla/vichy</t>
  </si>
  <si>
    <t>ROLLA NATIONAL</t>
  </si>
  <si>
    <t>VIH</t>
  </si>
  <si>
    <t>Rome</t>
  </si>
  <si>
    <t>GRIFFISS INTL</t>
  </si>
  <si>
    <t>RME</t>
  </si>
  <si>
    <t>RICHARD B RUSSELL</t>
  </si>
  <si>
    <t>RMG</t>
  </si>
  <si>
    <t>Romeo</t>
  </si>
  <si>
    <t>ROMEO STATE</t>
  </si>
  <si>
    <t>D98</t>
  </si>
  <si>
    <t>Ronan</t>
  </si>
  <si>
    <t>RONAN</t>
  </si>
  <si>
    <t>7S0</t>
  </si>
  <si>
    <t>Roosevelt</t>
  </si>
  <si>
    <t>ROOSEVELT MUNI</t>
  </si>
  <si>
    <t>74V</t>
  </si>
  <si>
    <t>Rosalia</t>
  </si>
  <si>
    <t>ROSALIA MUNI</t>
  </si>
  <si>
    <t>72S</t>
  </si>
  <si>
    <t>Roseau</t>
  </si>
  <si>
    <t>ROSEAU MUNI/RUDY BILLBERG FIELD</t>
  </si>
  <si>
    <t>ROX</t>
  </si>
  <si>
    <t>Rosebud</t>
  </si>
  <si>
    <t>ROSEBUD SIOUX TRIBAL</t>
  </si>
  <si>
    <t>SUO</t>
  </si>
  <si>
    <t>Roseburg</t>
  </si>
  <si>
    <t>ROSEBURG RGNL</t>
  </si>
  <si>
    <t>RBG</t>
  </si>
  <si>
    <t>Roswell</t>
  </si>
  <si>
    <t>ROSWELL INTL AIR CENTER</t>
  </si>
  <si>
    <t>ROW</t>
  </si>
  <si>
    <t>Rota island</t>
  </si>
  <si>
    <t>BENJAMIN TAISACAN MANGLONA INTL</t>
  </si>
  <si>
    <t>GRO</t>
  </si>
  <si>
    <t>Roundup</t>
  </si>
  <si>
    <t>ROUNDUP</t>
  </si>
  <si>
    <t>RPX</t>
  </si>
  <si>
    <t>Roxboro</t>
  </si>
  <si>
    <t>PERSON COUNTY</t>
  </si>
  <si>
    <t>TDF</t>
  </si>
  <si>
    <t>Ruby</t>
  </si>
  <si>
    <t>RUBY</t>
  </si>
  <si>
    <t>RBY</t>
  </si>
  <si>
    <t>Rugby</t>
  </si>
  <si>
    <t>RUGBY MUNI</t>
  </si>
  <si>
    <t>RUG</t>
  </si>
  <si>
    <t>Ruidoso</t>
  </si>
  <si>
    <t>SIERRA BLANCA RGNL</t>
  </si>
  <si>
    <t>SRR</t>
  </si>
  <si>
    <t>Rush city</t>
  </si>
  <si>
    <t>RUSH CITY RGNL</t>
  </si>
  <si>
    <t>ROS</t>
  </si>
  <si>
    <t>Rushford</t>
  </si>
  <si>
    <t>RUSHFORD MUNI</t>
  </si>
  <si>
    <t>55Y</t>
  </si>
  <si>
    <t>Rushville</t>
  </si>
  <si>
    <t>MODISETT</t>
  </si>
  <si>
    <t>9V5</t>
  </si>
  <si>
    <t>Russell</t>
  </si>
  <si>
    <t>RUSSELL MUNI</t>
  </si>
  <si>
    <t>RSL</t>
  </si>
  <si>
    <t>Russellville</t>
  </si>
  <si>
    <t>BILL PUGH FIELD</t>
  </si>
  <si>
    <t>M22</t>
  </si>
  <si>
    <t>RUSSELLVILLE RGNL</t>
  </si>
  <si>
    <t>RUE</t>
  </si>
  <si>
    <t>RUSSELLVILLE-LOGAN COUNTY</t>
  </si>
  <si>
    <t>4M7</t>
  </si>
  <si>
    <t>Russian mission</t>
  </si>
  <si>
    <t>RUSSIAN MISSION</t>
  </si>
  <si>
    <t>RSH</t>
  </si>
  <si>
    <t>Ruston</t>
  </si>
  <si>
    <t>RUSTON RGNL</t>
  </si>
  <si>
    <t>RSN</t>
  </si>
  <si>
    <t>Ruth</t>
  </si>
  <si>
    <t>RUTH</t>
  </si>
  <si>
    <t>T42</t>
  </si>
  <si>
    <t>Rutherfordton</t>
  </si>
  <si>
    <t>RUTHERFORD CO - MARCHMAN FIELD</t>
  </si>
  <si>
    <t>FQD</t>
  </si>
  <si>
    <t>Rutland</t>
  </si>
  <si>
    <t>RUTLAND - SOUTHERN VERMONT RGNL</t>
  </si>
  <si>
    <t>RUT</t>
  </si>
  <si>
    <t>Sabetha</t>
  </si>
  <si>
    <t>SABETHA MUNI</t>
  </si>
  <si>
    <t>K83</t>
  </si>
  <si>
    <t>Sac city</t>
  </si>
  <si>
    <t>SAC CITY MUNI</t>
  </si>
  <si>
    <t>SKI</t>
  </si>
  <si>
    <t>Sacramento</t>
  </si>
  <si>
    <t>MC CLELLAN AIRFIELD</t>
  </si>
  <si>
    <t>MCC</t>
  </si>
  <si>
    <t>SACRAMENTO EXECUTIVE</t>
  </si>
  <si>
    <t>SAC</t>
  </si>
  <si>
    <t>SACRAMENTO INTL</t>
  </si>
  <si>
    <t>SMF</t>
  </si>
  <si>
    <t>SACRAMENTO MATHER</t>
  </si>
  <si>
    <t>MHR</t>
  </si>
  <si>
    <t>Safford</t>
  </si>
  <si>
    <t>SAFFORD RGNL</t>
  </si>
  <si>
    <t>SAD</t>
  </si>
  <si>
    <t>Saginaw</t>
  </si>
  <si>
    <t>MBS INTL</t>
  </si>
  <si>
    <t>MBS</t>
  </si>
  <si>
    <t>SAGINAW COUNTY H.W. BROWNE</t>
  </si>
  <si>
    <t>HYX</t>
  </si>
  <si>
    <t>Saipan island</t>
  </si>
  <si>
    <t>FRANCISCO C. ADA/SAIPAN INTL</t>
  </si>
  <si>
    <t>GSN</t>
  </si>
  <si>
    <t>Salem</t>
  </si>
  <si>
    <t>MCNARY FLD</t>
  </si>
  <si>
    <t>SLE</t>
  </si>
  <si>
    <t>SALEM MEMORIAL</t>
  </si>
  <si>
    <t>K33</t>
  </si>
  <si>
    <t>SALEM MUNI</t>
  </si>
  <si>
    <t>I83</t>
  </si>
  <si>
    <t>SALEM-LECKRONE</t>
  </si>
  <si>
    <t>SLO</t>
  </si>
  <si>
    <t>Salida</t>
  </si>
  <si>
    <t>HARRIET ALEXANDER FIELD</t>
  </si>
  <si>
    <t>ANK</t>
  </si>
  <si>
    <t>Salina</t>
  </si>
  <si>
    <t>SALINA RGNL</t>
  </si>
  <si>
    <t>SLN</t>
  </si>
  <si>
    <t>Salinas</t>
  </si>
  <si>
    <t>SALINAS MUNI</t>
  </si>
  <si>
    <t>SNS</t>
  </si>
  <si>
    <t>Salisbury</t>
  </si>
  <si>
    <t>ROWAN COUNTY</t>
  </si>
  <si>
    <t>RUQ</t>
  </si>
  <si>
    <t>SALISBURY-OCEAN CITY WICOMICO RGNL</t>
  </si>
  <si>
    <t>SBY</t>
  </si>
  <si>
    <t>Sallisaw</t>
  </si>
  <si>
    <t>SALLISAW MUNI</t>
  </si>
  <si>
    <t>JSV</t>
  </si>
  <si>
    <t>Salmon</t>
  </si>
  <si>
    <t>LEMHI COUNTY</t>
  </si>
  <si>
    <t>SMN</t>
  </si>
  <si>
    <t>Salt lake city</t>
  </si>
  <si>
    <t>SALT LAKE CITY INTL</t>
  </si>
  <si>
    <t>SLC</t>
  </si>
  <si>
    <t>SOUTH VALLEY RGNL</t>
  </si>
  <si>
    <t>U42</t>
  </si>
  <si>
    <t>Saluda</t>
  </si>
  <si>
    <t>SALUDA COUNTY</t>
  </si>
  <si>
    <t>6J4</t>
  </si>
  <si>
    <t>San andreas</t>
  </si>
  <si>
    <t>CALAVERAS CO-MAURY RASMUSSEN FIELD</t>
  </si>
  <si>
    <t>CPU</t>
  </si>
  <si>
    <t>San angelo</t>
  </si>
  <si>
    <t>SAN ANGELO RGNL/MATHIS FIELD</t>
  </si>
  <si>
    <t>SJT</t>
  </si>
  <si>
    <t>San antonio</t>
  </si>
  <si>
    <t>SAN ANTONIO INTL</t>
  </si>
  <si>
    <t>SAT</t>
  </si>
  <si>
    <t>STINSON MUNI</t>
  </si>
  <si>
    <t>SSF</t>
  </si>
  <si>
    <t>San bernardino</t>
  </si>
  <si>
    <t>SAN BERNARDINO INTL</t>
  </si>
  <si>
    <t>SBD</t>
  </si>
  <si>
    <t>San carlos</t>
  </si>
  <si>
    <t>SAN CARLOS</t>
  </si>
  <si>
    <t>SQL</t>
  </si>
  <si>
    <t>San diego</t>
  </si>
  <si>
    <t>BROWN FIELD MUNI</t>
  </si>
  <si>
    <t>SDM</t>
  </si>
  <si>
    <t>MONTGOMERY FIELD</t>
  </si>
  <si>
    <t>MYF</t>
  </si>
  <si>
    <t>SAN DIEGO INTL</t>
  </si>
  <si>
    <t>SAN</t>
  </si>
  <si>
    <t>San diego/el cajon</t>
  </si>
  <si>
    <t>GILLESPIE FIELD</t>
  </si>
  <si>
    <t>SEE</t>
  </si>
  <si>
    <t>San francisco</t>
  </si>
  <si>
    <t>SAN FRANCISCO INTL</t>
  </si>
  <si>
    <t>SFO</t>
  </si>
  <si>
    <t>San jose</t>
  </si>
  <si>
    <t>NORMAN Y. MINETA SAN JOSE INTL</t>
  </si>
  <si>
    <t>SJC</t>
  </si>
  <si>
    <t>REID-HILLVIEW OF SANTA CLARA COUNTY</t>
  </si>
  <si>
    <t>RHV</t>
  </si>
  <si>
    <t>San juan</t>
  </si>
  <si>
    <t>FERNANDO LUIS RIBAS DOMINICCI</t>
  </si>
  <si>
    <t>SIG</t>
  </si>
  <si>
    <t>LUIS MUNOZ MARIN INTL</t>
  </si>
  <si>
    <t>SJU</t>
  </si>
  <si>
    <t>San luis obispo</t>
  </si>
  <si>
    <t>SAN LUIS COUNTY RGNL</t>
  </si>
  <si>
    <t>SBP</t>
  </si>
  <si>
    <t>San manuel</t>
  </si>
  <si>
    <t>SAN MANUEL</t>
  </si>
  <si>
    <t>E77</t>
  </si>
  <si>
    <t>San marcos</t>
  </si>
  <si>
    <t>SAN MARCOS MUNI</t>
  </si>
  <si>
    <t>HYI</t>
  </si>
  <si>
    <t>San martin</t>
  </si>
  <si>
    <t>SOUTH COUNTY ARPT OF SANTA CLARA COUNTY</t>
  </si>
  <si>
    <t>E16</t>
  </si>
  <si>
    <t>Sand point</t>
  </si>
  <si>
    <t>SAND POINT</t>
  </si>
  <si>
    <t>SDP</t>
  </si>
  <si>
    <t>Sand springs</t>
  </si>
  <si>
    <t>WILLIAM R. POGUE MUNI</t>
  </si>
  <si>
    <t>OWP</t>
  </si>
  <si>
    <t>Sandersville</t>
  </si>
  <si>
    <t>KAOLIN FIELD</t>
  </si>
  <si>
    <t>OKZ</t>
  </si>
  <si>
    <t>Sandpoint</t>
  </si>
  <si>
    <t>SANDPOINT</t>
  </si>
  <si>
    <t>SZT</t>
  </si>
  <si>
    <t>Sandusky</t>
  </si>
  <si>
    <t>SANDUSKY CITY</t>
  </si>
  <si>
    <t>Y83</t>
  </si>
  <si>
    <t>Sanford</t>
  </si>
  <si>
    <t>RALEIGH EXEC JETPORT AT SANFORD-LEE COUNTY</t>
  </si>
  <si>
    <t>TTA</t>
  </si>
  <si>
    <t>SANFORD SEACOAST RGNL</t>
  </si>
  <si>
    <t>SFM</t>
  </si>
  <si>
    <t>Santa ana</t>
  </si>
  <si>
    <t>JOHN WAYNE AIRPORT-ORANGE COUNTY</t>
  </si>
  <si>
    <t>SNA</t>
  </si>
  <si>
    <t>Santa barbara</t>
  </si>
  <si>
    <t>SANTA BARBARA MUNI</t>
  </si>
  <si>
    <t>SBA</t>
  </si>
  <si>
    <t>Santa fe</t>
  </si>
  <si>
    <t>SANTA FE MUNI</t>
  </si>
  <si>
    <t>SAF</t>
  </si>
  <si>
    <t>Santa maria</t>
  </si>
  <si>
    <t>SANTA MARIA PUB/CAPT G ALLAN HANCOCK FLD</t>
  </si>
  <si>
    <t>SMX</t>
  </si>
  <si>
    <t>Santa monica</t>
  </si>
  <si>
    <t>SANTA MONICA MUNI</t>
  </si>
  <si>
    <t>SMO</t>
  </si>
  <si>
    <t>Santa rosa</t>
  </si>
  <si>
    <t>CHARLES M. SCHULZ - SONOMA COUNTY</t>
  </si>
  <si>
    <t>STS</t>
  </si>
  <si>
    <t>SANTA ROSA ROUTE 66</t>
  </si>
  <si>
    <t>SXU</t>
  </si>
  <si>
    <t>Santa teresa</t>
  </si>
  <si>
    <t>DONA ANA COUNTY AT SANTA TERESA</t>
  </si>
  <si>
    <t>5T6</t>
  </si>
  <si>
    <t>Santa ynez</t>
  </si>
  <si>
    <t>SANTA YNEZ</t>
  </si>
  <si>
    <t>IZA</t>
  </si>
  <si>
    <t>Saranac lake</t>
  </si>
  <si>
    <t>ADIRONDACK RGNL</t>
  </si>
  <si>
    <t>SLK</t>
  </si>
  <si>
    <t>Sarasota/bradenton</t>
  </si>
  <si>
    <t>SARASOTA/BRADENTON INTL</t>
  </si>
  <si>
    <t>SRQ</t>
  </si>
  <si>
    <t>Saratoga</t>
  </si>
  <si>
    <t>SHIVELY FIELD</t>
  </si>
  <si>
    <t>SAA</t>
  </si>
  <si>
    <t>Saratoga springs</t>
  </si>
  <si>
    <t>SARATOGA COUNTY</t>
  </si>
  <si>
    <t>5B2</t>
  </si>
  <si>
    <t>Sargent</t>
  </si>
  <si>
    <t>SARGENT MUNI</t>
  </si>
  <si>
    <t>09K</t>
  </si>
  <si>
    <t>Satanta</t>
  </si>
  <si>
    <t>SATANTA MUNI</t>
  </si>
  <si>
    <t>1K9</t>
  </si>
  <si>
    <t>Sauk centre</t>
  </si>
  <si>
    <t>SAUK CENTRE MUNI</t>
  </si>
  <si>
    <t>D39</t>
  </si>
  <si>
    <t>Sault ste marie</t>
  </si>
  <si>
    <t>CHIPPEWA COUNTY INTL</t>
  </si>
  <si>
    <t>CIU</t>
  </si>
  <si>
    <t>Savanna</t>
  </si>
  <si>
    <t>TRI-TOWNSHIP</t>
  </si>
  <si>
    <t>SFY</t>
  </si>
  <si>
    <t>Savannah</t>
  </si>
  <si>
    <t>SAVANNAH/HILTON HEAD INTL</t>
  </si>
  <si>
    <t>SAV</t>
  </si>
  <si>
    <t>SAVANNAH-HARDIN COUNTY</t>
  </si>
  <si>
    <t>SNH</t>
  </si>
  <si>
    <t>Savoonga</t>
  </si>
  <si>
    <t>SAVOONGA</t>
  </si>
  <si>
    <t>SVA</t>
  </si>
  <si>
    <t>Sayre</t>
  </si>
  <si>
    <t>SAYRE MUNI</t>
  </si>
  <si>
    <t>3O4</t>
  </si>
  <si>
    <t>Scammon bay</t>
  </si>
  <si>
    <t>SCAMMON BAY</t>
  </si>
  <si>
    <t>SCM</t>
  </si>
  <si>
    <t>Scappoose</t>
  </si>
  <si>
    <t>SCAPPOOSE INDUSTRIAL AIRPARK</t>
  </si>
  <si>
    <t>SPB</t>
  </si>
  <si>
    <t>Schenectady</t>
  </si>
  <si>
    <t>SCHENECTADY COUNTY</t>
  </si>
  <si>
    <t>SCH</t>
  </si>
  <si>
    <t>Schroon lake</t>
  </si>
  <si>
    <t>SCHROON LAKE</t>
  </si>
  <si>
    <t>4B7</t>
  </si>
  <si>
    <t>Scobey</t>
  </si>
  <si>
    <t>SCOBEY</t>
  </si>
  <si>
    <t>9S2</t>
  </si>
  <si>
    <t>Scott city</t>
  </si>
  <si>
    <t>SCOTT CITY MUNI</t>
  </si>
  <si>
    <t>TQK</t>
  </si>
  <si>
    <t>Scottsbluff</t>
  </si>
  <si>
    <t>WESTERN NEBRASKA RGNL/WILLIAM B. HEILIG FI</t>
  </si>
  <si>
    <t>BFF</t>
  </si>
  <si>
    <t>Scottsboro</t>
  </si>
  <si>
    <t>SCOTTSBORO MUNI-WORD FIELD</t>
  </si>
  <si>
    <t>4A6</t>
  </si>
  <si>
    <t>Scottsdale</t>
  </si>
  <si>
    <t>SCOTTSDALE</t>
  </si>
  <si>
    <t>SDL</t>
  </si>
  <si>
    <t>Scribner</t>
  </si>
  <si>
    <t>SCRIBNER STATE</t>
  </si>
  <si>
    <t>SCB</t>
  </si>
  <si>
    <t>Searcy</t>
  </si>
  <si>
    <t>SEARCY MUNI</t>
  </si>
  <si>
    <t>SRC</t>
  </si>
  <si>
    <t>Seaside</t>
  </si>
  <si>
    <t>SEASIDE MUNI</t>
  </si>
  <si>
    <t>56S</t>
  </si>
  <si>
    <t>Seattle</t>
  </si>
  <si>
    <t>BOEING FIELD/KING COUNTY INTL</t>
  </si>
  <si>
    <t>BFI</t>
  </si>
  <si>
    <t>SEATTLE-TACOMA INTL</t>
  </si>
  <si>
    <t>SEA</t>
  </si>
  <si>
    <t>Sebastian</t>
  </si>
  <si>
    <t>SEBASTIAN MUNI</t>
  </si>
  <si>
    <t>X26</t>
  </si>
  <si>
    <t>Sebring</t>
  </si>
  <si>
    <t>SEBRING RGNL</t>
  </si>
  <si>
    <t>SEF</t>
  </si>
  <si>
    <t>Sedalia</t>
  </si>
  <si>
    <t>SEDALIA RGNL</t>
  </si>
  <si>
    <t>DMO</t>
  </si>
  <si>
    <t>Sedona</t>
  </si>
  <si>
    <t>SEDONA</t>
  </si>
  <si>
    <t>SEZ</t>
  </si>
  <si>
    <t>Selawik</t>
  </si>
  <si>
    <t>SELAWIK</t>
  </si>
  <si>
    <t>WLK</t>
  </si>
  <si>
    <t>Seldovia</t>
  </si>
  <si>
    <t>SELDOVIA</t>
  </si>
  <si>
    <t>SOV</t>
  </si>
  <si>
    <t>Selinsgrove</t>
  </si>
  <si>
    <t>PENN VALLEY</t>
  </si>
  <si>
    <t>SEG</t>
  </si>
  <si>
    <t>Selma</t>
  </si>
  <si>
    <t>CRAIG FIELD</t>
  </si>
  <si>
    <t>SEM</t>
  </si>
  <si>
    <t>Selmer</t>
  </si>
  <si>
    <t>ROBERT SIBLEY</t>
  </si>
  <si>
    <t>SZY</t>
  </si>
  <si>
    <t>Seminole</t>
  </si>
  <si>
    <t>GAINES COUNTY</t>
  </si>
  <si>
    <t>GNC</t>
  </si>
  <si>
    <t>SEMINOLE MUNI</t>
  </si>
  <si>
    <t>SRE</t>
  </si>
  <si>
    <t>Seneca falls</t>
  </si>
  <si>
    <t>FINGER LAKES RGNL</t>
  </si>
  <si>
    <t>0G7</t>
  </si>
  <si>
    <t>Sevierville</t>
  </si>
  <si>
    <t>GATLINBURG-PIGEON FORGE</t>
  </si>
  <si>
    <t>GKT</t>
  </si>
  <si>
    <t>Sewanee</t>
  </si>
  <si>
    <t>UOS</t>
  </si>
  <si>
    <t>Seward</t>
  </si>
  <si>
    <t>SEWARD</t>
  </si>
  <si>
    <t>SWD</t>
  </si>
  <si>
    <t>SEWARD MUNI</t>
  </si>
  <si>
    <t>SWT</t>
  </si>
  <si>
    <t>Seymour</t>
  </si>
  <si>
    <t>FREEMAN MUNI</t>
  </si>
  <si>
    <t>SER</t>
  </si>
  <si>
    <t>SEYMOUR MUNI</t>
  </si>
  <si>
    <t>60F</t>
  </si>
  <si>
    <t>Shafter</t>
  </si>
  <si>
    <t>SHAFTER-MINTER FIELD</t>
  </si>
  <si>
    <t>MIT</t>
  </si>
  <si>
    <t>Shageluk</t>
  </si>
  <si>
    <t>SHAGELUK</t>
  </si>
  <si>
    <t>SHX</t>
  </si>
  <si>
    <t>Shaktoolik</t>
  </si>
  <si>
    <t>SHAKTOOLIK</t>
  </si>
  <si>
    <t>2C7</t>
  </si>
  <si>
    <t>Shamokin</t>
  </si>
  <si>
    <t>NORTHUMBERLAND COUNTY</t>
  </si>
  <si>
    <t>N79</t>
  </si>
  <si>
    <t>Shawano</t>
  </si>
  <si>
    <t>SHAWANO MUNI</t>
  </si>
  <si>
    <t>EZS</t>
  </si>
  <si>
    <t>Shawnee</t>
  </si>
  <si>
    <t>SHAWNEE RGNL</t>
  </si>
  <si>
    <t>SNL</t>
  </si>
  <si>
    <t>Sheboygan</t>
  </si>
  <si>
    <t>SHEBOYGAN COUNTY MEMORIAL</t>
  </si>
  <si>
    <t>SBM</t>
  </si>
  <si>
    <t>Shelby</t>
  </si>
  <si>
    <t>SHELBY</t>
  </si>
  <si>
    <t>SBX</t>
  </si>
  <si>
    <t>SHELBY-CLEVELAND COUNTY RGNL</t>
  </si>
  <si>
    <t>EHO</t>
  </si>
  <si>
    <t>Shelbyville</t>
  </si>
  <si>
    <t>BOMAR FIELD-SHELBYVILLE MUNI</t>
  </si>
  <si>
    <t>SYI</t>
  </si>
  <si>
    <t>2H0</t>
  </si>
  <si>
    <t>SHELBYVILLE MUNI</t>
  </si>
  <si>
    <t>GEZ</t>
  </si>
  <si>
    <t>Sheldon</t>
  </si>
  <si>
    <t>SHELDON MUNI</t>
  </si>
  <si>
    <t>SHL</t>
  </si>
  <si>
    <t>Sheldon point</t>
  </si>
  <si>
    <t>SHELDON POINT</t>
  </si>
  <si>
    <t>SXP</t>
  </si>
  <si>
    <t>Shell lake</t>
  </si>
  <si>
    <t>SHELL LAKE MUNI</t>
  </si>
  <si>
    <t>SSQ</t>
  </si>
  <si>
    <t>Shelter cove</t>
  </si>
  <si>
    <t>SHELTER COVE</t>
  </si>
  <si>
    <t>0Q5</t>
  </si>
  <si>
    <t>Shelton</t>
  </si>
  <si>
    <t>SANDERSON FIELD</t>
  </si>
  <si>
    <t>SHN</t>
  </si>
  <si>
    <t>Shenandoah</t>
  </si>
  <si>
    <t>SHENANDOAH MUNI</t>
  </si>
  <si>
    <t>SDA</t>
  </si>
  <si>
    <t>Sheridan</t>
  </si>
  <si>
    <t>SHERIDAN COUNTY</t>
  </si>
  <si>
    <t>SHR</t>
  </si>
  <si>
    <t>SHERIDAN MUNI</t>
  </si>
  <si>
    <t>9M8</t>
  </si>
  <si>
    <t>Sherman/denison</t>
  </si>
  <si>
    <t>NORTH TEXAS RGNL/PERRIN FIELD</t>
  </si>
  <si>
    <t>GYI</t>
  </si>
  <si>
    <t>Shiprock</t>
  </si>
  <si>
    <t>SHIPROCK AIRSTRIP</t>
  </si>
  <si>
    <t>5V5</t>
  </si>
  <si>
    <t>Shirley</t>
  </si>
  <si>
    <t>BROOKHAVEN</t>
  </si>
  <si>
    <t>HWV</t>
  </si>
  <si>
    <t>Shishmaref</t>
  </si>
  <si>
    <t>SHISHMAREF</t>
  </si>
  <si>
    <t>SHH</t>
  </si>
  <si>
    <t>Shomu-shon</t>
  </si>
  <si>
    <t>PAGAN AIRSTRIP</t>
  </si>
  <si>
    <t>TT01</t>
  </si>
  <si>
    <t>Show low</t>
  </si>
  <si>
    <t>SHOW LOW RGNL</t>
  </si>
  <si>
    <t>SOW</t>
  </si>
  <si>
    <t>Shreveport</t>
  </si>
  <si>
    <t>SHREVEPORT DOWNTOWN</t>
  </si>
  <si>
    <t>DTN</t>
  </si>
  <si>
    <t>SHREVEPORT RGNL</t>
  </si>
  <si>
    <t>SHV</t>
  </si>
  <si>
    <t>Shungnak</t>
  </si>
  <si>
    <t>SHUNGNAK</t>
  </si>
  <si>
    <t>SHG</t>
  </si>
  <si>
    <t>Sidney</t>
  </si>
  <si>
    <t>SIDNEY MUNI</t>
  </si>
  <si>
    <t>I12</t>
  </si>
  <si>
    <t>N23</t>
  </si>
  <si>
    <t>SIDNEY MUNI/LLOYD W. CARR FIELD</t>
  </si>
  <si>
    <t>SNY</t>
  </si>
  <si>
    <t>SIDNEY-RICHLAND MUNI</t>
  </si>
  <si>
    <t>SDY</t>
  </si>
  <si>
    <t>Sikeston</t>
  </si>
  <si>
    <t>SIKESTON MEMORIAL MUNI</t>
  </si>
  <si>
    <t>SIK</t>
  </si>
  <si>
    <t>Siler city</t>
  </si>
  <si>
    <t>SILER CITY MUNI</t>
  </si>
  <si>
    <t>5W8</t>
  </si>
  <si>
    <t>Siloam springs</t>
  </si>
  <si>
    <t>SLG</t>
  </si>
  <si>
    <t>Silver bay</t>
  </si>
  <si>
    <t>SILVER BAY MUNI</t>
  </si>
  <si>
    <t>BFW</t>
  </si>
  <si>
    <t>Silver city</t>
  </si>
  <si>
    <t>SVC</t>
  </si>
  <si>
    <t>Silver springs</t>
  </si>
  <si>
    <t>SILVER SPRINGS</t>
  </si>
  <si>
    <t>SPZ</t>
  </si>
  <si>
    <t>Simsbury</t>
  </si>
  <si>
    <t>SIMSBURY</t>
  </si>
  <si>
    <t>4B9</t>
  </si>
  <si>
    <t>Sioux city</t>
  </si>
  <si>
    <t>SIOUX GATEWAY/COL. BUD DAY FIELD</t>
  </si>
  <si>
    <t>SUX</t>
  </si>
  <si>
    <t>Sioux falls</t>
  </si>
  <si>
    <t>JOE FOSS FIELD</t>
  </si>
  <si>
    <t>FSD</t>
  </si>
  <si>
    <t>Siren</t>
  </si>
  <si>
    <t>BURNETT COUNTY</t>
  </si>
  <si>
    <t>RZN</t>
  </si>
  <si>
    <t>Sisseton</t>
  </si>
  <si>
    <t>SISSETON MUNI</t>
  </si>
  <si>
    <t>8D3</t>
  </si>
  <si>
    <t>Sitka</t>
  </si>
  <si>
    <t>SITKA</t>
  </si>
  <si>
    <t>A29</t>
  </si>
  <si>
    <t>SITKA ROCKY GUTIERREZ</t>
  </si>
  <si>
    <t>SIT</t>
  </si>
  <si>
    <t>Skagway</t>
  </si>
  <si>
    <t>SKAGWAY</t>
  </si>
  <si>
    <t>7K2</t>
  </si>
  <si>
    <t>SGY</t>
  </si>
  <si>
    <t>Skaneateles</t>
  </si>
  <si>
    <t>SKANEATELES AERO DROME</t>
  </si>
  <si>
    <t>6B9</t>
  </si>
  <si>
    <t>Skiatook</t>
  </si>
  <si>
    <t>SKIATOOK MUNI</t>
  </si>
  <si>
    <t>2F6</t>
  </si>
  <si>
    <t>Skwentna</t>
  </si>
  <si>
    <t>SKWENTNA</t>
  </si>
  <si>
    <t>SKW</t>
  </si>
  <si>
    <t>Slaton</t>
  </si>
  <si>
    <t>SLATON MUNI</t>
  </si>
  <si>
    <t>F49</t>
  </si>
  <si>
    <t>Sleetmute</t>
  </si>
  <si>
    <t>SLEETMUTE</t>
  </si>
  <si>
    <t>SLQ</t>
  </si>
  <si>
    <t>Slidell</t>
  </si>
  <si>
    <t>SLIDELL</t>
  </si>
  <si>
    <t>ASD</t>
  </si>
  <si>
    <t>Smith center</t>
  </si>
  <si>
    <t>SMITH CENTER MUNI</t>
  </si>
  <si>
    <t>K82</t>
  </si>
  <si>
    <t>Smithfield</t>
  </si>
  <si>
    <t>JOHNSTON COUNTY</t>
  </si>
  <si>
    <t>JNX</t>
  </si>
  <si>
    <t>Smithville</t>
  </si>
  <si>
    <t>SMITHVILLE CRAWFORD MUNI</t>
  </si>
  <si>
    <t>84R</t>
  </si>
  <si>
    <t>SMITHVILLE MUNI</t>
  </si>
  <si>
    <t>0A3</t>
  </si>
  <si>
    <t>Smyrna</t>
  </si>
  <si>
    <t>SMYRNA</t>
  </si>
  <si>
    <t>MQY</t>
  </si>
  <si>
    <t>Snohomish</t>
  </si>
  <si>
    <t>HARVEY FIELD</t>
  </si>
  <si>
    <t>S43</t>
  </si>
  <si>
    <t>Snyder</t>
  </si>
  <si>
    <t>WINSTON FIELD</t>
  </si>
  <si>
    <t>SNK</t>
  </si>
  <si>
    <t>Socorro</t>
  </si>
  <si>
    <t>SOCORRO MUNI</t>
  </si>
  <si>
    <t>ONM</t>
  </si>
  <si>
    <t>Soldotna</t>
  </si>
  <si>
    <t>SOLDOTNA</t>
  </si>
  <si>
    <t>SXQ</t>
  </si>
  <si>
    <t>Solon springs</t>
  </si>
  <si>
    <t>SOLON SPRINGS MUNI</t>
  </si>
  <si>
    <t>OLG</t>
  </si>
  <si>
    <t>Somerset</t>
  </si>
  <si>
    <t>LAKE CUMBERLAND RGNL</t>
  </si>
  <si>
    <t>SME</t>
  </si>
  <si>
    <t>SOMERSET COUNTY</t>
  </si>
  <si>
    <t>2G9</t>
  </si>
  <si>
    <t>Somerville</t>
  </si>
  <si>
    <t>FAYETTE COUNTY</t>
  </si>
  <si>
    <t>FYE</t>
  </si>
  <si>
    <t>SOMERSET</t>
  </si>
  <si>
    <t>SMQ</t>
  </si>
  <si>
    <t>South bend</t>
  </si>
  <si>
    <t>SOUTH BEND</t>
  </si>
  <si>
    <t>SBN</t>
  </si>
  <si>
    <t>South bethlehem</t>
  </si>
  <si>
    <t>SOUTH ALBANY</t>
  </si>
  <si>
    <t>4B0</t>
  </si>
  <si>
    <t>South boston</t>
  </si>
  <si>
    <t>WILLIAM M TUCK</t>
  </si>
  <si>
    <t>W78</t>
  </si>
  <si>
    <t>South haven</t>
  </si>
  <si>
    <t>SOUTH HAVEN AREA RGNL</t>
  </si>
  <si>
    <t>LWA</t>
  </si>
  <si>
    <t>South hill</t>
  </si>
  <si>
    <t>MECKLENBURG-BRUNSWICK RGNL</t>
  </si>
  <si>
    <t>AVC</t>
  </si>
  <si>
    <t>South lake tahoe</t>
  </si>
  <si>
    <t>LAKE TAHOE</t>
  </si>
  <si>
    <t>TVL</t>
  </si>
  <si>
    <t>South naknek</t>
  </si>
  <si>
    <t>SOUTH NAKNEK NR 2</t>
  </si>
  <si>
    <t>WSN</t>
  </si>
  <si>
    <t>South st paul</t>
  </si>
  <si>
    <t>SOUTH ST PAUL MUNI-RICHARD E FLEMING FLD</t>
  </si>
  <si>
    <t>SGS</t>
  </si>
  <si>
    <t>Southbridge</t>
  </si>
  <si>
    <t>SOUTHBRIDGE MUNI</t>
  </si>
  <si>
    <t>3B0</t>
  </si>
  <si>
    <t>Spanish fork</t>
  </si>
  <si>
    <t>SPANISH FORK-SPRINGVILLE-WOODHOUSE FIELD</t>
  </si>
  <si>
    <t>U77</t>
  </si>
  <si>
    <t>Sparta</t>
  </si>
  <si>
    <t>PAUL C. MILLER-SPARTA</t>
  </si>
  <si>
    <t>8D4</t>
  </si>
  <si>
    <t>SPARTA COMMUNITY-HUNTER FIELD</t>
  </si>
  <si>
    <t>SAR</t>
  </si>
  <si>
    <t>SPARTA/FORT MC COY</t>
  </si>
  <si>
    <t>CMY</t>
  </si>
  <si>
    <t>UPPER CUMBERLAND RGNL</t>
  </si>
  <si>
    <t>SRB</t>
  </si>
  <si>
    <t>Spartanburg</t>
  </si>
  <si>
    <t>SPARTANBURG DOWNTOWN MEMORIAL</t>
  </si>
  <si>
    <t>SPA</t>
  </si>
  <si>
    <t>Spearfish</t>
  </si>
  <si>
    <t>BLACK HILLS-CLYDE ICE FIELD</t>
  </si>
  <si>
    <t>SPF</t>
  </si>
  <si>
    <t>Spearman</t>
  </si>
  <si>
    <t>MAJOR SAMUEL B CORNELIUS FIELD</t>
  </si>
  <si>
    <t>E42</t>
  </si>
  <si>
    <t>Spencer</t>
  </si>
  <si>
    <t>SPENCER MUNI</t>
  </si>
  <si>
    <t>SPW</t>
  </si>
  <si>
    <t>Spokane</t>
  </si>
  <si>
    <t>FELTS FIELD</t>
  </si>
  <si>
    <t>SFF</t>
  </si>
  <si>
    <t>SPOKANE INTL</t>
  </si>
  <si>
    <t>GEG</t>
  </si>
  <si>
    <t>Springdale</t>
  </si>
  <si>
    <t>SPRINGDALE MUNI</t>
  </si>
  <si>
    <t>ASG</t>
  </si>
  <si>
    <t>Springer</t>
  </si>
  <si>
    <t>SPRINGER MUNI</t>
  </si>
  <si>
    <t>S42</t>
  </si>
  <si>
    <t>Springerville</t>
  </si>
  <si>
    <t>SPRINGERVILLE MUNI</t>
  </si>
  <si>
    <t>D68</t>
  </si>
  <si>
    <t>Springfield</t>
  </si>
  <si>
    <t>ABRAHAM LINCOLN CAPITAL</t>
  </si>
  <si>
    <t>SPI</t>
  </si>
  <si>
    <t>HARTNESS STATE (SPRINGFIELD)</t>
  </si>
  <si>
    <t>VSF</t>
  </si>
  <si>
    <t>LEBANON-SPRINGFIELD</t>
  </si>
  <si>
    <t>6I2</t>
  </si>
  <si>
    <t>SPRINGFIELD MUNI</t>
  </si>
  <si>
    <t>D42</t>
  </si>
  <si>
    <t>Y03</t>
  </si>
  <si>
    <t>SPRINGFIELD ROBERTSON COUNTY</t>
  </si>
  <si>
    <t>M91</t>
  </si>
  <si>
    <t>SPRINGFIELD-BECKLEY MUNI</t>
  </si>
  <si>
    <t>SGH</t>
  </si>
  <si>
    <t>SPRINGFIELD-BRANSON NATIONAL</t>
  </si>
  <si>
    <t>SGF</t>
  </si>
  <si>
    <t>Springfield/chicopee</t>
  </si>
  <si>
    <t>WESTOVER ARB/METROPOLITAN</t>
  </si>
  <si>
    <t>CEF</t>
  </si>
  <si>
    <t>Springhill</t>
  </si>
  <si>
    <t>SPRINGHILL</t>
  </si>
  <si>
    <t>SPH</t>
  </si>
  <si>
    <t>Spruce pine</t>
  </si>
  <si>
    <t>AVERY COUNTY/MORRISON FIELD/</t>
  </si>
  <si>
    <t>7A8</t>
  </si>
  <si>
    <t>St augustine</t>
  </si>
  <si>
    <t>NORTHEAST FLORIDA RGNL</t>
  </si>
  <si>
    <t>SGJ</t>
  </si>
  <si>
    <t>St charles</t>
  </si>
  <si>
    <t>ST CHARLES COUNTY SMARTT</t>
  </si>
  <si>
    <t>SET</t>
  </si>
  <si>
    <t>St clair</t>
  </si>
  <si>
    <t>ST CLAIR RGNL</t>
  </si>
  <si>
    <t>K39</t>
  </si>
  <si>
    <t>St cloud</t>
  </si>
  <si>
    <t>ST CLOUD RGNL</t>
  </si>
  <si>
    <t>STC</t>
  </si>
  <si>
    <t>St elmo</t>
  </si>
  <si>
    <t>ST ELMO</t>
  </si>
  <si>
    <t>2R5</t>
  </si>
  <si>
    <t>St francis</t>
  </si>
  <si>
    <t>CHEYENNE COUNTY MUNI</t>
  </si>
  <si>
    <t>SYF</t>
  </si>
  <si>
    <t>St george</t>
  </si>
  <si>
    <t>ST GEORGE</t>
  </si>
  <si>
    <t>6J2</t>
  </si>
  <si>
    <t>PBV</t>
  </si>
  <si>
    <t>ST GEORGE MUNI</t>
  </si>
  <si>
    <t>SGU</t>
  </si>
  <si>
    <t>St ignace</t>
  </si>
  <si>
    <t>MACKINAC COUNTY</t>
  </si>
  <si>
    <t>83D</t>
  </si>
  <si>
    <t>St jacob</t>
  </si>
  <si>
    <t>ST LOUIS METRO-EAST/SHAFER FIELD</t>
  </si>
  <si>
    <t>3K6</t>
  </si>
  <si>
    <t>St james</t>
  </si>
  <si>
    <t>ST JAMES MUNI</t>
  </si>
  <si>
    <t>JYG</t>
  </si>
  <si>
    <t>St johns</t>
  </si>
  <si>
    <t>ST JOHNS INDUSTRIAL AIR PARK</t>
  </si>
  <si>
    <t>SJN</t>
  </si>
  <si>
    <t>St joseph</t>
  </si>
  <si>
    <t>ROSECRANS MEMORIAL</t>
  </si>
  <si>
    <t>STJ</t>
  </si>
  <si>
    <t>St louis</t>
  </si>
  <si>
    <t>CREVE COEUR</t>
  </si>
  <si>
    <t>1H0</t>
  </si>
  <si>
    <t>LAMBERT-ST LOUIS INTL</t>
  </si>
  <si>
    <t>STL</t>
  </si>
  <si>
    <t>SPIRIT OF ST LOUIS</t>
  </si>
  <si>
    <t>SUS</t>
  </si>
  <si>
    <t>St maries</t>
  </si>
  <si>
    <t>ST MARIES MUNI</t>
  </si>
  <si>
    <t>S72</t>
  </si>
  <si>
    <t>St marys</t>
  </si>
  <si>
    <t>ST MARYS</t>
  </si>
  <si>
    <t>4J6</t>
  </si>
  <si>
    <t>ST MARYS MUNI</t>
  </si>
  <si>
    <t>OYM</t>
  </si>
  <si>
    <t>St mary's</t>
  </si>
  <si>
    <t>ST MARY'S</t>
  </si>
  <si>
    <t>KSM</t>
  </si>
  <si>
    <t>St michael</t>
  </si>
  <si>
    <t>ST MICHAEL</t>
  </si>
  <si>
    <t>SMK</t>
  </si>
  <si>
    <t>St paul</t>
  </si>
  <si>
    <t>LAKE ELMO</t>
  </si>
  <si>
    <t>21D</t>
  </si>
  <si>
    <t>ST PAUL DOWNTOWN HOLMAN FLD</t>
  </si>
  <si>
    <t>STP</t>
  </si>
  <si>
    <t>St paul island</t>
  </si>
  <si>
    <t>ST PAUL ISLAND</t>
  </si>
  <si>
    <t>SNP</t>
  </si>
  <si>
    <t>St petersburg</t>
  </si>
  <si>
    <t>ALBERT WHITTED</t>
  </si>
  <si>
    <t>SPG</t>
  </si>
  <si>
    <t>St petersburg-clearwater</t>
  </si>
  <si>
    <t>ST PETE-CLEARWATER INTL</t>
  </si>
  <si>
    <t>PIE</t>
  </si>
  <si>
    <t>Stafford</t>
  </si>
  <si>
    <t>STAFFORD RGNL</t>
  </si>
  <si>
    <t>RMN</t>
  </si>
  <si>
    <t>Stamford</t>
  </si>
  <si>
    <t>ARLEDGE FIELD</t>
  </si>
  <si>
    <t>F56</t>
  </si>
  <si>
    <t>Stanford</t>
  </si>
  <si>
    <t>STANFORD/BIGGERSTAFF FLD</t>
  </si>
  <si>
    <t>S64</t>
  </si>
  <si>
    <t>Stanley</t>
  </si>
  <si>
    <t>STANLEY MUNI</t>
  </si>
  <si>
    <t>08D</t>
  </si>
  <si>
    <t>Stanton</t>
  </si>
  <si>
    <t>STANTON</t>
  </si>
  <si>
    <t>I50</t>
  </si>
  <si>
    <t>Staples</t>
  </si>
  <si>
    <t>STAPLES MUNI</t>
  </si>
  <si>
    <t>SAZ</t>
  </si>
  <si>
    <t>Star</t>
  </si>
  <si>
    <t>MONTGOMERY COUNTY</t>
  </si>
  <si>
    <t>43A</t>
  </si>
  <si>
    <t>Starkville</t>
  </si>
  <si>
    <t>GEORGE M BRYAN</t>
  </si>
  <si>
    <t>STF</t>
  </si>
  <si>
    <t>State college</t>
  </si>
  <si>
    <t>UNIVERSITY PARK</t>
  </si>
  <si>
    <t>UNV</t>
  </si>
  <si>
    <t>Statesboro</t>
  </si>
  <si>
    <t>STATESBORO-BULLOCH COUNTY</t>
  </si>
  <si>
    <t>TBR</t>
  </si>
  <si>
    <t>Statesville</t>
  </si>
  <si>
    <t>STATESVILLE RGNL</t>
  </si>
  <si>
    <t>SVH</t>
  </si>
  <si>
    <t>Staunton/waynesboro/harrisonburg</t>
  </si>
  <si>
    <t>SHENANDOAH VALLEY RGNL</t>
  </si>
  <si>
    <t>SHD</t>
  </si>
  <si>
    <t>Steamboat springs</t>
  </si>
  <si>
    <t>STEAMBOAT SPRINGS/BOB ADAMS FIELD</t>
  </si>
  <si>
    <t>SBS</t>
  </si>
  <si>
    <t>Stebbins</t>
  </si>
  <si>
    <t>STEBBINS</t>
  </si>
  <si>
    <t>WBB</t>
  </si>
  <si>
    <t>STEPHENVILLE CLARK RGNL</t>
  </si>
  <si>
    <t>SEP</t>
  </si>
  <si>
    <t>Sterling</t>
  </si>
  <si>
    <t>STERLING MUNI</t>
  </si>
  <si>
    <t>STK</t>
  </si>
  <si>
    <t>Sterling/rockfalls</t>
  </si>
  <si>
    <t>WHITESIDE CO ARPT-JOS H BITTORF FLD</t>
  </si>
  <si>
    <t>SQI</t>
  </si>
  <si>
    <t>Steubenville</t>
  </si>
  <si>
    <t>JEFFERSON COUNTY AIRPARK</t>
  </si>
  <si>
    <t>2G2</t>
  </si>
  <si>
    <t>Stevens point</t>
  </si>
  <si>
    <t>STEVENS POINT MUNI</t>
  </si>
  <si>
    <t>STE</t>
  </si>
  <si>
    <t>Stevens village</t>
  </si>
  <si>
    <t>STEVENS VILLAGE</t>
  </si>
  <si>
    <t>SVS</t>
  </si>
  <si>
    <t>Stevensville</t>
  </si>
  <si>
    <t>BAY BRIDGE</t>
  </si>
  <si>
    <t>W29</t>
  </si>
  <si>
    <t>STEVENSVILLE</t>
  </si>
  <si>
    <t>32S</t>
  </si>
  <si>
    <t>Stigler</t>
  </si>
  <si>
    <t>STIGLER RGNL</t>
  </si>
  <si>
    <t>GZL</t>
  </si>
  <si>
    <t>Stillwater</t>
  </si>
  <si>
    <t>STILLWATER RGNL</t>
  </si>
  <si>
    <t>SWO</t>
  </si>
  <si>
    <t>Stockton</t>
  </si>
  <si>
    <t>ROOKS COUNTY RGNL</t>
  </si>
  <si>
    <t>RCP</t>
  </si>
  <si>
    <t>STOCKTON METROPOLITAN</t>
  </si>
  <si>
    <t>SCK</t>
  </si>
  <si>
    <t>Stonington</t>
  </si>
  <si>
    <t>STONINGTON MUNI</t>
  </si>
  <si>
    <t>93B</t>
  </si>
  <si>
    <t>Stony river</t>
  </si>
  <si>
    <t>STONY RIVER 2</t>
  </si>
  <si>
    <t>SRV</t>
  </si>
  <si>
    <t>Storm lake</t>
  </si>
  <si>
    <t>STORM LAKE MUNI</t>
  </si>
  <si>
    <t>SLB</t>
  </si>
  <si>
    <t>Stormville</t>
  </si>
  <si>
    <t>STORMVILLE</t>
  </si>
  <si>
    <t>N69</t>
  </si>
  <si>
    <t>Stow</t>
  </si>
  <si>
    <t>MINUTE MAN AIR FIELD</t>
  </si>
  <si>
    <t>6B6</t>
  </si>
  <si>
    <t>Stroud</t>
  </si>
  <si>
    <t>STROUD MUNI</t>
  </si>
  <si>
    <t>SUD</t>
  </si>
  <si>
    <t>Stuart</t>
  </si>
  <si>
    <t>WITHAM FIELD</t>
  </si>
  <si>
    <t>SUA</t>
  </si>
  <si>
    <t>Sturgeon bay</t>
  </si>
  <si>
    <t>DOOR COUNTY CHERRYLAND</t>
  </si>
  <si>
    <t>SUE</t>
  </si>
  <si>
    <t>Sturgis</t>
  </si>
  <si>
    <t>KIRSCH MUNI</t>
  </si>
  <si>
    <t>IRS</t>
  </si>
  <si>
    <t>STURGIS MUNI</t>
  </si>
  <si>
    <t>49B</t>
  </si>
  <si>
    <t>TWT</t>
  </si>
  <si>
    <t>Stuttgart</t>
  </si>
  <si>
    <t>STUTTGART MUNI</t>
  </si>
  <si>
    <t>SGT</t>
  </si>
  <si>
    <t>Suffolk</t>
  </si>
  <si>
    <t>SUFFOLK EXECUTIVE</t>
  </si>
  <si>
    <t>SFQ</t>
  </si>
  <si>
    <t>Sullivan</t>
  </si>
  <si>
    <t>SULLIVAN COUNTY</t>
  </si>
  <si>
    <t>SIV</t>
  </si>
  <si>
    <t>SULLIVAN RGNL</t>
  </si>
  <si>
    <t>UUV</t>
  </si>
  <si>
    <t>Sulphur</t>
  </si>
  <si>
    <t>SOUTHLAND FIELD</t>
  </si>
  <si>
    <t>UXL</t>
  </si>
  <si>
    <t>SULPHUR MUNI</t>
  </si>
  <si>
    <t>F30</t>
  </si>
  <si>
    <t>Sulphur springs</t>
  </si>
  <si>
    <t>SULPHUR SPRINGS MUNI</t>
  </si>
  <si>
    <t>SLR</t>
  </si>
  <si>
    <t>Summersville</t>
  </si>
  <si>
    <t>SUMMERSVILLE</t>
  </si>
  <si>
    <t>SXL</t>
  </si>
  <si>
    <t>Summerville</t>
  </si>
  <si>
    <t>SUMMERVILLE</t>
  </si>
  <si>
    <t>DYB</t>
  </si>
  <si>
    <t>Sumter</t>
  </si>
  <si>
    <t>SUMTER</t>
  </si>
  <si>
    <t>SMS</t>
  </si>
  <si>
    <t>Sunnyside</t>
  </si>
  <si>
    <t>SUNNYSIDE MUNI</t>
  </si>
  <si>
    <t>1S5</t>
  </si>
  <si>
    <t>Sunriver</t>
  </si>
  <si>
    <t>SUNRIVER</t>
  </si>
  <si>
    <t>S21</t>
  </si>
  <si>
    <t>Superior</t>
  </si>
  <si>
    <t>MINERAL COUNTY</t>
  </si>
  <si>
    <t>9S4</t>
  </si>
  <si>
    <t>RICHARD I BONG</t>
  </si>
  <si>
    <t>SUW</t>
  </si>
  <si>
    <t>SUPERIOR MUNI</t>
  </si>
  <si>
    <t>12K</t>
  </si>
  <si>
    <t>Susanville</t>
  </si>
  <si>
    <t>SUSANVILLE MUNI</t>
  </si>
  <si>
    <t>SVE</t>
  </si>
  <si>
    <t>Sussex</t>
  </si>
  <si>
    <t>SUSSEX</t>
  </si>
  <si>
    <t>FWN</t>
  </si>
  <si>
    <t>Sutton</t>
  </si>
  <si>
    <t>BRAXTON COUNTY</t>
  </si>
  <si>
    <t>48I</t>
  </si>
  <si>
    <t>Swainsboro</t>
  </si>
  <si>
    <t>EAST GEORGIA REGIONAL</t>
  </si>
  <si>
    <t>SBO</t>
  </si>
  <si>
    <t>AVENGER FIELD</t>
  </si>
  <si>
    <t>SWW</t>
  </si>
  <si>
    <t>Sylacauga</t>
  </si>
  <si>
    <t>MERKEL FIELD SYLACAUGA MUNI</t>
  </si>
  <si>
    <t>SCD</t>
  </si>
  <si>
    <t>Sylva</t>
  </si>
  <si>
    <t>24A</t>
  </si>
  <si>
    <t>Sylvania</t>
  </si>
  <si>
    <t>PLANTATION ARPK</t>
  </si>
  <si>
    <t>JYL</t>
  </si>
  <si>
    <t>Sylvester</t>
  </si>
  <si>
    <t>SYLVESTER</t>
  </si>
  <si>
    <t>SYV</t>
  </si>
  <si>
    <t>Syracuse</t>
  </si>
  <si>
    <t>SYRACUSE HANCOCK INTL</t>
  </si>
  <si>
    <t>SYR</t>
  </si>
  <si>
    <t>SYRACUSE SUBURBAN</t>
  </si>
  <si>
    <t>6NK</t>
  </si>
  <si>
    <t>SYRACUSE-HAMILTON COUNTY MUNI</t>
  </si>
  <si>
    <t>3K3</t>
  </si>
  <si>
    <t>Tacoma</t>
  </si>
  <si>
    <t>TACOMA NARROWS</t>
  </si>
  <si>
    <t>TIW</t>
  </si>
  <si>
    <t>Taft</t>
  </si>
  <si>
    <t>TAFT-KERN COUNTY</t>
  </si>
  <si>
    <t>L17</t>
  </si>
  <si>
    <t>Tahlequah</t>
  </si>
  <si>
    <t>TAHLEQUAH MUNI</t>
  </si>
  <si>
    <t>TQH</t>
  </si>
  <si>
    <t>Takotna</t>
  </si>
  <si>
    <t>TAKOTNA</t>
  </si>
  <si>
    <t>TCT</t>
  </si>
  <si>
    <t>Talihina</t>
  </si>
  <si>
    <t>TALIHINA MUNI</t>
  </si>
  <si>
    <t>6F1</t>
  </si>
  <si>
    <t>Talkeetna</t>
  </si>
  <si>
    <t>TALKEETNA</t>
  </si>
  <si>
    <t>TKA</t>
  </si>
  <si>
    <t>Talladega</t>
  </si>
  <si>
    <t>TALLADEGA MUNI</t>
  </si>
  <si>
    <t>ASN</t>
  </si>
  <si>
    <t>Tallahassee</t>
  </si>
  <si>
    <t>TALLAHASSEE RGNL</t>
  </si>
  <si>
    <t>TLH</t>
  </si>
  <si>
    <t>Tallulah/vicksburg, ms</t>
  </si>
  <si>
    <t>VICKSBURG TALLULAH RGNL</t>
  </si>
  <si>
    <t>TVR</t>
  </si>
  <si>
    <t>Tampa</t>
  </si>
  <si>
    <t>PETER O KNIGHT</t>
  </si>
  <si>
    <t>TPF</t>
  </si>
  <si>
    <t>TAMPA EXECUTIVE</t>
  </si>
  <si>
    <t>VDF</t>
  </si>
  <si>
    <t>TAMPA INTL</t>
  </si>
  <si>
    <t>TPA</t>
  </si>
  <si>
    <t>Tanana</t>
  </si>
  <si>
    <t>RALPH M CALHOUN MEMORIAL</t>
  </si>
  <si>
    <t>TAL</t>
  </si>
  <si>
    <t>Tangier</t>
  </si>
  <si>
    <t>TANGIER ISLAND</t>
  </si>
  <si>
    <t>TGI</t>
  </si>
  <si>
    <t>Taos</t>
  </si>
  <si>
    <t>TAOS RGNL</t>
  </si>
  <si>
    <t>SKX</t>
  </si>
  <si>
    <t>Tappahannock</t>
  </si>
  <si>
    <t>TAPPAHANNOCK-ESSEX COUNTY</t>
  </si>
  <si>
    <t>XSA</t>
  </si>
  <si>
    <t>Tarboro</t>
  </si>
  <si>
    <t>TARBORO-EDGECOMBE</t>
  </si>
  <si>
    <t>ETC</t>
  </si>
  <si>
    <t>Tarkio</t>
  </si>
  <si>
    <t>GOULD PETERSON MUNI</t>
  </si>
  <si>
    <t>K57</t>
  </si>
  <si>
    <t>Tatitlek</t>
  </si>
  <si>
    <t>TATITLEK</t>
  </si>
  <si>
    <t>7KA</t>
  </si>
  <si>
    <t>Taunton</t>
  </si>
  <si>
    <t>TAUNTON MUNI - KING FIELD</t>
  </si>
  <si>
    <t>TAN</t>
  </si>
  <si>
    <t>TAYLOR</t>
  </si>
  <si>
    <t>TYL</t>
  </si>
  <si>
    <t>TAYLOR MUNI</t>
  </si>
  <si>
    <t>T74</t>
  </si>
  <si>
    <t>Taylorville</t>
  </si>
  <si>
    <t>TAYLORVILLE MUNI</t>
  </si>
  <si>
    <t>TAZ</t>
  </si>
  <si>
    <t>Tazewell</t>
  </si>
  <si>
    <t>NEW TAZEWELL MUNI</t>
  </si>
  <si>
    <t>3A2</t>
  </si>
  <si>
    <t>Tea</t>
  </si>
  <si>
    <t>MARV SKIE-LINCOLN COUNTY</t>
  </si>
  <si>
    <t>Y14</t>
  </si>
  <si>
    <t>Tecumseh</t>
  </si>
  <si>
    <t>TECUMSEH MUNI</t>
  </si>
  <si>
    <t>0G3</t>
  </si>
  <si>
    <t>Tehachapi</t>
  </si>
  <si>
    <t>TEHACHAPI MUNI</t>
  </si>
  <si>
    <t>TSP</t>
  </si>
  <si>
    <t>Tekamah</t>
  </si>
  <si>
    <t>TEKAMAH MUNI</t>
  </si>
  <si>
    <t>TQE</t>
  </si>
  <si>
    <t>Telida</t>
  </si>
  <si>
    <t>TELIDA</t>
  </si>
  <si>
    <t>2K5</t>
  </si>
  <si>
    <t>Tell city</t>
  </si>
  <si>
    <t>PERRY COUNTY MUNI</t>
  </si>
  <si>
    <t>TEL</t>
  </si>
  <si>
    <t>Teller</t>
  </si>
  <si>
    <t>TELLER</t>
  </si>
  <si>
    <t>TER</t>
  </si>
  <si>
    <t>Telluride</t>
  </si>
  <si>
    <t>TELLURIDE RGNL</t>
  </si>
  <si>
    <t>TEX</t>
  </si>
  <si>
    <t>DRAUGHON-MILLER CENTRAL TEXAS RGNL</t>
  </si>
  <si>
    <t>TPL</t>
  </si>
  <si>
    <t>Tenakee springs</t>
  </si>
  <si>
    <t>TENAKEE</t>
  </si>
  <si>
    <t>TKE</t>
  </si>
  <si>
    <t>Terre haute</t>
  </si>
  <si>
    <t>TERRE HAUTE INTL-HULMAN FIELD</t>
  </si>
  <si>
    <t>HUF</t>
  </si>
  <si>
    <t>TERRELL MUNI</t>
  </si>
  <si>
    <t>TRL</t>
  </si>
  <si>
    <t>Terry</t>
  </si>
  <si>
    <t>TERRY</t>
  </si>
  <si>
    <t>8U6</t>
  </si>
  <si>
    <t>Teterboro</t>
  </si>
  <si>
    <t>TETERBORO</t>
  </si>
  <si>
    <t>TEB</t>
  </si>
  <si>
    <t>Tetlin</t>
  </si>
  <si>
    <t>TETLIN</t>
  </si>
  <si>
    <t>3T4</t>
  </si>
  <si>
    <t>Texarkana</t>
  </si>
  <si>
    <t>TEXARKANA RGNL-WEBB FIELD</t>
  </si>
  <si>
    <t>TXK</t>
  </si>
  <si>
    <t>The dalles</t>
  </si>
  <si>
    <t>COLUMBIA GORGE RGNL/THE DALLES MUNI</t>
  </si>
  <si>
    <t>DLS</t>
  </si>
  <si>
    <t>Thedford</t>
  </si>
  <si>
    <t>THOMAS COUNTY</t>
  </si>
  <si>
    <t>TIF</t>
  </si>
  <si>
    <t>Thermopolis</t>
  </si>
  <si>
    <t>HOT SPRINGS CO-THERMOPOLIS MUNI</t>
  </si>
  <si>
    <t>THP</t>
  </si>
  <si>
    <t>Thibodaux</t>
  </si>
  <si>
    <t>THIBODAUX MUNI</t>
  </si>
  <si>
    <t>L83</t>
  </si>
  <si>
    <t>Thief river falls</t>
  </si>
  <si>
    <t>THIEF RIVER FALLS RGNL</t>
  </si>
  <si>
    <t>TVF</t>
  </si>
  <si>
    <t>Thomas</t>
  </si>
  <si>
    <t>THOMAS MUNI</t>
  </si>
  <si>
    <t>1O4</t>
  </si>
  <si>
    <t>Thomaston</t>
  </si>
  <si>
    <t>THOMASTON-UPSON COUNTY</t>
  </si>
  <si>
    <t>OPN</t>
  </si>
  <si>
    <t>Thomasville</t>
  </si>
  <si>
    <t>THOMASVILLE RGNL</t>
  </si>
  <si>
    <t>TVI</t>
  </si>
  <si>
    <t>Thompson falls</t>
  </si>
  <si>
    <t>THOMPSON FALLS</t>
  </si>
  <si>
    <t>THM</t>
  </si>
  <si>
    <t>Thomson</t>
  </si>
  <si>
    <t>THOMSON-MCDUFFIE COUNTY</t>
  </si>
  <si>
    <t>HQU</t>
  </si>
  <si>
    <t>Thorne bay</t>
  </si>
  <si>
    <t>THORNE BAY</t>
  </si>
  <si>
    <t>KTB</t>
  </si>
  <si>
    <t>Three forks</t>
  </si>
  <si>
    <t>THREE FORKS</t>
  </si>
  <si>
    <t>9S5</t>
  </si>
  <si>
    <t>Three rivers</t>
  </si>
  <si>
    <t>THREE RIVERS MUNI DR HAINES</t>
  </si>
  <si>
    <t>HAI</t>
  </si>
  <si>
    <t>Ticonderoga</t>
  </si>
  <si>
    <t>TICONDEROGA MUNI</t>
  </si>
  <si>
    <t>4B6</t>
  </si>
  <si>
    <t>Tiffin</t>
  </si>
  <si>
    <t>SENECA COUNTY</t>
  </si>
  <si>
    <t>16G</t>
  </si>
  <si>
    <t>Tifton</t>
  </si>
  <si>
    <t>HENRY TIFT MYERS</t>
  </si>
  <si>
    <t>TMA</t>
  </si>
  <si>
    <t>Tillamook</t>
  </si>
  <si>
    <t>TILLAMOOK</t>
  </si>
  <si>
    <t>TMK</t>
  </si>
  <si>
    <t>Tinian island</t>
  </si>
  <si>
    <t>TINIAN INTL</t>
  </si>
  <si>
    <t>TNI</t>
  </si>
  <si>
    <t>Tioga</t>
  </si>
  <si>
    <t>TIOGA MUNI</t>
  </si>
  <si>
    <t>D60</t>
  </si>
  <si>
    <t>Tipton</t>
  </si>
  <si>
    <t>MATHEWS MEMORIAL</t>
  </si>
  <si>
    <t>8C4</t>
  </si>
  <si>
    <t>Tishomingo</t>
  </si>
  <si>
    <t>TISHOMINGO AIRPARK</t>
  </si>
  <si>
    <t>0F9</t>
  </si>
  <si>
    <t>Titusville</t>
  </si>
  <si>
    <t>ARTHUR DUNN AIR PARK</t>
  </si>
  <si>
    <t>X21</t>
  </si>
  <si>
    <t>SPACE COAST RGNL</t>
  </si>
  <si>
    <t>TIX</t>
  </si>
  <si>
    <t>TITUSVILLE</t>
  </si>
  <si>
    <t>6G1</t>
  </si>
  <si>
    <t>Toccoa</t>
  </si>
  <si>
    <t>TOCCOA RG LETOURNEAU FIELD</t>
  </si>
  <si>
    <t>TOC</t>
  </si>
  <si>
    <t>Togiak village</t>
  </si>
  <si>
    <t>TOGIAK</t>
  </si>
  <si>
    <t>TOG</t>
  </si>
  <si>
    <t>Tok</t>
  </si>
  <si>
    <t>TOK JUNCTION</t>
  </si>
  <si>
    <t>6K8</t>
  </si>
  <si>
    <t>Toksook bay</t>
  </si>
  <si>
    <t>TOKSOOK BAY</t>
  </si>
  <si>
    <t>OOK</t>
  </si>
  <si>
    <t>Toledo</t>
  </si>
  <si>
    <t>ED CARLSON MEMORIAL FIELD - SOUTH LEWIS CO</t>
  </si>
  <si>
    <t>TDO</t>
  </si>
  <si>
    <t>TOLEDO EXECUTIVE</t>
  </si>
  <si>
    <t>TDZ</t>
  </si>
  <si>
    <t>TOLEDO EXPRESS</t>
  </si>
  <si>
    <t>TOL</t>
  </si>
  <si>
    <t>Tomahawk</t>
  </si>
  <si>
    <t>TOMAHAWK RGNL</t>
  </si>
  <si>
    <t>TKV</t>
  </si>
  <si>
    <t>Tompkinsville</t>
  </si>
  <si>
    <t>TOMPKINSVILLE-MONROE COUNTY</t>
  </si>
  <si>
    <t>TZV</t>
  </si>
  <si>
    <t>Toms river</t>
  </si>
  <si>
    <t>OCEAN COUNTY</t>
  </si>
  <si>
    <t>MJX</t>
  </si>
  <si>
    <t>Tonopah</t>
  </si>
  <si>
    <t>TONOPAH</t>
  </si>
  <si>
    <t>TPH</t>
  </si>
  <si>
    <t>Tooele</t>
  </si>
  <si>
    <t>BOLINDER FIELD-TOOELE VALLEY</t>
  </si>
  <si>
    <t>TVY</t>
  </si>
  <si>
    <t>Topeka</t>
  </si>
  <si>
    <t>FORBES FIELD</t>
  </si>
  <si>
    <t>FOE</t>
  </si>
  <si>
    <t>PHILIP BILLARD MUNI</t>
  </si>
  <si>
    <t>TOP</t>
  </si>
  <si>
    <t>Torrance</t>
  </si>
  <si>
    <t>ZAMPERINI FIELD</t>
  </si>
  <si>
    <t>TOA</t>
  </si>
  <si>
    <t>Torrington</t>
  </si>
  <si>
    <t>TORRINGTON MUNI</t>
  </si>
  <si>
    <t>TOR</t>
  </si>
  <si>
    <t>Toughkenamon</t>
  </si>
  <si>
    <t>NEW GARDEN</t>
  </si>
  <si>
    <t>N57</t>
  </si>
  <si>
    <t>Towanda</t>
  </si>
  <si>
    <t>BRADFORD COUNTY</t>
  </si>
  <si>
    <t>N27</t>
  </si>
  <si>
    <t>Tower</t>
  </si>
  <si>
    <t>TOWER MUNI</t>
  </si>
  <si>
    <t>12D</t>
  </si>
  <si>
    <t>Townsend</t>
  </si>
  <si>
    <t>TOWNSEND</t>
  </si>
  <si>
    <t>8U8</t>
  </si>
  <si>
    <t>Tracy</t>
  </si>
  <si>
    <t>TRACY MUNI</t>
  </si>
  <si>
    <t>TCY</t>
  </si>
  <si>
    <t>TKC</t>
  </si>
  <si>
    <t>Traverse city</t>
  </si>
  <si>
    <t>CHERRY CAPITAL</t>
  </si>
  <si>
    <t>TVC</t>
  </si>
  <si>
    <t>Trenton</t>
  </si>
  <si>
    <t>GIBSON COUNTY</t>
  </si>
  <si>
    <t>TGC</t>
  </si>
  <si>
    <t>TRENTON MERCER</t>
  </si>
  <si>
    <t>TTN</t>
  </si>
  <si>
    <t>TRENTON MUNI</t>
  </si>
  <si>
    <t>TRX</t>
  </si>
  <si>
    <t>Tribune</t>
  </si>
  <si>
    <t>TRIBUNE MUNI</t>
  </si>
  <si>
    <t>5K2</t>
  </si>
  <si>
    <t>Trinidad</t>
  </si>
  <si>
    <t>PERRY STOKES</t>
  </si>
  <si>
    <t>TAD</t>
  </si>
  <si>
    <t>Trinity center</t>
  </si>
  <si>
    <t>TRINITY CENTER</t>
  </si>
  <si>
    <t>O86</t>
  </si>
  <si>
    <t>Trona</t>
  </si>
  <si>
    <t>TRONA</t>
  </si>
  <si>
    <t>L72</t>
  </si>
  <si>
    <t>Troy</t>
  </si>
  <si>
    <t>OAKLAND/TROY</t>
  </si>
  <si>
    <t>VLL</t>
  </si>
  <si>
    <t>RENSSELAER COUNTY</t>
  </si>
  <si>
    <t>5B7</t>
  </si>
  <si>
    <t>TROY MUNI</t>
  </si>
  <si>
    <t>TOI</t>
  </si>
  <si>
    <t>Truckee</t>
  </si>
  <si>
    <t>TRUCKEE-TAHOE</t>
  </si>
  <si>
    <t>TRK</t>
  </si>
  <si>
    <t>Truth or consequences</t>
  </si>
  <si>
    <t>TRUTH OR CONSEQUENCES MUNI</t>
  </si>
  <si>
    <t>TCS</t>
  </si>
  <si>
    <t>Tuba city</t>
  </si>
  <si>
    <t>TUBA CITY</t>
  </si>
  <si>
    <t>T03</t>
  </si>
  <si>
    <t>Tucson</t>
  </si>
  <si>
    <t>RYAN FIELD</t>
  </si>
  <si>
    <t>RYN</t>
  </si>
  <si>
    <t>TUCSON INTL</t>
  </si>
  <si>
    <t>TUS</t>
  </si>
  <si>
    <t>Tucumcari</t>
  </si>
  <si>
    <t>TUCUMCARI MUNI</t>
  </si>
  <si>
    <t>TCC</t>
  </si>
  <si>
    <t>Tulare</t>
  </si>
  <si>
    <t>MEFFORD FIELD</t>
  </si>
  <si>
    <t>TLR</t>
  </si>
  <si>
    <t>Tulelake</t>
  </si>
  <si>
    <t>TULELAKE MUNI</t>
  </si>
  <si>
    <t>O81</t>
  </si>
  <si>
    <t>CITY OF TULIA/SWISHER COUNTY MUNI</t>
  </si>
  <si>
    <t>I06</t>
  </si>
  <si>
    <t>Tullahoma</t>
  </si>
  <si>
    <t>TULLAHOMA RGNL ARPT/WM NORTHERN FIELD</t>
  </si>
  <si>
    <t>THA</t>
  </si>
  <si>
    <t>Tulsa</t>
  </si>
  <si>
    <t>RICHARD LLOYD JONES JR</t>
  </si>
  <si>
    <t>RVS</t>
  </si>
  <si>
    <t>TULSA INTL</t>
  </si>
  <si>
    <t>TUL</t>
  </si>
  <si>
    <t>Tuluksak</t>
  </si>
  <si>
    <t>TULUKSAK</t>
  </si>
  <si>
    <t>TLT</t>
  </si>
  <si>
    <t>Tunica</t>
  </si>
  <si>
    <t>TUNICA MUNI</t>
  </si>
  <si>
    <t>UTA</t>
  </si>
  <si>
    <t>Tuntutuliak</t>
  </si>
  <si>
    <t>TUNTUTULIAK</t>
  </si>
  <si>
    <t>A61</t>
  </si>
  <si>
    <t>Tununak</t>
  </si>
  <si>
    <t>TUNUNAK</t>
  </si>
  <si>
    <t>4KA</t>
  </si>
  <si>
    <t>Tupelo</t>
  </si>
  <si>
    <t>TUPELO RGNL</t>
  </si>
  <si>
    <t>TUP</t>
  </si>
  <si>
    <t>Turlock</t>
  </si>
  <si>
    <t>TURLOCK MUNI</t>
  </si>
  <si>
    <t>O15</t>
  </si>
  <si>
    <t>Turner</t>
  </si>
  <si>
    <t>TURNER</t>
  </si>
  <si>
    <t>9U0</t>
  </si>
  <si>
    <t>Tuscaloosa</t>
  </si>
  <si>
    <t>TUSCALOOSA RGNL</t>
  </si>
  <si>
    <t>TCL</t>
  </si>
  <si>
    <t>Tuscola</t>
  </si>
  <si>
    <t>TUSCOLA</t>
  </si>
  <si>
    <t>K96</t>
  </si>
  <si>
    <t>Tuskegee</t>
  </si>
  <si>
    <t>MOTON FIELD MUNI</t>
  </si>
  <si>
    <t>06A</t>
  </si>
  <si>
    <t>Twentynine palms</t>
  </si>
  <si>
    <t>TWENTYNINE PALMS</t>
  </si>
  <si>
    <t>TNP</t>
  </si>
  <si>
    <t>Twin bridges</t>
  </si>
  <si>
    <t>TWIN BRIDGES</t>
  </si>
  <si>
    <t>7S1</t>
  </si>
  <si>
    <t>Twin falls</t>
  </si>
  <si>
    <t>JOSLIN FIELD - MAGIC VALLEY RGNL</t>
  </si>
  <si>
    <t>TWF</t>
  </si>
  <si>
    <t>Twin hills</t>
  </si>
  <si>
    <t>TWIN HILLS</t>
  </si>
  <si>
    <t>A63</t>
  </si>
  <si>
    <t>Two harbors</t>
  </si>
  <si>
    <t>RICHARD B HELGESON</t>
  </si>
  <si>
    <t>TWM</t>
  </si>
  <si>
    <t>Tyler</t>
  </si>
  <si>
    <t>TYLER POUNDS RGNL</t>
  </si>
  <si>
    <t>TYR</t>
  </si>
  <si>
    <t>Tylertown</t>
  </si>
  <si>
    <t>PAUL PITTMAN MEMORIAL</t>
  </si>
  <si>
    <t>T36</t>
  </si>
  <si>
    <t>Ugashik</t>
  </si>
  <si>
    <t>UGASHIK</t>
  </si>
  <si>
    <t>9A8</t>
  </si>
  <si>
    <t>Ukiah</t>
  </si>
  <si>
    <t>UKIAH MUNI</t>
  </si>
  <si>
    <t>UKI</t>
  </si>
  <si>
    <t>Ulysses</t>
  </si>
  <si>
    <t>ULYSSES</t>
  </si>
  <si>
    <t>ULS</t>
  </si>
  <si>
    <t>Umatilla</t>
  </si>
  <si>
    <t>UMATILLA MUNI</t>
  </si>
  <si>
    <t>X23</t>
  </si>
  <si>
    <t>Unalakleet</t>
  </si>
  <si>
    <t>UNALAKLEET</t>
  </si>
  <si>
    <t>UNK</t>
  </si>
  <si>
    <t>Unalaska</t>
  </si>
  <si>
    <t>UNALASKA</t>
  </si>
  <si>
    <t>DUT</t>
  </si>
  <si>
    <t>Union</t>
  </si>
  <si>
    <t>UNION COUNTY, TROY SHELTON FIELD</t>
  </si>
  <si>
    <t>35A</t>
  </si>
  <si>
    <t>Union city</t>
  </si>
  <si>
    <t>EVERETT-STEWART RGNL</t>
  </si>
  <si>
    <t>UCY</t>
  </si>
  <si>
    <t>Union springs</t>
  </si>
  <si>
    <t>07A</t>
  </si>
  <si>
    <t>Upland</t>
  </si>
  <si>
    <t>CABLE</t>
  </si>
  <si>
    <t>CCB</t>
  </si>
  <si>
    <t>Upper sandusky</t>
  </si>
  <si>
    <t>WYANDOT COUNTY</t>
  </si>
  <si>
    <t>56D</t>
  </si>
  <si>
    <t>Urbana</t>
  </si>
  <si>
    <t>GRIMES FIELD</t>
  </si>
  <si>
    <t>I74</t>
  </si>
  <si>
    <t>Utica/frankfort</t>
  </si>
  <si>
    <t>FRANKFORT-HIGHLAND</t>
  </si>
  <si>
    <t>6B4</t>
  </si>
  <si>
    <t>Uvalde</t>
  </si>
  <si>
    <t>GARNER FIELD</t>
  </si>
  <si>
    <t>UVA</t>
  </si>
  <si>
    <t>Vacaville</t>
  </si>
  <si>
    <t>NUT TREE</t>
  </si>
  <si>
    <t>VCB</t>
  </si>
  <si>
    <t>Valdez</t>
  </si>
  <si>
    <t>VALDEZ PIONEER FIELD</t>
  </si>
  <si>
    <t>VDZ</t>
  </si>
  <si>
    <t>Valdosta</t>
  </si>
  <si>
    <t>VALDOSTA RGNL</t>
  </si>
  <si>
    <t>VLD</t>
  </si>
  <si>
    <t>Valentine</t>
  </si>
  <si>
    <t>MILLER FIELD</t>
  </si>
  <si>
    <t>VTN</t>
  </si>
  <si>
    <t>Valier</t>
  </si>
  <si>
    <t>VALIER</t>
  </si>
  <si>
    <t>7S7</t>
  </si>
  <si>
    <t>Valkaria</t>
  </si>
  <si>
    <t>VALKARIA</t>
  </si>
  <si>
    <t>X59</t>
  </si>
  <si>
    <t>Valley city</t>
  </si>
  <si>
    <t>BARNES COUNTY MUNI</t>
  </si>
  <si>
    <t>BAC</t>
  </si>
  <si>
    <t>Valparaiso</t>
  </si>
  <si>
    <t>EGLIN AFB</t>
  </si>
  <si>
    <t>VPS</t>
  </si>
  <si>
    <t>PORTER COUNTY RGNL</t>
  </si>
  <si>
    <t>VPZ</t>
  </si>
  <si>
    <t>Van horn</t>
  </si>
  <si>
    <t>CULBERSON COUNTY</t>
  </si>
  <si>
    <t>VHN</t>
  </si>
  <si>
    <t>Van nuys</t>
  </si>
  <si>
    <t>VAN NUYS</t>
  </si>
  <si>
    <t>VNY</t>
  </si>
  <si>
    <t>Van wert</t>
  </si>
  <si>
    <t>VAN WERT COUNTY</t>
  </si>
  <si>
    <t>VNW</t>
  </si>
  <si>
    <t>Vancouver</t>
  </si>
  <si>
    <t>PEARSON FIELD</t>
  </si>
  <si>
    <t>VUO</t>
  </si>
  <si>
    <t>Vandalia</t>
  </si>
  <si>
    <t>VANDALIA MUNI</t>
  </si>
  <si>
    <t>VLA</t>
  </si>
  <si>
    <t>Vashon</t>
  </si>
  <si>
    <t>VASHON MUNI</t>
  </si>
  <si>
    <t>2S1</t>
  </si>
  <si>
    <t>Vaughn</t>
  </si>
  <si>
    <t>VAUGHN MUNI</t>
  </si>
  <si>
    <t>N17</t>
  </si>
  <si>
    <t>Vega</t>
  </si>
  <si>
    <t>OLDHAM COUNTY</t>
  </si>
  <si>
    <t>E52</t>
  </si>
  <si>
    <t>Venetie</t>
  </si>
  <si>
    <t>VENETIE</t>
  </si>
  <si>
    <t>VEE</t>
  </si>
  <si>
    <t>Venice</t>
  </si>
  <si>
    <t>VENICE MUNI</t>
  </si>
  <si>
    <t>VNC</t>
  </si>
  <si>
    <t>Vermillion</t>
  </si>
  <si>
    <t>HAROLD DAVIDSON FIELD</t>
  </si>
  <si>
    <t>VMR</t>
  </si>
  <si>
    <t>Vernal</t>
  </si>
  <si>
    <t>VERNAL RGNL</t>
  </si>
  <si>
    <t>VEL</t>
  </si>
  <si>
    <t>Vernon</t>
  </si>
  <si>
    <t>WILBARGER COUNTY</t>
  </si>
  <si>
    <t>F05</t>
  </si>
  <si>
    <t>Vero beach</t>
  </si>
  <si>
    <t>VERO BEACH MUNI</t>
  </si>
  <si>
    <t>VRB</t>
  </si>
  <si>
    <t>Versailles</t>
  </si>
  <si>
    <t>DARKE COUNTY</t>
  </si>
  <si>
    <t>VES</t>
  </si>
  <si>
    <t>Vicksburg</t>
  </si>
  <si>
    <t>VICKSBURG MUNI</t>
  </si>
  <si>
    <t>VKS</t>
  </si>
  <si>
    <t>Victoria</t>
  </si>
  <si>
    <t>VICTORIA RGNL</t>
  </si>
  <si>
    <t>VCT</t>
  </si>
  <si>
    <t>Victorville</t>
  </si>
  <si>
    <t>SOUTHERN CALIFORNIA LOGISTICS</t>
  </si>
  <si>
    <t>VCV</t>
  </si>
  <si>
    <t>Vidalia</t>
  </si>
  <si>
    <t>CONCORDIA PARISH</t>
  </si>
  <si>
    <t>0R4</t>
  </si>
  <si>
    <t>VIDALIA RGNL</t>
  </si>
  <si>
    <t>VDI</t>
  </si>
  <si>
    <t>Vineyard haven</t>
  </si>
  <si>
    <t>MARTHAS VINEYARD</t>
  </si>
  <si>
    <t>MVY</t>
  </si>
  <si>
    <t>Vinita</t>
  </si>
  <si>
    <t>VINITA MUNI</t>
  </si>
  <si>
    <t>H04</t>
  </si>
  <si>
    <t>Vinton</t>
  </si>
  <si>
    <t>VINTON VETERANS MEMORIAL ARPK</t>
  </si>
  <si>
    <t>VTI</t>
  </si>
  <si>
    <t>Viroqua</t>
  </si>
  <si>
    <t>VIROQUA MUNI</t>
  </si>
  <si>
    <t>Y51</t>
  </si>
  <si>
    <t>Visalia</t>
  </si>
  <si>
    <t>SEQUOIA FIELD</t>
  </si>
  <si>
    <t>D86</t>
  </si>
  <si>
    <t>VISALIA MUNI</t>
  </si>
  <si>
    <t>VIS</t>
  </si>
  <si>
    <t>Vivian</t>
  </si>
  <si>
    <t>VIVIAN</t>
  </si>
  <si>
    <t>3F4</t>
  </si>
  <si>
    <t>Wabash</t>
  </si>
  <si>
    <t>WABASH MUNI</t>
  </si>
  <si>
    <t>IWH</t>
  </si>
  <si>
    <t>MC GREGOR EXECUTIVE</t>
  </si>
  <si>
    <t>PWG</t>
  </si>
  <si>
    <t>TSTC WACO</t>
  </si>
  <si>
    <t>CNW</t>
  </si>
  <si>
    <t>WACO RGNL</t>
  </si>
  <si>
    <t>ACT</t>
  </si>
  <si>
    <t>Wadena</t>
  </si>
  <si>
    <t>WADENA MUNI</t>
  </si>
  <si>
    <t>ADC</t>
  </si>
  <si>
    <t>Wadesboro</t>
  </si>
  <si>
    <t>ANSON COUNTY - JEFF CLOUD FIELD</t>
  </si>
  <si>
    <t>AFP</t>
  </si>
  <si>
    <t>Wadsworth</t>
  </si>
  <si>
    <t>WADSWORTH MUNI</t>
  </si>
  <si>
    <t>3G3</t>
  </si>
  <si>
    <t>Wagner</t>
  </si>
  <si>
    <t>WAGNER MUNI</t>
  </si>
  <si>
    <t>AGZ</t>
  </si>
  <si>
    <t>Wagoner</t>
  </si>
  <si>
    <t>HEFNER-EASLEY</t>
  </si>
  <si>
    <t>H68</t>
  </si>
  <si>
    <t>Wahoo</t>
  </si>
  <si>
    <t>WAHOO MUNI</t>
  </si>
  <si>
    <t>AHQ</t>
  </si>
  <si>
    <t>Wahpeton</t>
  </si>
  <si>
    <t>HARRY STERN</t>
  </si>
  <si>
    <t>BWP</t>
  </si>
  <si>
    <t>Wainwright</t>
  </si>
  <si>
    <t>WAINWRIGHT</t>
  </si>
  <si>
    <t>AWI</t>
  </si>
  <si>
    <t>Wakeeney</t>
  </si>
  <si>
    <t>TREGO WAKEENEY</t>
  </si>
  <si>
    <t>0H1</t>
  </si>
  <si>
    <t>Waldron</t>
  </si>
  <si>
    <t>WALDRON MUNI</t>
  </si>
  <si>
    <t>M27</t>
  </si>
  <si>
    <t>Wales</t>
  </si>
  <si>
    <t>WALES</t>
  </si>
  <si>
    <t>IWK</t>
  </si>
  <si>
    <t>Walhalla</t>
  </si>
  <si>
    <t>WALHALLA MUNI</t>
  </si>
  <si>
    <t>96D</t>
  </si>
  <si>
    <t>Walker</t>
  </si>
  <si>
    <t>WALKER MUNI</t>
  </si>
  <si>
    <t>Y49</t>
  </si>
  <si>
    <t>Wall</t>
  </si>
  <si>
    <t>WALL MUNI</t>
  </si>
  <si>
    <t>6V4</t>
  </si>
  <si>
    <t>Walla walla</t>
  </si>
  <si>
    <t>WALLA WALLA RGNL</t>
  </si>
  <si>
    <t>ALW</t>
  </si>
  <si>
    <t>Wallace</t>
  </si>
  <si>
    <t>HENDERSON FIELD</t>
  </si>
  <si>
    <t>ACZ</t>
  </si>
  <si>
    <t>Wallkill</t>
  </si>
  <si>
    <t>KOBELT</t>
  </si>
  <si>
    <t>N45</t>
  </si>
  <si>
    <t>Walnut ridge</t>
  </si>
  <si>
    <t>WALNUT RIDGE RGNL</t>
  </si>
  <si>
    <t>ARG</t>
  </si>
  <si>
    <t>Walsenburg</t>
  </si>
  <si>
    <t>SPANISH PEAKS AIRFIELD</t>
  </si>
  <si>
    <t>4V1</t>
  </si>
  <si>
    <t>Walterboro</t>
  </si>
  <si>
    <t>LOWCOUNTRY RGNL</t>
  </si>
  <si>
    <t>RBW</t>
  </si>
  <si>
    <t>Walters</t>
  </si>
  <si>
    <t>WALTERS MUNI</t>
  </si>
  <si>
    <t>3O5</t>
  </si>
  <si>
    <t>Wapakoneta</t>
  </si>
  <si>
    <t>NEIL ARMSTRONG</t>
  </si>
  <si>
    <t>AXV</t>
  </si>
  <si>
    <t>Warm springs</t>
  </si>
  <si>
    <t>ROOSEVELT MEMORIAL</t>
  </si>
  <si>
    <t>5A9</t>
  </si>
  <si>
    <t>Warren</t>
  </si>
  <si>
    <t>WARREN</t>
  </si>
  <si>
    <t>62D</t>
  </si>
  <si>
    <t>WARREN MUNI</t>
  </si>
  <si>
    <t>3M9</t>
  </si>
  <si>
    <t>WARREN-SUGARBUSH</t>
  </si>
  <si>
    <t>0B7</t>
  </si>
  <si>
    <t>Warrensburg</t>
  </si>
  <si>
    <t>RCM</t>
  </si>
  <si>
    <t>Warrenton</t>
  </si>
  <si>
    <t>WARRENTON-FAUQUIER</t>
  </si>
  <si>
    <t>HWY</t>
  </si>
  <si>
    <t>Warroad</t>
  </si>
  <si>
    <t>WARROAD INTL MEMORIAL</t>
  </si>
  <si>
    <t>RRT</t>
  </si>
  <si>
    <t>Warsaw</t>
  </si>
  <si>
    <t>WARSAW MUNI</t>
  </si>
  <si>
    <t>ASW</t>
  </si>
  <si>
    <t>RAW</t>
  </si>
  <si>
    <t>Warwick</t>
  </si>
  <si>
    <t>WARWICK MUNI</t>
  </si>
  <si>
    <t>N72</t>
  </si>
  <si>
    <t>Wasco</t>
  </si>
  <si>
    <t>WASCO STATE</t>
  </si>
  <si>
    <t>35S</t>
  </si>
  <si>
    <t>WASCO-KERN COUNTY</t>
  </si>
  <si>
    <t>L19</t>
  </si>
  <si>
    <t>Waseca</t>
  </si>
  <si>
    <t>WASECA MUNI</t>
  </si>
  <si>
    <t>ACQ</t>
  </si>
  <si>
    <t>Washburn</t>
  </si>
  <si>
    <t>WASHBURN MUNI</t>
  </si>
  <si>
    <t>5C8</t>
  </si>
  <si>
    <t>Washington</t>
  </si>
  <si>
    <t>DAVIESS COUNTY</t>
  </si>
  <si>
    <t>DCY</t>
  </si>
  <si>
    <t>MANASSAS RGNL/HARRY P. DAVIS FIELD</t>
  </si>
  <si>
    <t>HEF</t>
  </si>
  <si>
    <t>RONALD REAGAN WASHINGTON NATIONAL</t>
  </si>
  <si>
    <t>DCA</t>
  </si>
  <si>
    <t>WARREN FIELD</t>
  </si>
  <si>
    <t>OCW</t>
  </si>
  <si>
    <t>AFJ</t>
  </si>
  <si>
    <t>WASHINGTON DULLES INTL</t>
  </si>
  <si>
    <t>IAD</t>
  </si>
  <si>
    <t>WASHINGTON MUNI</t>
  </si>
  <si>
    <t>AWG</t>
  </si>
  <si>
    <t>WASHINGTON RGNL</t>
  </si>
  <si>
    <t>FYG</t>
  </si>
  <si>
    <t>WASHINGTON-WILKES COUNTY</t>
  </si>
  <si>
    <t>IIY</t>
  </si>
  <si>
    <t>Washington court house</t>
  </si>
  <si>
    <t>I23</t>
  </si>
  <si>
    <t>Washington island</t>
  </si>
  <si>
    <t>WASHINGTON ISLAND</t>
  </si>
  <si>
    <t>2P2</t>
  </si>
  <si>
    <t>Wasilla</t>
  </si>
  <si>
    <t>WASILLA</t>
  </si>
  <si>
    <t>IYS</t>
  </si>
  <si>
    <t>Water valley</t>
  </si>
  <si>
    <t>WATER VALLEY MUNI</t>
  </si>
  <si>
    <t>33M</t>
  </si>
  <si>
    <t>Waterloo</t>
  </si>
  <si>
    <t>WATERLOO RGNL</t>
  </si>
  <si>
    <t>ALO</t>
  </si>
  <si>
    <t>Watertown</t>
  </si>
  <si>
    <t>WATERTOWN INTL</t>
  </si>
  <si>
    <t>ART</t>
  </si>
  <si>
    <t>WATERTOWN MUNI</t>
  </si>
  <si>
    <t>RYV</t>
  </si>
  <si>
    <t>WATERTOWN RGNL</t>
  </si>
  <si>
    <t>ATY</t>
  </si>
  <si>
    <t>Waterville</t>
  </si>
  <si>
    <t>WATERVILLE ROBERT LAFLEUR</t>
  </si>
  <si>
    <t>WVL</t>
  </si>
  <si>
    <t>Watford city</t>
  </si>
  <si>
    <t>WATFORD CITY MUNI</t>
  </si>
  <si>
    <t>S25</t>
  </si>
  <si>
    <t>Watonga</t>
  </si>
  <si>
    <t>WATONGA RGNL</t>
  </si>
  <si>
    <t>JWG</t>
  </si>
  <si>
    <t>Watsonville</t>
  </si>
  <si>
    <t>WATSONVILLE MUNI</t>
  </si>
  <si>
    <t>WVI</t>
  </si>
  <si>
    <t>Wauchula</t>
  </si>
  <si>
    <t>WAUCHULA MUNI</t>
  </si>
  <si>
    <t>CHN</t>
  </si>
  <si>
    <t>Waukesha</t>
  </si>
  <si>
    <t>WAUKESHA COUNTY</t>
  </si>
  <si>
    <t>UES</t>
  </si>
  <si>
    <t>Waupaca</t>
  </si>
  <si>
    <t>WAUPACA MUNI</t>
  </si>
  <si>
    <t>PCZ</t>
  </si>
  <si>
    <t>Wausau</t>
  </si>
  <si>
    <t>WAUSAU DOWNTOWN</t>
  </si>
  <si>
    <t>AUW</t>
  </si>
  <si>
    <t>Wauseon</t>
  </si>
  <si>
    <t>USE</t>
  </si>
  <si>
    <t>Wautoma</t>
  </si>
  <si>
    <t>WAUTOMA MUNI</t>
  </si>
  <si>
    <t>Y50</t>
  </si>
  <si>
    <t>Waverly</t>
  </si>
  <si>
    <t>HUMPHREYS COUNTY</t>
  </si>
  <si>
    <t>0M5</t>
  </si>
  <si>
    <t>PIKE COUNTY</t>
  </si>
  <si>
    <t>EOP</t>
  </si>
  <si>
    <t>WAVERLY MUNI</t>
  </si>
  <si>
    <t>C25</t>
  </si>
  <si>
    <t>Waycross</t>
  </si>
  <si>
    <t>WAYCROSS-WARE COUNTY</t>
  </si>
  <si>
    <t>AYS</t>
  </si>
  <si>
    <t>Wayne</t>
  </si>
  <si>
    <t>WAYNE MUNI/ STAN MORRIS FLD</t>
  </si>
  <si>
    <t>LCG</t>
  </si>
  <si>
    <t>Waynesboro</t>
  </si>
  <si>
    <t>BURKE COUNTY</t>
  </si>
  <si>
    <t>BXG</t>
  </si>
  <si>
    <t>WAYNESBORO MUNI</t>
  </si>
  <si>
    <t>2R0</t>
  </si>
  <si>
    <t>Waynoka</t>
  </si>
  <si>
    <t>WAYNOKA MUNI</t>
  </si>
  <si>
    <t>1K5</t>
  </si>
  <si>
    <t>Weatherford</t>
  </si>
  <si>
    <t>THOMAS P STAFFORD</t>
  </si>
  <si>
    <t>OJA</t>
  </si>
  <si>
    <t>Weaverville</t>
  </si>
  <si>
    <t>LONNIE POOL FIELD/WEAVERVILLE</t>
  </si>
  <si>
    <t>O54</t>
  </si>
  <si>
    <t>Webster</t>
  </si>
  <si>
    <t>THE SIGURD ANDERSON</t>
  </si>
  <si>
    <t>1D7</t>
  </si>
  <si>
    <t>Webster city</t>
  </si>
  <si>
    <t>WEBSTER CITY MUNI</t>
  </si>
  <si>
    <t>EBS</t>
  </si>
  <si>
    <t>Weed</t>
  </si>
  <si>
    <t>WEED</t>
  </si>
  <si>
    <t>O46</t>
  </si>
  <si>
    <t>Weedsport</t>
  </si>
  <si>
    <t>WHITFORDS</t>
  </si>
  <si>
    <t>B16</t>
  </si>
  <si>
    <t>Weiser</t>
  </si>
  <si>
    <t>WEISER MUNI</t>
  </si>
  <si>
    <t>S87</t>
  </si>
  <si>
    <t>Wellington</t>
  </si>
  <si>
    <t>MARIAN AIRPARK</t>
  </si>
  <si>
    <t>F06</t>
  </si>
  <si>
    <t>WELLINGTON MUNI</t>
  </si>
  <si>
    <t>EGT</t>
  </si>
  <si>
    <t>Wells</t>
  </si>
  <si>
    <t>WELLS MUNI/HARRIET FIELD</t>
  </si>
  <si>
    <t>LWL</t>
  </si>
  <si>
    <t>Wellsboro</t>
  </si>
  <si>
    <t>WELLSBORO JOHNSTON</t>
  </si>
  <si>
    <t>N38</t>
  </si>
  <si>
    <t>Wellsville</t>
  </si>
  <si>
    <t>WELLSVILLE MUNI ARPT,TARANTINE FLD</t>
  </si>
  <si>
    <t>ELZ</t>
  </si>
  <si>
    <t>Wenatchee</t>
  </si>
  <si>
    <t>PANGBORN MEMORIAL</t>
  </si>
  <si>
    <t>EAT</t>
  </si>
  <si>
    <t>Wendover</t>
  </si>
  <si>
    <t>WENDOVER</t>
  </si>
  <si>
    <t>ENV</t>
  </si>
  <si>
    <t>Weslaco</t>
  </si>
  <si>
    <t>MID VALLEY</t>
  </si>
  <si>
    <t>T65</t>
  </si>
  <si>
    <t>Wessington springs</t>
  </si>
  <si>
    <t>WESSINGTON SPRINGS</t>
  </si>
  <si>
    <t>4X4</t>
  </si>
  <si>
    <t>West bend</t>
  </si>
  <si>
    <t>WEST BEND MUNI</t>
  </si>
  <si>
    <t>ETB</t>
  </si>
  <si>
    <t>West branch</t>
  </si>
  <si>
    <t>WEST BRANCH COMMUNITY</t>
  </si>
  <si>
    <t>Y31</t>
  </si>
  <si>
    <t>West chester</t>
  </si>
  <si>
    <t>BRANDYWINE</t>
  </si>
  <si>
    <t>OQN</t>
  </si>
  <si>
    <t>West liberty</t>
  </si>
  <si>
    <t>WEST LIBERTY</t>
  </si>
  <si>
    <t>9I3</t>
  </si>
  <si>
    <t>West memphis</t>
  </si>
  <si>
    <t>WEST MEMPHIS MUNI</t>
  </si>
  <si>
    <t>AWM</t>
  </si>
  <si>
    <t>West milford</t>
  </si>
  <si>
    <t>GREENWOOD LAKE</t>
  </si>
  <si>
    <t>4N1</t>
  </si>
  <si>
    <t>West palm beach</t>
  </si>
  <si>
    <t>NORTH PALM BEACH COUNTY GENERAL AVIATION</t>
  </si>
  <si>
    <t>F45</t>
  </si>
  <si>
    <t>PALM BEACH COUNTY PARK</t>
  </si>
  <si>
    <t>LNA</t>
  </si>
  <si>
    <t>PALM BEACH INTL</t>
  </si>
  <si>
    <t>PBI</t>
  </si>
  <si>
    <t>West plains</t>
  </si>
  <si>
    <t>WEST PLAINS RGNL</t>
  </si>
  <si>
    <t>UNO</t>
  </si>
  <si>
    <t>West point</t>
  </si>
  <si>
    <t>MCCHAREN FIELD</t>
  </si>
  <si>
    <t>M83</t>
  </si>
  <si>
    <t>MIDDLE PENINSULA RGNL</t>
  </si>
  <si>
    <t>FYJ</t>
  </si>
  <si>
    <t>West union</t>
  </si>
  <si>
    <t>ALEXANDER SALAMON</t>
  </si>
  <si>
    <t>AMT</t>
  </si>
  <si>
    <t>GEORGE L SCOTT MUNI</t>
  </si>
  <si>
    <t>3Y2</t>
  </si>
  <si>
    <t>West yellowstone</t>
  </si>
  <si>
    <t>YELLOWSTONE</t>
  </si>
  <si>
    <t>WYS</t>
  </si>
  <si>
    <t>Westerly</t>
  </si>
  <si>
    <t>WESTERLY STATE</t>
  </si>
  <si>
    <t>WST</t>
  </si>
  <si>
    <t>Westfield/springfield</t>
  </si>
  <si>
    <t>WESTFIELD-BARNES RGNL</t>
  </si>
  <si>
    <t>BAF</t>
  </si>
  <si>
    <t>Westhampton beach</t>
  </si>
  <si>
    <t>FRANCIS S GABRESKI</t>
  </si>
  <si>
    <t>FOK</t>
  </si>
  <si>
    <t>Westminster</t>
  </si>
  <si>
    <t>CARROLL COUNTY RGNL/JACK B POAGE FIELD</t>
  </si>
  <si>
    <t>DMW</t>
  </si>
  <si>
    <t>Wetumpka</t>
  </si>
  <si>
    <t>WETUMPKA MUNI</t>
  </si>
  <si>
    <t>08A</t>
  </si>
  <si>
    <t>Wharton</t>
  </si>
  <si>
    <t>WHARTON RGNL</t>
  </si>
  <si>
    <t>ARM</t>
  </si>
  <si>
    <t>Wheatland</t>
  </si>
  <si>
    <t>PHIFER AIRFIELD</t>
  </si>
  <si>
    <t>EAN</t>
  </si>
  <si>
    <t>Wheaton</t>
  </si>
  <si>
    <t>WHEATON MUNI</t>
  </si>
  <si>
    <t>ETH</t>
  </si>
  <si>
    <t>Wheeling</t>
  </si>
  <si>
    <t>WHEELING OHIO CO</t>
  </si>
  <si>
    <t>HLG</t>
  </si>
  <si>
    <t>White cloud</t>
  </si>
  <si>
    <t>WHITE CLOUD</t>
  </si>
  <si>
    <t>42C</t>
  </si>
  <si>
    <t>White mountain</t>
  </si>
  <si>
    <t>WHITE MOUNTAIN</t>
  </si>
  <si>
    <t>WMO</t>
  </si>
  <si>
    <t>White plains</t>
  </si>
  <si>
    <t>WESTCHESTER COUNTY</t>
  </si>
  <si>
    <t>HPN</t>
  </si>
  <si>
    <t>White sulphur springs</t>
  </si>
  <si>
    <t>WHITE SULPHUR SPRINGS</t>
  </si>
  <si>
    <t>7S6</t>
  </si>
  <si>
    <t>Whitefield</t>
  </si>
  <si>
    <t>MOUNT WASHINGTON RGNL</t>
  </si>
  <si>
    <t>HIE</t>
  </si>
  <si>
    <t>Whiteriver</t>
  </si>
  <si>
    <t>WHITERIVER</t>
  </si>
  <si>
    <t>E24</t>
  </si>
  <si>
    <t>Whiteville</t>
  </si>
  <si>
    <t>COLUMBUS COUNTY MUNI</t>
  </si>
  <si>
    <t>CPC</t>
  </si>
  <si>
    <t>Whittier</t>
  </si>
  <si>
    <t>WHITTIER</t>
  </si>
  <si>
    <t>IEM</t>
  </si>
  <si>
    <t>Wichita</t>
  </si>
  <si>
    <t>COLONEL JAMES JABARA</t>
  </si>
  <si>
    <t>AAO</t>
  </si>
  <si>
    <t>WICHITA MID-CONTINENT</t>
  </si>
  <si>
    <t>ICT</t>
  </si>
  <si>
    <t>Wichita falls</t>
  </si>
  <si>
    <t>KICKAPOO DOWNTOWN</t>
  </si>
  <si>
    <t>CWC</t>
  </si>
  <si>
    <t>SHEPPARD AFB/WICHITA FALLS MUNI</t>
  </si>
  <si>
    <t>SPS</t>
  </si>
  <si>
    <t>Wickenburg</t>
  </si>
  <si>
    <t>WICKENBURG MUNI</t>
  </si>
  <si>
    <t>E25</t>
  </si>
  <si>
    <t>Wiggins</t>
  </si>
  <si>
    <t>DEAN GRIFFIN MEMORIAL</t>
  </si>
  <si>
    <t>M24</t>
  </si>
  <si>
    <t>Wilbur</t>
  </si>
  <si>
    <t>WILBUR</t>
  </si>
  <si>
    <t>2S8</t>
  </si>
  <si>
    <t>Wilburton</t>
  </si>
  <si>
    <t>WILBURTON MUNI</t>
  </si>
  <si>
    <t>H05</t>
  </si>
  <si>
    <t>Wildwood</t>
  </si>
  <si>
    <t>CAPE MAY COUNTY</t>
  </si>
  <si>
    <t>WWD</t>
  </si>
  <si>
    <t>Wilkes-barre</t>
  </si>
  <si>
    <t>WILKES-BARRE WYOMING VALLEY</t>
  </si>
  <si>
    <t>WBW</t>
  </si>
  <si>
    <t>Wilkes-barre/scranton</t>
  </si>
  <si>
    <t>WILKES-BARRE/SCRANTON INTL</t>
  </si>
  <si>
    <t>AVP</t>
  </si>
  <si>
    <t>Willcox</t>
  </si>
  <si>
    <t>COCHISE COUNTY</t>
  </si>
  <si>
    <t>P33</t>
  </si>
  <si>
    <t>Williams</t>
  </si>
  <si>
    <t>H.A. CLARK MEMORIAL FIELD</t>
  </si>
  <si>
    <t>CMR</t>
  </si>
  <si>
    <t>Williamsburg</t>
  </si>
  <si>
    <t>WILLIAMSBURG-WHITLEY COUNTY</t>
  </si>
  <si>
    <t>BYL</t>
  </si>
  <si>
    <t>Williamson</t>
  </si>
  <si>
    <t>APPALACHIAN RGNL</t>
  </si>
  <si>
    <t>EBD</t>
  </si>
  <si>
    <t>Williamson/sodus</t>
  </si>
  <si>
    <t>WILLIAMSON-SODUS</t>
  </si>
  <si>
    <t>SDC</t>
  </si>
  <si>
    <t>Williamsport</t>
  </si>
  <si>
    <t>WILLIAMSPORT RGNL</t>
  </si>
  <si>
    <t>IPT</t>
  </si>
  <si>
    <t>Williamston</t>
  </si>
  <si>
    <t>MARTIN COUNTY</t>
  </si>
  <si>
    <t>MCZ</t>
  </si>
  <si>
    <t>Willimantic</t>
  </si>
  <si>
    <t>WINDHAM</t>
  </si>
  <si>
    <t>IJD</t>
  </si>
  <si>
    <t>Williston</t>
  </si>
  <si>
    <t>SLOULIN FLD INTL</t>
  </si>
  <si>
    <t>ISN</t>
  </si>
  <si>
    <t>WILLISTON MUNI</t>
  </si>
  <si>
    <t>X60</t>
  </si>
  <si>
    <t>Willits</t>
  </si>
  <si>
    <t>ELLS FIELD-WILLITS MUNI</t>
  </si>
  <si>
    <t>O28</t>
  </si>
  <si>
    <t>Willmar</t>
  </si>
  <si>
    <t>WILLMAR MUNI-JOHN L RICE FIELD</t>
  </si>
  <si>
    <t>BDH</t>
  </si>
  <si>
    <t>Willoughby</t>
  </si>
  <si>
    <t>WILLOUGHBY LOST NATION MUNI</t>
  </si>
  <si>
    <t>LNN</t>
  </si>
  <si>
    <t>Willow</t>
  </si>
  <si>
    <t>WILLOW</t>
  </si>
  <si>
    <t>UUO</t>
  </si>
  <si>
    <t>Willows</t>
  </si>
  <si>
    <t>WILLOWS-GLENN COUNTY</t>
  </si>
  <si>
    <t>WLW</t>
  </si>
  <si>
    <t>Wilmington</t>
  </si>
  <si>
    <t>CLINTON FIELD</t>
  </si>
  <si>
    <t>I66</t>
  </si>
  <si>
    <t>NEW CASTLE</t>
  </si>
  <si>
    <t>ILG</t>
  </si>
  <si>
    <t>WILMINGTON INTL</t>
  </si>
  <si>
    <t>ILM</t>
  </si>
  <si>
    <t>Winamac</t>
  </si>
  <si>
    <t>ARENS FIELD</t>
  </si>
  <si>
    <t>RWN</t>
  </si>
  <si>
    <t>Winchester</t>
  </si>
  <si>
    <t>RANDOLPH COUNTY</t>
  </si>
  <si>
    <t>I22</t>
  </si>
  <si>
    <t>WINCHESTER MUNI</t>
  </si>
  <si>
    <t>BGF</t>
  </si>
  <si>
    <t>WINCHESTER RGNL</t>
  </si>
  <si>
    <t>OKV</t>
  </si>
  <si>
    <t>Winder</t>
  </si>
  <si>
    <t>BARROW COUNTY</t>
  </si>
  <si>
    <t>WDR</t>
  </si>
  <si>
    <t>Windom</t>
  </si>
  <si>
    <t>WINDOM MUNI</t>
  </si>
  <si>
    <t>MWM</t>
  </si>
  <si>
    <t>Window rock</t>
  </si>
  <si>
    <t>WINDOW ROCK</t>
  </si>
  <si>
    <t>RQE</t>
  </si>
  <si>
    <t>Windsor locks</t>
  </si>
  <si>
    <t>BRADLEY INTL</t>
  </si>
  <si>
    <t>BDL</t>
  </si>
  <si>
    <t>Winfield/arkansas city</t>
  </si>
  <si>
    <t>STROTHER FIELD</t>
  </si>
  <si>
    <t>WLD</t>
  </si>
  <si>
    <t>Winifred</t>
  </si>
  <si>
    <t>WINIFRED</t>
  </si>
  <si>
    <t>9S7</t>
  </si>
  <si>
    <t>WINKLER COUNTY</t>
  </si>
  <si>
    <t>INK</t>
  </si>
  <si>
    <t>Winnemucca</t>
  </si>
  <si>
    <t>WINNEMUCCA MUNI</t>
  </si>
  <si>
    <t>WMC</t>
  </si>
  <si>
    <t>Winner</t>
  </si>
  <si>
    <t>WINNER RGNL</t>
  </si>
  <si>
    <t>ICR</t>
  </si>
  <si>
    <t>Winnfield</t>
  </si>
  <si>
    <t>DAVID G JOYCE</t>
  </si>
  <si>
    <t>0R5</t>
  </si>
  <si>
    <t>Winnie/stowell</t>
  </si>
  <si>
    <t>CHAMBERS COUNTY-WINNIE STOWELL</t>
  </si>
  <si>
    <t>T90</t>
  </si>
  <si>
    <t>Winnsboro</t>
  </si>
  <si>
    <t>FDW</t>
  </si>
  <si>
    <t>WINNSBORO MUNI</t>
  </si>
  <si>
    <t>F51</t>
  </si>
  <si>
    <t>F89</t>
  </si>
  <si>
    <t>Winona</t>
  </si>
  <si>
    <t>WINONA MUNI-MAX CONRAD FLD</t>
  </si>
  <si>
    <t>ONA</t>
  </si>
  <si>
    <t>WINONA-MONTGOMERY COUNTY</t>
  </si>
  <si>
    <t>5A6</t>
  </si>
  <si>
    <t>Winslow</t>
  </si>
  <si>
    <t>WINSLOW-LINDBERGH RGNL</t>
  </si>
  <si>
    <t>INW</t>
  </si>
  <si>
    <t>Winsted</t>
  </si>
  <si>
    <t>WINSTED MUNI</t>
  </si>
  <si>
    <t>10D</t>
  </si>
  <si>
    <t>Winston salem</t>
  </si>
  <si>
    <t>SMITH REYNOLDS</t>
  </si>
  <si>
    <t>INT</t>
  </si>
  <si>
    <t>Winter haven</t>
  </si>
  <si>
    <t>WINTER HAVEN'S GILBERT</t>
  </si>
  <si>
    <t>GIF</t>
  </si>
  <si>
    <t>Winterset</t>
  </si>
  <si>
    <t>WINTERSET MUNI</t>
  </si>
  <si>
    <t>3Y3</t>
  </si>
  <si>
    <t>Winthrop</t>
  </si>
  <si>
    <t>METHOW VALLEY STATE</t>
  </si>
  <si>
    <t>S52</t>
  </si>
  <si>
    <t>Wiscasset</t>
  </si>
  <si>
    <t>WISCASSET</t>
  </si>
  <si>
    <t>IWI</t>
  </si>
  <si>
    <t>Wisconsin rapids</t>
  </si>
  <si>
    <t>ALEXANDER FIELD SOUTH WOOD COUNTY</t>
  </si>
  <si>
    <t>ISW</t>
  </si>
  <si>
    <t>Wise</t>
  </si>
  <si>
    <t>LONESOME PINE</t>
  </si>
  <si>
    <t>LNP</t>
  </si>
  <si>
    <t>Wiseman</t>
  </si>
  <si>
    <t>WISEMAN</t>
  </si>
  <si>
    <t>WSM</t>
  </si>
  <si>
    <t>Wolf point</t>
  </si>
  <si>
    <t>L M CLAYTON</t>
  </si>
  <si>
    <t>OLF</t>
  </si>
  <si>
    <t>Woodbine</t>
  </si>
  <si>
    <t>WOODBINE MUNI</t>
  </si>
  <si>
    <t>OBI</t>
  </si>
  <si>
    <t>Woodlake</t>
  </si>
  <si>
    <t>WOODLAKE</t>
  </si>
  <si>
    <t>O42</t>
  </si>
  <si>
    <t>Woodsfield</t>
  </si>
  <si>
    <t>4G5</t>
  </si>
  <si>
    <t>Woodward</t>
  </si>
  <si>
    <t>WEST WOODWARD</t>
  </si>
  <si>
    <t>WWR</t>
  </si>
  <si>
    <t>Wooster</t>
  </si>
  <si>
    <t>BJJ</t>
  </si>
  <si>
    <t>Worcester</t>
  </si>
  <si>
    <t>WORCESTER RGNL</t>
  </si>
  <si>
    <t>ORH</t>
  </si>
  <si>
    <t>Worland</t>
  </si>
  <si>
    <t>WORLAND MUNI</t>
  </si>
  <si>
    <t>WRL</t>
  </si>
  <si>
    <t>Worthington</t>
  </si>
  <si>
    <t>WORTHINGTON MUNI</t>
  </si>
  <si>
    <t>OTG</t>
  </si>
  <si>
    <t>Wrangell</t>
  </si>
  <si>
    <t>WRANGELL</t>
  </si>
  <si>
    <t>68A</t>
  </si>
  <si>
    <t>WRG</t>
  </si>
  <si>
    <t>Wray</t>
  </si>
  <si>
    <t>WRAY MUNI</t>
  </si>
  <si>
    <t>2V5</t>
  </si>
  <si>
    <t>Wrens</t>
  </si>
  <si>
    <t>WRENS MEMORIAL</t>
  </si>
  <si>
    <t>65J</t>
  </si>
  <si>
    <t>Wurtsboro</t>
  </si>
  <si>
    <t>WURTSBORO-SULLIVAN COUNTY</t>
  </si>
  <si>
    <t>N82</t>
  </si>
  <si>
    <t>Wynne</t>
  </si>
  <si>
    <t>WYNNE MUNI</t>
  </si>
  <si>
    <t>M65</t>
  </si>
  <si>
    <t>Yakima</t>
  </si>
  <si>
    <t>YAKIMA AIR TERMINAL/MCALLISTER FIELD</t>
  </si>
  <si>
    <t>YKM</t>
  </si>
  <si>
    <t>Yakutat</t>
  </si>
  <si>
    <t>YAKUTAT</t>
  </si>
  <si>
    <t>2Y3</t>
  </si>
  <si>
    <t>YAK</t>
  </si>
  <si>
    <t>Yankton</t>
  </si>
  <si>
    <t>CHAN GURNEY MUNI</t>
  </si>
  <si>
    <t>YKN</t>
  </si>
  <si>
    <t>Yazoo city</t>
  </si>
  <si>
    <t>YAZOO COUNTY</t>
  </si>
  <si>
    <t>87I</t>
  </si>
  <si>
    <t>Yerington</t>
  </si>
  <si>
    <t>YERINGTON MUNI</t>
  </si>
  <si>
    <t>O43</t>
  </si>
  <si>
    <t>York</t>
  </si>
  <si>
    <t>YORK MUNI</t>
  </si>
  <si>
    <t>JYR</t>
  </si>
  <si>
    <t>Youngstown/warren</t>
  </si>
  <si>
    <t>YOUNGSTOWN-WARREN RGNL</t>
  </si>
  <si>
    <t>YNG</t>
  </si>
  <si>
    <t>Yuba city</t>
  </si>
  <si>
    <t>SUTTER COUNTY</t>
  </si>
  <si>
    <t>O52</t>
  </si>
  <si>
    <t>Yuma</t>
  </si>
  <si>
    <t>YUMA MCAS/YUMA INTL</t>
  </si>
  <si>
    <t>NYL</t>
  </si>
  <si>
    <t>YUMA MUNI</t>
  </si>
  <si>
    <t>2V6</t>
  </si>
  <si>
    <t>Zanesville</t>
  </si>
  <si>
    <t>ZANESVILLE MUNI</t>
  </si>
  <si>
    <t>ZZV</t>
  </si>
  <si>
    <t>Zelienople</t>
  </si>
  <si>
    <t>ZELIENOPLE MUNI</t>
  </si>
  <si>
    <t>PJC</t>
  </si>
  <si>
    <t>Zephyrhills</t>
  </si>
  <si>
    <t>ZEPHYRHILLS MUNI</t>
  </si>
  <si>
    <t>ZPH</t>
  </si>
  <si>
    <t>Zuni pueblo</t>
  </si>
  <si>
    <t>BLACK ROCK</t>
  </si>
  <si>
    <t>ZUN</t>
  </si>
  <si>
    <t>Wood County Airport</t>
  </si>
  <si>
    <t>E13</t>
  </si>
  <si>
    <t>33R</t>
  </si>
  <si>
    <t>PRS</t>
  </si>
  <si>
    <t>78R</t>
  </si>
  <si>
    <t>JDD</t>
  </si>
  <si>
    <t>Aero Country</t>
  </si>
  <si>
    <t>Airpark East</t>
  </si>
  <si>
    <t>Mid-Way Regional</t>
  </si>
  <si>
    <t>Mineral Wells</t>
  </si>
  <si>
    <t>Bourland Field</t>
  </si>
  <si>
    <t>Fort Worth Alliance</t>
  </si>
  <si>
    <t>Northwest Regional</t>
  </si>
  <si>
    <t>Meacham Parker County</t>
  </si>
  <si>
    <t>Possum Kingdom</t>
  </si>
  <si>
    <t>Sycamore Strip</t>
  </si>
  <si>
    <t>Bridgeport Municipal</t>
  </si>
  <si>
    <t>Commerce Municipal</t>
  </si>
  <si>
    <t>Corsicana Municipal</t>
  </si>
  <si>
    <t>Hillsboro Municipal</t>
  </si>
  <si>
    <t>Lancaster Regional</t>
  </si>
  <si>
    <t>Row Labels</t>
  </si>
  <si>
    <t>Grand Total</t>
  </si>
  <si>
    <t xml:space="preserve">Grant Money </t>
  </si>
  <si>
    <t>NCTCOG Region</t>
  </si>
  <si>
    <t>Column Labels</t>
  </si>
  <si>
    <t>Federal State Apportionment</t>
  </si>
  <si>
    <t>Non Primary Entitlement</t>
  </si>
  <si>
    <t>Devine Municipal Airport</t>
  </si>
  <si>
    <t>City of Devine</t>
  </si>
  <si>
    <t>Design and Construction for Pavement Improvements</t>
  </si>
  <si>
    <t>Eastland Municipal Airport</t>
  </si>
  <si>
    <t>Gladewater Municipal Airport</t>
  </si>
  <si>
    <t>Huntsville Municipal Airport</t>
  </si>
  <si>
    <t>Skylark Field</t>
  </si>
  <si>
    <t>City of Eastland</t>
  </si>
  <si>
    <t>City of Gladewater</t>
  </si>
  <si>
    <t>City of Huntsville</t>
  </si>
  <si>
    <t>City of Killeen</t>
  </si>
  <si>
    <t>Design and Construction of Fencing Improvements</t>
  </si>
  <si>
    <t>Engineering/Design and Preparation of an Airport Master Plan</t>
  </si>
  <si>
    <t>Taxiway Improvements</t>
  </si>
  <si>
    <t>Design and Construction of a Hangar</t>
  </si>
  <si>
    <t>Jacksboro Municipal Airport</t>
  </si>
  <si>
    <t>City of Jacksboro</t>
  </si>
  <si>
    <t>Design and Construction of Hangar Access Taxiways</t>
  </si>
  <si>
    <t>Prepare a Wildlife Hazard Assessment</t>
  </si>
  <si>
    <t>Rest of the State</t>
  </si>
  <si>
    <t>Total Grant Money Goal</t>
  </si>
  <si>
    <t>Sum of Estimated Cost</t>
  </si>
  <si>
    <t>Cameron Municipal Airport</t>
  </si>
  <si>
    <t>City of Cameron</t>
  </si>
  <si>
    <t>Clarksville/Red River City J D Trissell Field</t>
  </si>
  <si>
    <t>City of Clarksville and Red River County</t>
  </si>
  <si>
    <t>Conroe-North Houston Regional Airport</t>
  </si>
  <si>
    <t>Montgomery County</t>
  </si>
  <si>
    <t>Conroe</t>
  </si>
  <si>
    <t>Engineering/Design and Pavement Improvements</t>
  </si>
  <si>
    <t>City of Dallas</t>
  </si>
  <si>
    <t>Pavement and Electrical Improvements</t>
  </si>
  <si>
    <t>City of Denton</t>
  </si>
  <si>
    <t>Fabens Airport</t>
  </si>
  <si>
    <t>El Paso County</t>
  </si>
  <si>
    <t>City of Gilmer</t>
  </si>
  <si>
    <t>Prepare an Airport Master Plan and Obstruction Survey</t>
  </si>
  <si>
    <t>Hearne Municipal Airport</t>
  </si>
  <si>
    <t>City of Hearne</t>
  </si>
  <si>
    <t>Littlefield Taylor Brown Municipal Airport</t>
  </si>
  <si>
    <t>City of Littlefield</t>
  </si>
  <si>
    <t>Mesquite Metro Airport</t>
  </si>
  <si>
    <t>City of Mesquite</t>
  </si>
  <si>
    <t>Mount Pleasant Regional Airport</t>
  </si>
  <si>
    <t>City of Mount Pleasant</t>
  </si>
  <si>
    <t>Mount Pleasant</t>
  </si>
  <si>
    <t>Prepare an Obstruction Survey</t>
  </si>
  <si>
    <t>Hangar Construction</t>
  </si>
  <si>
    <t>Scholes International at Galveston Airport</t>
  </si>
  <si>
    <t>City of Galveston</t>
  </si>
  <si>
    <t>Engineering/Design and Fencing Improvements</t>
  </si>
  <si>
    <t>Eagle Lake Airport</t>
  </si>
  <si>
    <t>Proposed New Leon County Airport</t>
  </si>
  <si>
    <t>Leon County</t>
  </si>
  <si>
    <t>Prepare an Environmental Assessment</t>
  </si>
  <si>
    <t>Scholes International Airport at Galveston</t>
  </si>
  <si>
    <t>Fencing Improvements</t>
  </si>
  <si>
    <t>Discretionary</t>
  </si>
  <si>
    <t xml:space="preserve">Avenger Field </t>
  </si>
  <si>
    <t>Fox Stephens Field Gilmer Municipal Airport</t>
  </si>
  <si>
    <t>Sum of Total</t>
  </si>
  <si>
    <t>ARLINGTON Municipal</t>
  </si>
  <si>
    <t>DENTON ENTERPRISE</t>
  </si>
  <si>
    <t>GRAND PRAIRIE Municipal</t>
  </si>
  <si>
    <t>POSSUM KINGDOM</t>
  </si>
  <si>
    <t>TERRELL Municipal</t>
  </si>
  <si>
    <t>Region</t>
  </si>
  <si>
    <t>City &amp; Airport</t>
  </si>
  <si>
    <t>ANNUAL TOTAL</t>
  </si>
  <si>
    <t>Total</t>
  </si>
  <si>
    <t>Local</t>
  </si>
  <si>
    <t>Extend TXY "G" (PCC DW-90) 50' x 475'</t>
  </si>
  <si>
    <t>Construct draingage improvements for west side service road</t>
  </si>
  <si>
    <t>Install LED TXY edge lights/guardlights/signage on 5 cross-txys (2,000 lf)</t>
  </si>
  <si>
    <t>Construct TXY "B" (PCC DW-90) 35' x 1,300' N, 35' x 500' S</t>
  </si>
  <si>
    <t>Contingency</t>
  </si>
  <si>
    <t>Construct west airfield service road (4,200' x 12')</t>
  </si>
  <si>
    <t>Install MITL TXY "B" 4,400 LF</t>
  </si>
  <si>
    <t>Construction Engineering Services</t>
  </si>
  <si>
    <t>ALPINE-CASPARIS Municipal</t>
  </si>
  <si>
    <t>Rotomill &amp; Overlay TWY A &amp; C</t>
  </si>
  <si>
    <t>Rotomill &amp; Overlay TWY D</t>
  </si>
  <si>
    <t>Rotomill &amp; Overlay Apron</t>
  </si>
  <si>
    <t>Rehabilitate RW 5-23 (5016 x 60) - Crack seal/slurry seal</t>
  </si>
  <si>
    <t>Mark RW 5-23 (20,100 sf)</t>
  </si>
  <si>
    <t>Contingency, RPR, Construction Administration, and Mobilization</t>
  </si>
  <si>
    <t>Construct Perimeter Game Fence - 2015, 2016 NPE</t>
  </si>
  <si>
    <t>Mobilization, RPR, Contingency, and Construction Administration</t>
  </si>
  <si>
    <t>BAY CITY Municipal</t>
  </si>
  <si>
    <t>Engineering/design-replace MIRLs/vault</t>
  </si>
  <si>
    <t>BOWIE Municipal</t>
  </si>
  <si>
    <t>Engineering and Design runway Rehabilitation and Hangar Construction (NPE '15)</t>
  </si>
  <si>
    <t>Engineering/design for new RW lights</t>
  </si>
  <si>
    <t>Engineering / Design taxiway and apron rehabilitation</t>
  </si>
  <si>
    <t>CAMERON Municipal AIRPARK</t>
  </si>
  <si>
    <t>Construction Contingency</t>
  </si>
  <si>
    <t>Replace MIRL (3,200 LF)</t>
  </si>
  <si>
    <t>Install PAPI-2 RW 16-34</t>
  </si>
  <si>
    <t>CENTER Municipal</t>
  </si>
  <si>
    <t>Contingency, admin, fees, RPR, etc.</t>
  </si>
  <si>
    <t>Twy D rehab</t>
  </si>
  <si>
    <t>Engineering/contingency, admin., RPR etc.</t>
  </si>
  <si>
    <t>Rehabilitate &amp; edge repairs parallel &amp; cross TW (16,200 sy)</t>
  </si>
  <si>
    <t>Expand apron/construct connecting stub TW (3000 sy)</t>
  </si>
  <si>
    <t>Replace PAPI-2 RW 17-35</t>
  </si>
  <si>
    <t>Contingency, admin. fees, RPR., etc.</t>
  </si>
  <si>
    <t>Reconstruct apron (215 x 460)</t>
  </si>
  <si>
    <t>Regrade ditches</t>
  </si>
  <si>
    <t>Replace rotating beacon</t>
  </si>
  <si>
    <t>Mark RW 17-35 (29,750 sf)</t>
  </si>
  <si>
    <t>Rehabilitate RW 17-35 (3600 x 75)</t>
  </si>
  <si>
    <t>Construction engineering services - connector taxiway</t>
  </si>
  <si>
    <t>Contingency - connector taxiway</t>
  </si>
  <si>
    <t>Construct taxiway connector to parallel runway from corporate Hangar Access Taxiway (NPE 16 &amp;17)</t>
  </si>
  <si>
    <t>3F2</t>
  </si>
  <si>
    <t>CISCO Municipal</t>
  </si>
  <si>
    <t>Rehabilitate stub TW (170 x 35)</t>
  </si>
  <si>
    <t>Contingency, RPR, Admin, fees for pavement rehab</t>
  </si>
  <si>
    <t>Rehabilitate RW 17-35 (3700 x 60)</t>
  </si>
  <si>
    <t>Rehabilitate hangar access TW (330 x 50)</t>
  </si>
  <si>
    <t>Rehabilitate apron (3460 sy)</t>
  </si>
  <si>
    <t>Stripe &amp; mark RW 17-35 (5409 sf) and aprons</t>
  </si>
  <si>
    <t>Rehabilitate South hangar access TXWY (4,120 SY)</t>
  </si>
  <si>
    <t>Rehabilitate RW 17-35 (3,000 x 50)</t>
  </si>
  <si>
    <t>Construction engineering services</t>
  </si>
  <si>
    <t>Contingency (pavement rehabilitation)</t>
  </si>
  <si>
    <t>Rehabilitate apron (2,420 SY)</t>
  </si>
  <si>
    <t>Rehabilitate North hangar access TXWY (3,750 SY)</t>
  </si>
  <si>
    <t>Clean &amp; crack seal taxiways, apron and runway</t>
  </si>
  <si>
    <t>Mark RW 17-35 (4829 sf)</t>
  </si>
  <si>
    <t>Rehabilitate and Mark Stub T/W to R/W 4-22 (2,500 s/yd)</t>
  </si>
  <si>
    <t>Rehabilitate apron (9,100 s/yd)</t>
  </si>
  <si>
    <t>Rehabilitate and Mark Stub T/W to R/W 17-35 (3,200 s/yd)</t>
  </si>
  <si>
    <t>Rehabilitate R/W 17-35 (1,775 x 39)</t>
  </si>
  <si>
    <t>Mark RW 4-22 (9,000 sf)</t>
  </si>
  <si>
    <t>Rehabilitate RW 4-22 (2,710 x 60)</t>
  </si>
  <si>
    <t>Mark RW 17-35 (6,000 sf)</t>
  </si>
  <si>
    <t>Contingency, admin, RPR, etc.</t>
  </si>
  <si>
    <t>Install PCC Drainage Swale on Apron</t>
  </si>
  <si>
    <t>COLEMAN Municipal</t>
  </si>
  <si>
    <t>Pavement Strength Assessment</t>
  </si>
  <si>
    <t>Engineering/Design for Runway, Taxiway Rehab &amp; Drainage</t>
  </si>
  <si>
    <t>T88</t>
  </si>
  <si>
    <t>COLORADO CITY</t>
  </si>
  <si>
    <t>Engineering and Design for Airfield Pavement Rehabilitation</t>
  </si>
  <si>
    <t>Mark Apron Area</t>
  </si>
  <si>
    <t>Engineering and Design for pavement rehabilitation</t>
  </si>
  <si>
    <t>Mark RW 17-35 (29,087 sf)</t>
  </si>
  <si>
    <t>Rejuvenate Runway 17-35 and Taxiway (NPE '14, '15)</t>
  </si>
  <si>
    <t>Rejuvenate apron (500 X 150)</t>
  </si>
  <si>
    <t>Contingency, RPR, Admin, Fees, etc</t>
  </si>
  <si>
    <t>Mark RW 15-33 (25,300 sf)</t>
  </si>
  <si>
    <t>Rehabilitate TW A (7000 sy)</t>
  </si>
  <si>
    <t>Rehabilitate apron &amp; hangar access TWs (30,000 sy)</t>
  </si>
  <si>
    <t>Contingency, RPR, admin. fees, etc.</t>
  </si>
  <si>
    <t>Overlay TW B (3250 x 45)</t>
  </si>
  <si>
    <t>Reconstruct/Rehabilitate RW 15-33 (4,000 x 75)</t>
  </si>
  <si>
    <t>Install vertical moisture barrier (1000 lf)</t>
  </si>
  <si>
    <t>Regrade terminal area for drainage (9000 sy)</t>
  </si>
  <si>
    <t>Airport Master Plan Update</t>
  </si>
  <si>
    <t>CRANE COUNTY</t>
  </si>
  <si>
    <t>Mark RW 15-33 (6,500 sf)</t>
  </si>
  <si>
    <t>Rehabilitate apron &amp; stub taxiway(13,000 sy)</t>
  </si>
  <si>
    <t>Mark RW 12-30 (7,500 sf)</t>
  </si>
  <si>
    <t>Rehabiliatate RW 15-33 (3395 x 50)</t>
  </si>
  <si>
    <t>Mobilization, Contingency, RPR, and Admin</t>
  </si>
  <si>
    <t>Rehabilitate RW 12-30 (4145 x 70)</t>
  </si>
  <si>
    <t>Mark RW 7-25 -- add alt</t>
  </si>
  <si>
    <t>Rehabilitate Apron - 2015, 2016, 2017, 2018 NPE</t>
  </si>
  <si>
    <t>Rehabilitate and Mark Taxiway C -- add alt</t>
  </si>
  <si>
    <t>Rehabilitate  RW 7-25 (5365 x 75) -- add alt</t>
  </si>
  <si>
    <t>Mark RW 3-21 (19,000 s.f.)</t>
  </si>
  <si>
    <t>Rehabilitate RW 3-21 (6000 x 75)</t>
  </si>
  <si>
    <t>Rehabilitate and Mark Taxiway A and B</t>
  </si>
  <si>
    <t>Mobilization, RPR, Construction Administration, and Testing</t>
  </si>
  <si>
    <t>24F</t>
  </si>
  <si>
    <t>CYPRESS RIVER</t>
  </si>
  <si>
    <t xml:space="preserve">Engineering/Design - TXWY Alpha Reconstruction </t>
  </si>
  <si>
    <t>DECATUR Municipal</t>
  </si>
  <si>
    <t>Mark Parallel and Cross Taxiways</t>
  </si>
  <si>
    <t>Mark Apron areas</t>
  </si>
  <si>
    <t>Rehabilitate Taxiways (3,500 sy)</t>
  </si>
  <si>
    <t>Mark RW 17-35 (24,000 sf)</t>
  </si>
  <si>
    <t>Rehabilitate RW 17-35  (4200 x 60) (NPE '15-'18)</t>
  </si>
  <si>
    <t>Rehabilitate apron (30,060 sy) (NPE '15-'18)</t>
  </si>
  <si>
    <t>Contingency, admin. fees, RPR, testing, etc.</t>
  </si>
  <si>
    <t>Reconstruct northern section of runway RW 18L (13,334 sy)</t>
  </si>
  <si>
    <t>Relocate TW B1 connection from north terminal apron for Standards</t>
  </si>
  <si>
    <t xml:space="preserve">Relocate East StubTWY A2 to align with new West TWY A2(1,470 sy) </t>
  </si>
  <si>
    <t>Replace MIRLs/vault/relocate threshold/PAPI-2s  for RWY 17/35 (4000 lf)</t>
  </si>
  <si>
    <t>Expand apron (900 sy)</t>
  </si>
  <si>
    <t>Construct/reconfigure south end connecting TW to RW 35 new threshold (250 sy)</t>
  </si>
  <si>
    <t>Mark RW 17-35 (21,100 sf)</t>
  </si>
  <si>
    <t>FAA MOA flight check</t>
  </si>
  <si>
    <t>Rehabilitate AG pad (100 x 100)</t>
  </si>
  <si>
    <t>Rehabilitate hangar access TW (8000 sy)</t>
  </si>
  <si>
    <t>Rehabilitate RW 17-35 (4000 x 60)</t>
  </si>
  <si>
    <t>Rehabilitate apron/TW (14,777 sy)</t>
  </si>
  <si>
    <t>Replace/repair culvert on north end of RW 17</t>
  </si>
  <si>
    <t>EASTLAND Municipal</t>
  </si>
  <si>
    <t>Engineering/design for rehab</t>
  </si>
  <si>
    <t>Rehabilitate and Mark TW D -- add alt</t>
  </si>
  <si>
    <t>Rehabilitate RW 8-26 (4200 x 60)</t>
  </si>
  <si>
    <t>Rehabilitate and Mark Taxiways A, B, and C</t>
  </si>
  <si>
    <t>Mark RW 16-34 -- add alt</t>
  </si>
  <si>
    <t>Mark RW 8-26 (4200x60)</t>
  </si>
  <si>
    <t>Construction Admin, RPR, and Contingency</t>
  </si>
  <si>
    <t>Rehabilitate Terminal Apron -- 2015-2018 NPE</t>
  </si>
  <si>
    <t>Rehabilitate RW 16-34 (2300 x 35) -- add alt</t>
  </si>
  <si>
    <t>FLOYDADA Municipal</t>
  </si>
  <si>
    <t>Rehabilitate hangar access TWs (4320 sy)</t>
  </si>
  <si>
    <t>Rehabilitate RW 12-30 (7508 x 100)</t>
  </si>
  <si>
    <t>Mark RW 3-21 (12,100 sf)</t>
  </si>
  <si>
    <t>Rehabilitate hangar access TW (4000 sy)</t>
  </si>
  <si>
    <t>Mobilization, Contingency, RPR, and Admin Cost</t>
  </si>
  <si>
    <t>Rehabilitate RW 3-21 (4400 x 60)</t>
  </si>
  <si>
    <t>Rehabilitate apron (33,000 sy)</t>
  </si>
  <si>
    <t>Install Lighted Wind Cone</t>
  </si>
  <si>
    <t>Mark RW 12-30 (7508x100)</t>
  </si>
  <si>
    <t>Rehabilitate Parallel and Cross Taxiways</t>
  </si>
  <si>
    <t>Engineering Design for helipad connector taxiway</t>
  </si>
  <si>
    <t>Engineering and design Mid Field Redevelopment Taxiways</t>
  </si>
  <si>
    <t>Contingency, RPR, Admin. fees, etc. TXWY C &amp; MITL</t>
  </si>
  <si>
    <t>Reconstruct/widen TW C (1852 x 35)</t>
  </si>
  <si>
    <t>MITL for TW C, E, F, G, &amp; H</t>
  </si>
  <si>
    <t>FOX STEPHENS FIELD - GILMER Municipal</t>
  </si>
  <si>
    <t>Engineering &amp; design - pavement rehabilitation</t>
  </si>
  <si>
    <t>GAINESVILLE Municipal</t>
  </si>
  <si>
    <t>Engineering and Design for Runway 17/35 and 12/30 rehabilitation, taxiway  rehabilitation (NPE '18)</t>
  </si>
  <si>
    <t>GATESVILLE Municipal</t>
  </si>
  <si>
    <t>Rehabilitate RW 17-35  (3400 X 60)</t>
  </si>
  <si>
    <t>Rehabilitate cross TW (600 sy)</t>
  </si>
  <si>
    <t>Contingency, admin. fees, etc.</t>
  </si>
  <si>
    <t>Install bollards around fueling system</t>
  </si>
  <si>
    <t>Bid Alt. 1-Mill/overlay south hangar access TW ($84,375)</t>
  </si>
  <si>
    <t>Reconstruct apron (10,300 sy)</t>
  </si>
  <si>
    <t>Mark RW 17-35 (15,100 sf)</t>
  </si>
  <si>
    <t>Rehabilitate south hangar access TW (2200 sy)</t>
  </si>
  <si>
    <t>Construct 6" PCC building border/drainage</t>
  </si>
  <si>
    <t>Light windcone &amp; segmented circle</t>
  </si>
  <si>
    <t>Rehabilitate north hangar access TW (2300 sy)</t>
  </si>
  <si>
    <t>GEORGETOWN Municipal</t>
  </si>
  <si>
    <t>Engineering/design RW 18-36 rehab</t>
  </si>
  <si>
    <t>Install MITLs &amp; signage on TW J, K &amp; L (8,900 lf)</t>
  </si>
  <si>
    <t>Add Alt. 1- Upgrade MITLs to LED (est. $71,500)</t>
  </si>
  <si>
    <t>Install PAPI-2 RW 11-29</t>
  </si>
  <si>
    <t>Install MITLs &amp; signage TW A, B, C, D, E, F, G &amp; H (15, 100 lf)</t>
  </si>
  <si>
    <t>Replace electrical vault/switch gears</t>
  </si>
  <si>
    <t>Overlay stub TW (583 sy)</t>
  </si>
  <si>
    <t>Repair bumps in RW (2- 16 x 75)</t>
  </si>
  <si>
    <t>Replace MIRLs (4000 lf)</t>
  </si>
  <si>
    <t>Overlay &amp; mark turnarounds RW 17/35</t>
  </si>
  <si>
    <t>Mark RW 17/35 (28,637 sf)</t>
  </si>
  <si>
    <t>Overlay RW 17/35 (4000 x 75) 12,500 #</t>
  </si>
  <si>
    <t>GLADEWATER Municipal</t>
  </si>
  <si>
    <t>Rehab TXWYs to RW 14-32 (3,450 x 40)</t>
  </si>
  <si>
    <t>Mark RW 14-32</t>
  </si>
  <si>
    <t>Construction engineering services (RPR, closeout, testing, etc.)</t>
  </si>
  <si>
    <t>Chipseal &amp; overlay RW 14-32 (3,300 x 75) (NPE 15' through18')</t>
  </si>
  <si>
    <t>T37</t>
  </si>
  <si>
    <t>GOLDTHWAITE Municipal</t>
  </si>
  <si>
    <t>Engineering and Design for pavement Rehabilitation</t>
  </si>
  <si>
    <t>GRAHAM Municipal</t>
  </si>
  <si>
    <t xml:space="preserve">Engineering and Design for pavement Rehabilitiation and PAPI installation </t>
  </si>
  <si>
    <t>Land Reimbursement (Phase II)</t>
  </si>
  <si>
    <t>Engineering Design for Joint Seals, Asphalt rehabilitation (NPE '16)</t>
  </si>
  <si>
    <t>Drainage and pavement repair under north aprons (NPE '14, '15)</t>
  </si>
  <si>
    <t>HEARNE Municipal</t>
  </si>
  <si>
    <t xml:space="preserve">Engineering/design - pavement rehabilitation </t>
  </si>
  <si>
    <t>Replace AWOS</t>
  </si>
  <si>
    <t>Eng &amp; Design Pavements, MIRL</t>
  </si>
  <si>
    <t>HUNTSVILLE Municipal</t>
  </si>
  <si>
    <t>Taxiway drainage improvements</t>
  </si>
  <si>
    <t>Relocate north portion of parallel TWY</t>
  </si>
  <si>
    <t>Engineering Design Runway/Taxiway Rehabilitation</t>
  </si>
  <si>
    <t>Engineering/Design Phase I (parallel TXWY extension)</t>
  </si>
  <si>
    <t>KERRVILLE Municipal/LOUIS SCHREINER FIELD</t>
  </si>
  <si>
    <t>Contingency, RPR, construction admin, and mobilization for hangars</t>
  </si>
  <si>
    <t>Design and Construct 12 unit T-hangars (15, 16, 17, 18 NPE)</t>
  </si>
  <si>
    <t>LAMESA Municipal</t>
  </si>
  <si>
    <t>Rehabilitate TXY "B", "C", &amp; 'D" (17,500 SY)</t>
  </si>
  <si>
    <t>Rehabilitate "K" (2,500 sy)</t>
  </si>
  <si>
    <t>Rehab apron (7,500 SY)</t>
  </si>
  <si>
    <t>Mark RW 16-34 (27,000 sf)</t>
  </si>
  <si>
    <t>Rehabilitate hangar access TXY "M" (1,500 SY)</t>
  </si>
  <si>
    <t>Rehabilitate TXY "J" &amp; "L" (11,500 SY)</t>
  </si>
  <si>
    <t>Mark RW 7-25 (21,000 sf)</t>
  </si>
  <si>
    <t>Install PAPI-2 RW 7-25</t>
  </si>
  <si>
    <t>Rehabilitate RW 16-34 (5,000 x 75')</t>
  </si>
  <si>
    <t>Rehabilitate TXY "A", "E", &amp; "F" (24,000 SY)</t>
  </si>
  <si>
    <t>Rehabilitate RW 7-25 (4,000 x 60)</t>
  </si>
  <si>
    <t>Rehabilitate apron (5400 sy)</t>
  </si>
  <si>
    <t>Install PAPI-2 RW 16- 34</t>
  </si>
  <si>
    <t>Rehabilitate S apron (2870 sy)</t>
  </si>
  <si>
    <t>Rehabilitate &amp; mark stub TW (185 x 35)</t>
  </si>
  <si>
    <t>Rehabilitate N hangar access TW (1665 sy)</t>
  </si>
  <si>
    <t>Rehabilitate partial parallel TW (1245 x 35)</t>
  </si>
  <si>
    <t>Mark RW 16-34 (15,900 sf)</t>
  </si>
  <si>
    <t>Replace signage panels (5 units)</t>
  </si>
  <si>
    <t>Replace MIRLs (4200 lf)</t>
  </si>
  <si>
    <t>Rehabilitate RW 16-34 (4200 x 75)</t>
  </si>
  <si>
    <t>Construct Box Hangar at new Southwest Apron ('15-'18 NPE)</t>
  </si>
  <si>
    <t>Contingency, RPR, Admin, Fees for Box Hangar Construction ('15-'18 NPE)</t>
  </si>
  <si>
    <t>LITTLEFIELD TAYLOR BROWN Municipal</t>
  </si>
  <si>
    <t>Mark RW 13-31 (VIS)</t>
  </si>
  <si>
    <t>Overlay stub TXWY to RW 1 (1,500 SY)</t>
  </si>
  <si>
    <t>Rehabilitate Rwy 13-31</t>
  </si>
  <si>
    <t>Rehabilitate Rwy 1-19 (4,021 X 60)</t>
  </si>
  <si>
    <t>Mark RW 1-19 (NPI)</t>
  </si>
  <si>
    <t>Reconstruct southern portion of apron (100' x 150')</t>
  </si>
  <si>
    <t>TXWY "A" &amp; "B" Rehabilitate</t>
  </si>
  <si>
    <t>Apron Rehabilitation (6,000 sy)</t>
  </si>
  <si>
    <t>Install MITL (Phase I Parallel Twy)</t>
  </si>
  <si>
    <t>Parallel taxiway for runway 14-32 (Phase I)</t>
  </si>
  <si>
    <t>Install Signage (Phase I Parallel Twy)</t>
  </si>
  <si>
    <t>Parallel taxiway for runway 14-32 (1200' Bid Alt)</t>
  </si>
  <si>
    <t>MARFA Municipal</t>
  </si>
  <si>
    <t>Marfa (MRF) Airport Action Plan</t>
  </si>
  <si>
    <t>Presidio (PRS) Airport Action Plan</t>
  </si>
  <si>
    <t>Mark RW 18-36 (12,400 sf)</t>
  </si>
  <si>
    <t>Rehabilitate Cross Taxiway (800 sy)</t>
  </si>
  <si>
    <t>Rehabilitate Hangar Access Taxiway (700 sy)</t>
  </si>
  <si>
    <t>Regrade Ditches and Runway Shoulders</t>
  </si>
  <si>
    <t>Rehabilitate Apron (3,400 sy)</t>
  </si>
  <si>
    <t>Replace Grate Inlets &amp; Outfalls</t>
  </si>
  <si>
    <t>Construct RW 36 turnaround</t>
  </si>
  <si>
    <t>Contingency, RPR, testing, etc.</t>
  </si>
  <si>
    <t>Rehabilitate RW 18-36 (3716 x 50)</t>
  </si>
  <si>
    <t>Engineering/design of new 5-unit corporate hangar complex</t>
  </si>
  <si>
    <t>Construct rear auto parking (346 x 20)</t>
  </si>
  <si>
    <t>Construct 5-unit (65 x 62) corporate hangar complex (NPE 15,16,17,18)</t>
  </si>
  <si>
    <t>T50</t>
  </si>
  <si>
    <t>MENARD COUNTY</t>
  </si>
  <si>
    <t>Engineering/Design for Runway Rehabilitation</t>
  </si>
  <si>
    <t>Install 6' Chain-Link Fence (4,400 lf) ('18 NPE)</t>
  </si>
  <si>
    <t>Install Automatic Gates (x2)</t>
  </si>
  <si>
    <t>Install Pedestrian Access Gates (x3)</t>
  </si>
  <si>
    <t>Contingency, RPR, Admin, Fees, Etc for perimeter fencing</t>
  </si>
  <si>
    <t>Engineering and Design for Perimeter Fencing</t>
  </si>
  <si>
    <t>Engineering and Design pavement rehabilitation</t>
  </si>
  <si>
    <t>Engineering Design Rehab &amp; Taxiway Portion Reconstruction</t>
  </si>
  <si>
    <t>RAS</t>
  </si>
  <si>
    <t>MUSTANG BEACH</t>
  </si>
  <si>
    <t>Extend RW 30 (&amp; displace RW 12 &amp; 30) (638 x 70)</t>
  </si>
  <si>
    <t>Rehabilitate RW 12-30 (3500 x 70)</t>
  </si>
  <si>
    <t>Construct apron (331 x 323)</t>
  </si>
  <si>
    <t>Mitigation costs (2.4 acres)</t>
  </si>
  <si>
    <t>Contingency, RPR, Testing, etc.</t>
  </si>
  <si>
    <t>Construct RW 12 end holding bay (5295 sy)</t>
  </si>
  <si>
    <t>Construct TW A east</t>
  </si>
  <si>
    <t>Engineering/design for corporate apron, expand corporate hangar taxilane,  detention pond, rehab</t>
  </si>
  <si>
    <t>NEWTON Municipal</t>
  </si>
  <si>
    <t>Rehabilitate RW 14-32 (4000 x 60)</t>
  </si>
  <si>
    <t>Rehab &amp; mark TWs (200x40 &amp; 400x30))</t>
  </si>
  <si>
    <t>Rehabilitate S apron (220x120)</t>
  </si>
  <si>
    <t>Rehabilitate N apron (690x75)</t>
  </si>
  <si>
    <t>Contingency RPR &amp; Admin Fees</t>
  </si>
  <si>
    <t>Engineering and Design for PVMT Rehab</t>
  </si>
  <si>
    <t>Land Reimbursement: RPZ for RW17L (Tract 2; 8.89 acres)</t>
  </si>
  <si>
    <t>Engineering Pavement and Drainage Rehabilitation</t>
  </si>
  <si>
    <t>PECOS Municipal</t>
  </si>
  <si>
    <t>Construct Terminal Building</t>
  </si>
  <si>
    <t>Construct New Terminal Parking</t>
  </si>
  <si>
    <t>Engineering/Design for Pavement Rehabilitation (2018 NPE)</t>
  </si>
  <si>
    <t>Pavement Condition Assessment</t>
  </si>
  <si>
    <t>RALPH M HALL/ROCKWALL Municipal</t>
  </si>
  <si>
    <t>Mark RW 17-35 (11,000 sf)</t>
  </si>
  <si>
    <t>Rehabilitate T-hangar access TWs (2,200 SY)</t>
  </si>
  <si>
    <t>Construction contingency</t>
  </si>
  <si>
    <t>Rehabilitate airport entrance road (1,400 SY)</t>
  </si>
  <si>
    <t>Rehabilitate apron (4,600 SY)</t>
  </si>
  <si>
    <t>Construct ditches &amp; install culverts</t>
  </si>
  <si>
    <t>Rehabilitate RW 17-35 (3,375 x 45)</t>
  </si>
  <si>
    <t>Rehabilitate taxiways (11,000 SY)</t>
  </si>
  <si>
    <t>Pavement Repairs (LS)</t>
  </si>
  <si>
    <t>49R</t>
  </si>
  <si>
    <t>REAL COUNTY</t>
  </si>
  <si>
    <t>Engineering and Design for Pavement Rehab</t>
  </si>
  <si>
    <t>T20</t>
  </si>
  <si>
    <t>ROGER M DREYER MEMORIAL</t>
  </si>
  <si>
    <t>Acquire land for primary surface/RPZ (19 ac)</t>
  </si>
  <si>
    <t>ALP Update/ obstruction survey for approach</t>
  </si>
  <si>
    <t>Airport Action Plan</t>
  </si>
  <si>
    <t>SAN MARCOS Municipal</t>
  </si>
  <si>
    <t>Contingency, admin. fees, RPR, etc.</t>
  </si>
  <si>
    <t>Rehabilitate &amp; mark TW C (350 x 50)</t>
  </si>
  <si>
    <t>Rehabilitate/repair/replace/relocate &amp; mark TW B (2000 x 50)</t>
  </si>
  <si>
    <t>Rehabilitate &amp; mark TW E (3685 x 100)</t>
  </si>
  <si>
    <t>Rehabilitate &amp; mark TW A (1250 x 50)</t>
  </si>
  <si>
    <t>Rehabilitate north apron (3685 x 100) Phase 3</t>
  </si>
  <si>
    <t>Rehabilitate &amp; mark TW D (1720 x 50)</t>
  </si>
  <si>
    <t>SEYMOUR Municipal</t>
  </si>
  <si>
    <t>Mark RWy 17-35 (49,800 sf)</t>
  </si>
  <si>
    <t>Slurry Seal Runway ('15, '16, '17 NPE)</t>
  </si>
  <si>
    <t>Grade and herbicide RWY shoulders, seams, cracks ('15, '16, '17 NPE)</t>
  </si>
  <si>
    <t>Contingency, RPR, admin, etc.</t>
  </si>
  <si>
    <t>Full depth patches for Runway ('15, '16, '17 NPE)</t>
  </si>
  <si>
    <t>63F</t>
  </si>
  <si>
    <t>STANTON Municipal</t>
  </si>
  <si>
    <t>Engineering/Design for Pavement and Lighting Rehabilitation</t>
  </si>
  <si>
    <t>Engineering Design for Runway extension</t>
  </si>
  <si>
    <t>STINSON Municipal</t>
  </si>
  <si>
    <t>Environmental Assessment for Runway Safety Improvements (RW 32 RPZ) and TW E - 2015 NPE</t>
  </si>
  <si>
    <t>Construct replacement hangar (160' x 250') No. 1 (ALD #4) for TXY "F" relocation</t>
  </si>
  <si>
    <t>TAYLOR Municipal</t>
  </si>
  <si>
    <t>Install AWOS</t>
  </si>
  <si>
    <t>Install Reflective Directional Signs</t>
  </si>
  <si>
    <t>Install MIRL &amp; Signs on RWY 2-20</t>
  </si>
  <si>
    <t>Demolish Obsolete Taxiway Pavement</t>
  </si>
  <si>
    <t>TXDOT_SYSTEM_STUDIES</t>
  </si>
  <si>
    <t>Proposed Leon County_EA (Phase I) - wetlands and stream analysis and preliminary jurisdictional determination</t>
  </si>
  <si>
    <t>76F</t>
  </si>
  <si>
    <t>VAN ZANDT COUNTY RGNL</t>
  </si>
  <si>
    <t>Construct Hangar access T/W - pavement (3,000 sq. yd)</t>
  </si>
  <si>
    <t>Engineering/Design for Hangars</t>
  </si>
  <si>
    <t>Construct T-Hangar/Box Hangar (size and type TBD) - 15,16,17, and 18 funds</t>
  </si>
  <si>
    <t>Construction Admin, Testing, RPR, etc for Hangar</t>
  </si>
  <si>
    <t>Grading/Drainage for Hangar</t>
  </si>
  <si>
    <t>Engineering/design for runway rehabilitation</t>
  </si>
  <si>
    <t>Rehabilitate parallel TW  RW 2-20</t>
  </si>
  <si>
    <t>Rehabilitate &amp; repair apron (23,700 sy)</t>
  </si>
  <si>
    <t>Rehabilitate RW 16-34 (4304 x 80)</t>
  </si>
  <si>
    <t>Rehabilitate hangar access TWs</t>
  </si>
  <si>
    <t>Contingency, RPR, admin, etc RWY 16/34, Apron, Taxiway Rehab</t>
  </si>
  <si>
    <t>Mark Runway 16/34</t>
  </si>
  <si>
    <t>Mark Apron and Taxiways</t>
  </si>
  <si>
    <t>WINNSBORO Municipal</t>
  </si>
  <si>
    <t>Engineering/Design-airfield pavement rehab. &amp; hangar w/pvmt</t>
  </si>
  <si>
    <t>APY</t>
  </si>
  <si>
    <t>ZAPATA COUNTY</t>
  </si>
  <si>
    <t>Rehabilitate turnarounds RW 12-30 (960 x 30)</t>
  </si>
  <si>
    <t>Rehabilitate RW 12-30 (5000 x 60)</t>
  </si>
  <si>
    <t>Rehabilitate stub TW (290 x 35)</t>
  </si>
  <si>
    <t>Install PAPI-2 RW 12-30</t>
  </si>
  <si>
    <t>Mark RW 12-30 (17,000 sf)</t>
  </si>
  <si>
    <t>Rehabilitate apron (4270 sy)</t>
  </si>
  <si>
    <t>Pave auto parking (150 X 60)</t>
  </si>
  <si>
    <t>Land Reimbursement - 2.97 acres (Curtiss Drive Lots 1, 2 &amp; 3)</t>
  </si>
  <si>
    <t>Land Reimbursement - 1.465 acres (4308 Wiley Post)</t>
  </si>
  <si>
    <t>Install new hydralic gates</t>
  </si>
  <si>
    <t>Perimiter fence airport security signage</t>
  </si>
  <si>
    <t>Install wildlife fence</t>
  </si>
  <si>
    <t>Contingency, RPR, Admin, mobilization, etc for fencing project</t>
  </si>
  <si>
    <t>Engineering and Design for perimiter wildlife fencing</t>
  </si>
  <si>
    <t>Install security fence 6' chain-link</t>
  </si>
  <si>
    <t>Clear brush north end</t>
  </si>
  <si>
    <t>Refurbish, repair hydralic gates</t>
  </si>
  <si>
    <t>ATHENS Municipal</t>
  </si>
  <si>
    <t>Reconstruct N. Parallel TW (1,520 lf) &amp; Cross TYs</t>
  </si>
  <si>
    <t>Mark RW 17-35 (22,916 sf)</t>
  </si>
  <si>
    <t>Rehabilitate S. Parallel TW (2,280 x 35)</t>
  </si>
  <si>
    <t>Rehab Hangar Access TW 14</t>
  </si>
  <si>
    <t>Reconstruct Partial Apron (33,500 s.f.)</t>
  </si>
  <si>
    <t>Hangar and hangar access TW construction.</t>
  </si>
  <si>
    <t>Rehabilitate Partial Apron</t>
  </si>
  <si>
    <t>MIRL/Ditch Construction Admin</t>
  </si>
  <si>
    <t>Construction Taxiway Ditch Realignment</t>
  </si>
  <si>
    <t>Design Taxiway Ditch Realignment</t>
  </si>
  <si>
    <t>Construction MIRL and electrical vault replacement</t>
  </si>
  <si>
    <t xml:space="preserve">Mark RW 17-35 (23,599 sf) </t>
  </si>
  <si>
    <t xml:space="preserve">Construct Hangar Access Taxiway (5,555 sy) </t>
  </si>
  <si>
    <t xml:space="preserve">Construct 12-unit T-Hangar (NPE '16, '17, '18, '19) </t>
  </si>
  <si>
    <t xml:space="preserve">Contingency, RPR, Admin, Fees runway rehab and Hangar Construction </t>
  </si>
  <si>
    <t xml:space="preserve">Rehabilitate RW 17-35 (3600 x 60) </t>
  </si>
  <si>
    <t>Replace MIRLs LEDs (6000 x 75) including hold &amp; exit signs</t>
  </si>
  <si>
    <t xml:space="preserve">Apron Concrete Joint Seal Replacement (33,720 LF) NPE '14-'17 </t>
  </si>
  <si>
    <t>Contingency, RPR, Admin, etc. Taxiway and Apron Rehabilitation</t>
  </si>
  <si>
    <t>Rehabilitate Taxiway A, Cross-taxiways, Hangar Access taxiways (20,500 sy) NPE '14-'17</t>
  </si>
  <si>
    <t>Rehabilitate Apron area asphalt</t>
  </si>
  <si>
    <t>Mark taxiways and apron</t>
  </si>
  <si>
    <t>Concrete Crack Sealing Main Apron Areas</t>
  </si>
  <si>
    <t>Rehabilitate Hangar Access Taxiways (14,700 sy)</t>
  </si>
  <si>
    <t>CDS</t>
  </si>
  <si>
    <t>CHILDRESS Municipal</t>
  </si>
  <si>
    <t>Overlay Cross Taxiways (3,200 SY)</t>
  </si>
  <si>
    <t>Overlay RW 18-36 (5,950 x 75)</t>
  </si>
  <si>
    <t>Mark RW 18-36 (18,800 sf)</t>
  </si>
  <si>
    <t>Patch portions of apron (400 x 300)</t>
  </si>
  <si>
    <t>Engineering and Design Taxiway Alpha Rehabilitation</t>
  </si>
  <si>
    <t>CLIFTON Municipal/ISENHOWER FIELD</t>
  </si>
  <si>
    <t>Construct new Terminal Building / Pilot's Lounge (NPE '15 '16)</t>
  </si>
  <si>
    <t>Engineering and Design for Terminal Building / Pilot Lounge</t>
  </si>
  <si>
    <t>Engineering and Design for Hangar and access taxiway</t>
  </si>
  <si>
    <t>Install PAPI-2L RW 5-23</t>
  </si>
  <si>
    <t>Install RW guidance signs</t>
  </si>
  <si>
    <t>Replace LIRL with MIRL (3200 lf)</t>
  </si>
  <si>
    <t>Install new electrical vault</t>
  </si>
  <si>
    <t>Contingency - TXWY Alpha reconstruction</t>
  </si>
  <si>
    <t>Reconstruct TXWY A (north, middle, south) (4,575' x 50')</t>
  </si>
  <si>
    <t>Mobilization, Texting, RPR, Closeout - TXWY Alpha reconstruction</t>
  </si>
  <si>
    <t>Engineering/design for Phase 2 relign Parallel TW B and expand apron</t>
  </si>
  <si>
    <t>Install MIRLs West RWY (500 lf) (100% Sponsor Share)</t>
  </si>
  <si>
    <t>Contingencies, RPR, Admin, Fees, etc for MIRL and electrical improvements West RWY</t>
  </si>
  <si>
    <t xml:space="preserve">Install MIRLs west RW (4500 lf) &amp; electrical vault </t>
  </si>
  <si>
    <t xml:space="preserve">Install new electrical vault for west side RW </t>
  </si>
  <si>
    <t xml:space="preserve">Relocate/protect utilities </t>
  </si>
  <si>
    <t>E57</t>
  </si>
  <si>
    <t>DENVER CITY</t>
  </si>
  <si>
    <t>Reconstruct &amp; widen 15' RW 8-26 (3960 x 60)</t>
  </si>
  <si>
    <t>Contingency (RW 8-26 reconstruction)</t>
  </si>
  <si>
    <t>Engineering construction services</t>
  </si>
  <si>
    <t>Reconstruct apron (8,750 sy)</t>
  </si>
  <si>
    <t>Reconstruct hangar access TWs (9,100 sy)</t>
  </si>
  <si>
    <t>Mark RW 8-26 (11,500 sf)</t>
  </si>
  <si>
    <t>Engineering/design for lighting</t>
  </si>
  <si>
    <t>9FO</t>
  </si>
  <si>
    <t>DUBLIN Municipal</t>
  </si>
  <si>
    <t>Rehab apron</t>
  </si>
  <si>
    <t>Rehab cross TW</t>
  </si>
  <si>
    <t>Construct TW from north apron to RW (875 sy)</t>
  </si>
  <si>
    <t>Mark RW 17-35 and apron</t>
  </si>
  <si>
    <t>Contingency, RPR, Admin, Fees, testing, (etc)</t>
  </si>
  <si>
    <t>Expand apron (8000 sy)</t>
  </si>
  <si>
    <t>Rehabilitate RW 17-35 (5000 x 60)</t>
  </si>
  <si>
    <t>Install Electronic Gate at Airport Entrance</t>
  </si>
  <si>
    <t>Mobilization, Construction Admin, RPR, and Contingency</t>
  </si>
  <si>
    <t>Install Perimeter Fencing Along West, North, and East (7,000 lf)</t>
  </si>
  <si>
    <t>Contingency, Admin,Fees, RPR, etc for MidField Redevelopment</t>
  </si>
  <si>
    <t>Construction new MidField Redevelopment Taxiways</t>
  </si>
  <si>
    <t>Engineering Design to Rehab Runway, Taxiways Alpha, Bravo, and Connector</t>
  </si>
  <si>
    <t>Rehabilitate north hangar access taxiways (11,500 sy)</t>
  </si>
  <si>
    <t>Rehabilitate apron (12,833 sy)</t>
  </si>
  <si>
    <t>Rehabilitate partial parallel &amp; stub TW  (1475 x 35)</t>
  </si>
  <si>
    <t>Mark taxiways</t>
  </si>
  <si>
    <t>Rehabilitate central hangar access taxiways</t>
  </si>
  <si>
    <t>Pavement crack clean, fill &amp; seal</t>
  </si>
  <si>
    <t>Engineering construction services (testing, inspection, closeout, admin)</t>
  </si>
  <si>
    <t>Rehabilitate RW 18-36 (4000 x 60)</t>
  </si>
  <si>
    <t>Mark RW 18-36 (19,500 sf)</t>
  </si>
  <si>
    <t>Rehabilitate RW 12-30 (4300 x 75)</t>
  </si>
  <si>
    <t>Mark RW 12-30 (14,725 sf)</t>
  </si>
  <si>
    <t>Mark RW 17-35 (32,950 sf)</t>
  </si>
  <si>
    <t>Contingency, RPR, Admin, Fees, Rehabilitate RWY 17/35 RWY 12/30</t>
  </si>
  <si>
    <t>Rehabilitate RW 17-35 (6000 x 100)</t>
  </si>
  <si>
    <t>Mark RW 18-36 (49,600 sf)</t>
  </si>
  <si>
    <t>RW 18-36 Rehabilitation (5000 x 100)</t>
  </si>
  <si>
    <t>Remove/relocate old T-hangars</t>
  </si>
  <si>
    <t>Construct north partial parallel TW to RW 17 (1060 x 35)</t>
  </si>
  <si>
    <t>Relocate auto parking to side of terminal/FBO (75 x 40)</t>
  </si>
  <si>
    <t>Rehabilitate hangar access TW (46 x 260)</t>
  </si>
  <si>
    <t>Relocate/reconstruct entrance road portion to terminal (150 x 24)</t>
  </si>
  <si>
    <t>Relocate/replace shade hangars (165 x 52)</t>
  </si>
  <si>
    <t>Reconstruct/expand north apron/old hangar area (310 x 150)</t>
  </si>
  <si>
    <t>Rehabilitate apron (5,573 sy)</t>
  </si>
  <si>
    <t>Detention Pond and Drainage Improvements (17, 18, 19 NPE) 990,000</t>
  </si>
  <si>
    <t>Construct Apron (300x220) 630,000</t>
  </si>
  <si>
    <t>Mobilization, construction admin, RPR, and testing for apron and drainage 301,400 improvements</t>
  </si>
  <si>
    <t>Contingency 300,000</t>
  </si>
  <si>
    <t>Rehabilitate RW 1-19 (3200 x 60)</t>
  </si>
  <si>
    <t>Install electrical vault</t>
  </si>
  <si>
    <t>Mark RW (4,020 sf)</t>
  </si>
  <si>
    <t>Contingency, RPR, Admin, Fees for pavement rehab</t>
  </si>
  <si>
    <t>Rehabilitate apron (5000 sy)</t>
  </si>
  <si>
    <t>Rehabilitate T-hangar apron (6000 sy)</t>
  </si>
  <si>
    <t>Rehabilitate existing TWs (5850 x 40)</t>
  </si>
  <si>
    <t>Rehabilitate hangar TW C ( 5000 sy)</t>
  </si>
  <si>
    <t>Rehabilitate hangar TW A ( 4300 sy)</t>
  </si>
  <si>
    <t>Rehabilitate parking apron (10,300 sy)</t>
  </si>
  <si>
    <t>Rehabilitate hangar TW F (2300 sy)</t>
  </si>
  <si>
    <t>Construct west hangar access taxiway with Drainage improvements</t>
  </si>
  <si>
    <t>Flight Check for PAPI installation</t>
  </si>
  <si>
    <t>Replace RW 03 VASI w/PAPI-2</t>
  </si>
  <si>
    <t>Mark RW 3-21 (26,693 sf)</t>
  </si>
  <si>
    <t>Contingency, RPR, admin, fees, etc for pavement rehabilitation, PAPI install</t>
  </si>
  <si>
    <t>Pavement Strength Evaluation RWY 03/21</t>
  </si>
  <si>
    <t>Rehabilitate RW 18-36 (3317 x 50)</t>
  </si>
  <si>
    <t>Mark RW 18-36 (5362 sf)</t>
  </si>
  <si>
    <t>Rehabilitate terminal apron (3000 sy)</t>
  </si>
  <si>
    <t>Construct Runway 1/19 (Phase III)</t>
  </si>
  <si>
    <t xml:space="preserve">Rehabilitate Runway, Taxiways, and Main Public apron areas (NPE '19, '18, '17) </t>
  </si>
  <si>
    <t xml:space="preserve">Mark Runway, Taxiway, Apron areas (NPE '19, '18, '17) </t>
  </si>
  <si>
    <t xml:space="preserve">Contingency, RPR, admin, fees, etc for runway, taxiway, and apron rehabiltation </t>
  </si>
  <si>
    <t>GROVETON-TRINITY COUNTY</t>
  </si>
  <si>
    <t>Acquire land for RPZ RW 34 end (2.0 ac)</t>
  </si>
  <si>
    <t>Rehabilitate RW 16-34 (3500 x 60)</t>
  </si>
  <si>
    <t>Mark RW 16-34 (4246 sf)</t>
  </si>
  <si>
    <t>Rehabilitate &amp; mark stub TW (225 x 35)</t>
  </si>
  <si>
    <t>Rehabilitate apron (310 x 145)</t>
  </si>
  <si>
    <t>F75</t>
  </si>
  <si>
    <t>HARRISON FIELD OF KNOX CITY</t>
  </si>
  <si>
    <t>Engineering and Design for Runway Rehab</t>
  </si>
  <si>
    <t>HASKELL Municipal</t>
  </si>
  <si>
    <t>Contingency, RPR, Admin, fees, etc pavement rehab</t>
  </si>
  <si>
    <t>Rehabilitate and Mark apron (3,400 sy)</t>
  </si>
  <si>
    <t>Rehabilitate RW 18-36 (3,420 x 50)</t>
  </si>
  <si>
    <t>Mark RW 18-36  (13,260 sf)</t>
  </si>
  <si>
    <t>HILLSBORO Municipal</t>
  </si>
  <si>
    <t>Perimiter Wildlife Game Fence (14,300LF)</t>
  </si>
  <si>
    <t>Contingency, RPR, fees, admin, etc for Drainage and Fence Project</t>
  </si>
  <si>
    <t>Engineering and Design for Wildlife Fence</t>
  </si>
  <si>
    <t>Install Gate and Keypad</t>
  </si>
  <si>
    <t>Drainage Improvements at RWY 34 (designed in 1719HILLS)</t>
  </si>
  <si>
    <t>Drainage Improvements south of Runway (designed in 1719HILLS)</t>
  </si>
  <si>
    <t>Drainage Improvements at RWY 16 (designed in 1719HILLS)</t>
  </si>
  <si>
    <t>Nationwide Permit documents and coordination with USACE</t>
  </si>
  <si>
    <t>Mark RW 2-20 (26,500 sf)</t>
  </si>
  <si>
    <t>Rehab partial parallel and connecting TWs</t>
  </si>
  <si>
    <t>Rehabilitate RW 2-20 (4000x75)</t>
  </si>
  <si>
    <t>Contingency for TW/Pvmt Rehab</t>
  </si>
  <si>
    <t>Regrade RW 2/20 Shoulders</t>
  </si>
  <si>
    <t>Replace MIRLs</t>
  </si>
  <si>
    <t>Rehabilitate apron</t>
  </si>
  <si>
    <t>Rehabilitate partial parallel &amp; cross TXWYs</t>
  </si>
  <si>
    <t>Construction contingency (parallel taxiway extension)</t>
  </si>
  <si>
    <t>Rehabilitate hangar access TXWYs</t>
  </si>
  <si>
    <t>Rehabilitate apron &amp; stub TXWY</t>
  </si>
  <si>
    <t>Construct auto parking (300 sy)</t>
  </si>
  <si>
    <t>Extend parallel taxiway to RW-35</t>
  </si>
  <si>
    <t>Engineering &amp; Design Phase II (RW overlay &amp; MIRL replacement)</t>
  </si>
  <si>
    <t>Overlay RW 16-34 (3218 x 60) &amp; improve RSA</t>
  </si>
  <si>
    <t>Construct north parallel TW (270 x 25) &amp; holding area (1790 sy)</t>
  </si>
  <si>
    <t>Mark RW 16-34 (12,100 sf)</t>
  </si>
  <si>
    <t>MOA-FAA flight check for PAPIs</t>
  </si>
  <si>
    <t>Add Alternate 2- Upgrade PAPIs to LED ($11,000)</t>
  </si>
  <si>
    <t>Replace MIRLs (3218 lf)</t>
  </si>
  <si>
    <t>Add Alternate 1- Upgrade MIRLS to LED ($42,200)</t>
  </si>
  <si>
    <t>Install new lighted wind cone &amp; segmented circle</t>
  </si>
  <si>
    <t>Contingency, admin. fees, RPR,. etc.</t>
  </si>
  <si>
    <t>Conduct Airport Development Plan (NPE reimbursement)</t>
  </si>
  <si>
    <t>LA PORTE Municipal</t>
  </si>
  <si>
    <t>Rehabilitate &amp; mark apron #2 (13,600 sy)</t>
  </si>
  <si>
    <t>Rehabilitate TXY "A" (25,000 sy)</t>
  </si>
  <si>
    <t>Rehabilitate TXY "B" (17,000 sy)</t>
  </si>
  <si>
    <t>Rehabilitate &amp; mark apron #1 (10,200 sy)</t>
  </si>
  <si>
    <t>Rehabilitate northwest HAT @ RW 12 (11,500 sy)</t>
  </si>
  <si>
    <t>Rehabilitate TXY "C" (3,900 sy)</t>
  </si>
  <si>
    <t>Rehabilitate RW 12-30 (4165 x 75)</t>
  </si>
  <si>
    <t>Mark RW 12-30 (NPI - 29,000 sf)</t>
  </si>
  <si>
    <t>Rehabilitate TXY "D" (1,000 sy)</t>
  </si>
  <si>
    <t>Rehabilitate RW 5-23 (2998 x 75)</t>
  </si>
  <si>
    <t>Mark RW 5-23 (VIS - 3700 sf)</t>
  </si>
  <si>
    <t>Construction administrative services; contingency</t>
  </si>
  <si>
    <t>Install Airport Drainage Improvements</t>
  </si>
  <si>
    <t>Rehabilitate &amp; mark apron #3 (20,100 sy)</t>
  </si>
  <si>
    <t>Acquire Lot 19 Lago Vista Bar-K Subdivision</t>
  </si>
  <si>
    <t>Acquire Lot 18 Bar-K Subdivision</t>
  </si>
  <si>
    <t>Acquire Bar K Ranches Plat 11, Lot 11339A</t>
  </si>
  <si>
    <t>Acquire Lago Vista Airpark Reserve A</t>
  </si>
  <si>
    <t>Acquire Bar K Ranches Plat 11, Lot 11337A</t>
  </si>
  <si>
    <t>Survey, appraisals, admin. etc.</t>
  </si>
  <si>
    <t>Parallel taxiway for runway 14-32 (Phase II)</t>
  </si>
  <si>
    <t>Mill and Overlay Taxiway From RW 31 to Terminal Apron</t>
  </si>
  <si>
    <t>Contingency, Mobilization, RPR, and Construction Administration</t>
  </si>
  <si>
    <t>Mill and Overlay RW 13-31 (6220  x 75)</t>
  </si>
  <si>
    <t>Stripe &amp; Mark RW 13-31 (30,855 sf)</t>
  </si>
  <si>
    <t>Rehabilitate Taxiway "A"</t>
  </si>
  <si>
    <t>Construct Terminal Area Expansion</t>
  </si>
  <si>
    <t>Reconstruct Terminal  Apron (300' x 180') - 2018 and 2019 NPE</t>
  </si>
  <si>
    <t xml:space="preserve">Install Game Fence </t>
  </si>
  <si>
    <t xml:space="preserve">Install PAPI-2 RW 18 and RWY 36 (2 units) </t>
  </si>
  <si>
    <t xml:space="preserve">Contingency, Mobilization, RPR, Testing, and Construction Administration </t>
  </si>
  <si>
    <t>Replace LIRL with MIRL &amp; Signs (3,716 lf)</t>
  </si>
  <si>
    <t>Engineering Design RWY 04/22 rehab and West Apron Area Rehab</t>
  </si>
  <si>
    <t>Construct new terminal building (5000 sf)</t>
  </si>
  <si>
    <t>Engineering/design for new terminal building</t>
  </si>
  <si>
    <t>Construct terminal auto parking (20 spots)</t>
  </si>
  <si>
    <t>Environmental assessment</t>
  </si>
  <si>
    <t>Land Acquistion for RW 18 RPZ (30.9)</t>
  </si>
  <si>
    <t>Rehabilitate RW 13-31 (6000 x 100)</t>
  </si>
  <si>
    <t>Mark RW 13-31 (38,000 sf)</t>
  </si>
  <si>
    <t>Mark Taxiway C</t>
  </si>
  <si>
    <t>Rehabilitate Taxiway D</t>
  </si>
  <si>
    <t>Mark Taxiway D</t>
  </si>
  <si>
    <t>Contingency, RPR, Admin, fees, etc for Runway 13/31 rehabilitation</t>
  </si>
  <si>
    <t>Remove and relocate Taxiway "C" for standards</t>
  </si>
  <si>
    <t>Partial reconstruct &amp; mark parallel TW RW 1-19 (6480 x 35)</t>
  </si>
  <si>
    <t>Rehabilitate north hangar access TW (6300 sy)</t>
  </si>
  <si>
    <t>Rehabilitate west hangar access TW (9,327 sy)</t>
  </si>
  <si>
    <t>37F</t>
  </si>
  <si>
    <t>MUNDAY Municipal</t>
  </si>
  <si>
    <t>Rehabilitate south apron (170 x 140)</t>
  </si>
  <si>
    <t>Rehab turnarounds RW 17-35 (1,034 sy)</t>
  </si>
  <si>
    <t>Mark RW 17-35 (4,020 sf)</t>
  </si>
  <si>
    <t>Rehabilitate mid apron (1300 sy)</t>
  </si>
  <si>
    <t>Rehabilitate &amp; mark stub TW (220 x 30)</t>
  </si>
  <si>
    <t>Rehabilitate north stub TW (220 x 30)</t>
  </si>
  <si>
    <t>Replace LIRL with MIRL (3,200 lf)</t>
  </si>
  <si>
    <t>Contingency, RPR, Admin, fees, closeout, etc</t>
  </si>
  <si>
    <t>Replace Rotating Beacon and Tower</t>
  </si>
  <si>
    <t>Rehabilitate RW 17-35 (3,200 x 50)</t>
  </si>
  <si>
    <t>Construct Terminal Apron Expansion - '16, '17, '18, '19 NPE</t>
  </si>
  <si>
    <t>Mark RW 17-35 (12,600 sf)</t>
  </si>
  <si>
    <t>Rehabilitate parallel TW (4460 x 30)</t>
  </si>
  <si>
    <t>Rehabilitate stub TW (100 x 30)</t>
  </si>
  <si>
    <t>Rehabilitate north stub TW (175 x 30)</t>
  </si>
  <si>
    <t>Rehabilitate north apron (2670 sy)</t>
  </si>
  <si>
    <t>Rehabilitate RW 17-35 (4200 x 60)</t>
  </si>
  <si>
    <t>PALACIOS Municipal</t>
  </si>
  <si>
    <t>Install PAPI-2 RW 13-31</t>
  </si>
  <si>
    <t>Replace MIRL RW 13-31 (5,000 lf)</t>
  </si>
  <si>
    <t>Engineering Design Electrical repairs RWY 13-31 (NPE)</t>
  </si>
  <si>
    <t>Replace Rotating Beacon</t>
  </si>
  <si>
    <t>Contigency, RPR, Admin for Electrical work</t>
  </si>
  <si>
    <t>F35</t>
  </si>
  <si>
    <t>Rehab  turnaround RW 21 end (800 sy)</t>
  </si>
  <si>
    <t>Rehab hangar access TW (7,000 sy)</t>
  </si>
  <si>
    <t>Rehab turnaround RW 3 end (1,540 sy)</t>
  </si>
  <si>
    <t>Rehab &amp; mark TWs (525 X 30)</t>
  </si>
  <si>
    <t>Rehabilitate RW 3-21 (3,500 x 60)</t>
  </si>
  <si>
    <t>Mark RW 3-21 (12,700 sf)</t>
  </si>
  <si>
    <t>Repair and Rehabilitate automobile parking area</t>
  </si>
  <si>
    <t>Rehab apron (5,400 sy)</t>
  </si>
  <si>
    <t>Contingency, RPR, Admin, Fees, etc for Airfield pavement rehabilitation</t>
  </si>
  <si>
    <t>POST-GARZA COUNTY Municipal</t>
  </si>
  <si>
    <t>Repair dip on RW 17-35</t>
  </si>
  <si>
    <t>Mark RW 17-35 (NPI)</t>
  </si>
  <si>
    <t>Replace lighting RW 6-24</t>
  </si>
  <si>
    <t>Install PAPI-2 RW 17 RW 35</t>
  </si>
  <si>
    <t>Replace MIRL RW 17-35 (4200 x 60)</t>
  </si>
  <si>
    <t>Obstruction Survey (IAP request)</t>
  </si>
  <si>
    <t>Contingency; construction engineering services</t>
  </si>
  <si>
    <t>Regrade Ditches</t>
  </si>
  <si>
    <t>Pavement Repair on RWY 24</t>
  </si>
  <si>
    <t>Rehabilitate RW 15-33 (22,200 sy)</t>
  </si>
  <si>
    <t>Mark RW 15-33 (8,000 sf)</t>
  </si>
  <si>
    <t>Rehabilitate TW (1,200 sy)</t>
  </si>
  <si>
    <t>Rehabilitate apron (5,000 sy)</t>
  </si>
  <si>
    <t>Contingency for Airfield Pavement Rehabilitation</t>
  </si>
  <si>
    <t>Mark RW 17-35 (29,000 sf)</t>
  </si>
  <si>
    <t>Rehabilitate south PCC hangar apron (2,300 sy)</t>
  </si>
  <si>
    <t>Rehabilitate HMA hangar taxiways (13,000 sy)</t>
  </si>
  <si>
    <t>Rehabilitate PCC hangar apron (2,800 sy)</t>
  </si>
  <si>
    <t>Mill &amp; Overlay RW 12-30 (3,000 x 60)</t>
  </si>
  <si>
    <t>Rehab taxiway to RW 12 (35' x 1,300')</t>
  </si>
  <si>
    <t>Mark RW 12-30 (6,000 sf)</t>
  </si>
  <si>
    <t>Construct new hangar access taxiway (2,600 sy)</t>
  </si>
  <si>
    <t>Rehabilitate terminal apron (4,800 sy)</t>
  </si>
  <si>
    <t>Contingency &amp; construction engineering services</t>
  </si>
  <si>
    <t>Rehabilitate 17-35 (4,004' x 75') and seal shoulders</t>
  </si>
  <si>
    <t>Rehabilitate parallel &amp; cross taxiways to RW 17</t>
  </si>
  <si>
    <t>Rehabilitate RW 14-32 (6000  x 150)</t>
  </si>
  <si>
    <t>Mark RW 14-32 (108,822 sf)</t>
  </si>
  <si>
    <t>Rehabilitate north apron Phase 4 (33,600 lf))</t>
  </si>
  <si>
    <t>Install MIRL (4,240 CLF)</t>
  </si>
  <si>
    <t>Contingency, Admin, RPR, and Mobilization</t>
  </si>
  <si>
    <t>Replace Airport Beacon and Tower</t>
  </si>
  <si>
    <t>Install Lighted Windcone &amp; Segmented Circle</t>
  </si>
  <si>
    <t>Engineering and Design Airfield Pavment Rehabiltation</t>
  </si>
  <si>
    <t>Extend Runway, extend MIRL, move PAPIs, rehabilitate and mark</t>
  </si>
  <si>
    <t>Engineering and Design to Construct TW E - 2016 NPE</t>
  </si>
  <si>
    <t>Land - reimbursement for 95.47 acres west of RW 35 (part I)</t>
  </si>
  <si>
    <t>Expand apron area for tie downs/shade hangar (10,000 sy)</t>
  </si>
  <si>
    <t>Contingencies, admin. fees, RPR, etc.</t>
  </si>
  <si>
    <t>Reconstruct original terminal apron (12,213 sy)</t>
  </si>
  <si>
    <t>Install shade hangars (2)</t>
  </si>
  <si>
    <t>Drainage improvements</t>
  </si>
  <si>
    <t>Mark RW 17-35 (27266 sf)</t>
  </si>
  <si>
    <t>Rehab RW 17-35 (5,006 x 75) &amp; stub taxiways</t>
  </si>
  <si>
    <t>Reconstruct TXY "A" @ 240' separation (4,200' x 35')</t>
  </si>
  <si>
    <t>Engineering Construction Services</t>
  </si>
  <si>
    <t>Install PAPI-4 RWY 02/20, Remove VASI RWY 20</t>
  </si>
  <si>
    <t>Contingency, RPR, Admin for Electrical projects</t>
  </si>
  <si>
    <t>Replace Electrical Vault</t>
  </si>
  <si>
    <t>Replace MIRL RWY 16/34 (4,300 LF)</t>
  </si>
  <si>
    <t>Replace MIRL RWY 02/20 (5,100 LF)</t>
  </si>
  <si>
    <t>Rehabilitate &amp; Mark Taxiways A and B 250,000</t>
  </si>
  <si>
    <t>Rehabilitate Taxiway C -- add alt 50,000</t>
  </si>
  <si>
    <t>Rehabilitate RW 13-31 (5000 x 100)</t>
  </si>
  <si>
    <t>Mark RW 13-31</t>
  </si>
  <si>
    <t>Rehabilitate RW 4-22 (3514 x 100) -- add alt</t>
  </si>
  <si>
    <t>Mark RW 4-22 -- add alt</t>
  </si>
  <si>
    <t>Construction Admin, Mobilization, RPR, and Testing</t>
  </si>
  <si>
    <t>Rehabilitate Terminal Apron and Hangar Acess Taxiway</t>
  </si>
  <si>
    <t>Mark taxiways and apron (5,000 sf)</t>
  </si>
  <si>
    <t>Rehabilitate RW 1-19 (3213 x 50); apron &amp; taxiways</t>
  </si>
  <si>
    <t>Mark RW 1-19 (10,000 sf)</t>
  </si>
  <si>
    <t>Construction Contingency - pavement rehab.</t>
  </si>
  <si>
    <t>Clear &amp; grub land RW 30 (27 ac)</t>
  </si>
  <si>
    <t>Clear &amp; grub land RW 12 (27 ac)</t>
  </si>
  <si>
    <t>Install wildlife fencing for parallel TW (5500 lf)</t>
  </si>
  <si>
    <t>Grade RW 30 terrain/RSA (3500 cy)</t>
  </si>
  <si>
    <t>Install wildlife fence RW 30 (3800 lf)</t>
  </si>
  <si>
    <t>Clear obstructions RW 30 (trees, fence, road)</t>
  </si>
  <si>
    <t>Grade terrain/RSA RW 12 (500 cy)</t>
  </si>
  <si>
    <t>Install wildlife fence RW 12 (3700 lf)</t>
  </si>
  <si>
    <t>Bury powerlines RW 30 (1500 lf)</t>
  </si>
  <si>
    <t>Construct/relocate perimeter road RW 12 (3600 x 20)</t>
  </si>
  <si>
    <t>Construct/relocate perimeter road RW 30 (3600 x 20)</t>
  </si>
  <si>
    <t>Clear obstruction RW 12 (trees, fence, road, structures)</t>
  </si>
  <si>
    <t>Expand terminal apron parking area (5,790 syds)</t>
  </si>
  <si>
    <t>Install apron lighting</t>
  </si>
  <si>
    <t>Engineering Design Terminal Apron Expansion</t>
  </si>
  <si>
    <t>Markings and tiedowns for new terminal apron</t>
  </si>
  <si>
    <t>Construct additional automobile parking at new terminal apron</t>
  </si>
  <si>
    <t>Contingency, RPR, admin, etc</t>
  </si>
  <si>
    <t>Mark RW 17-35 (15,000 sf)</t>
  </si>
  <si>
    <t>Rehabilitate TW C (20,200 sy)</t>
  </si>
  <si>
    <t>Rehabilitate TW A (16,800 sy)</t>
  </si>
  <si>
    <t>Rehabilitate TW B (7,000 sy)</t>
  </si>
  <si>
    <t>Rehabilitate TW D (1,500 sy)</t>
  </si>
  <si>
    <t>Rehabilitate RW 4-22 (5659 x 75)</t>
  </si>
  <si>
    <t>Mark RW 4-22 (13,000 sf) - 2017, 2018, 2019, 2020 NPE</t>
  </si>
  <si>
    <t>Mobilization, Contingency, RPR, and Construction Admin</t>
  </si>
  <si>
    <t>Rehabilitate apron (48,000 sy) - 2017, 2018, 2019, 2020 NPE</t>
  </si>
  <si>
    <t>Rehabilitate RW 17-35 (5840 x 100)</t>
  </si>
  <si>
    <t xml:space="preserve">Rotomill &amp; Overlay RW 16-34 (3,200 x 50) </t>
  </si>
  <si>
    <t>Rotomill &amp; overlay turnarounds and cross taxiways (2,600 SY)</t>
  </si>
  <si>
    <t>Mark RW 16-34 (7,000 SF)</t>
  </si>
  <si>
    <t xml:space="preserve">Rehabilitate apron (500 x 150) </t>
  </si>
  <si>
    <t>T05</t>
  </si>
  <si>
    <t>CHARLES R JOHNSON</t>
  </si>
  <si>
    <t>Rehabilitate RW 12-30 (3,200 x 50) (inhouse design)</t>
  </si>
  <si>
    <t>Rehabilitate &amp; mark stub TW (260 x 30)</t>
  </si>
  <si>
    <t>Rehabilitate Taxiway Alpha</t>
  </si>
  <si>
    <t>Contingency, RPR, Admin, fees rehabilitation Taxiway Alpha</t>
  </si>
  <si>
    <t>Engineering Design Rehabilitate Main Apron area, TXWYs D, G, I,and E</t>
  </si>
  <si>
    <t>Rehabilitate Hangar Access TW (7,000 SY)</t>
  </si>
  <si>
    <t>Rotomill and Overlay Runway 15/33 (4,503'x75')</t>
  </si>
  <si>
    <t>Mobilization, Contingency, Construction Admin, and RPR</t>
  </si>
  <si>
    <t>Rehabilitate Parallel and Cross Taxiways (12,300 SY)</t>
  </si>
  <si>
    <t>Mark Runway 15/33 (12,300 SF)</t>
  </si>
  <si>
    <t>Rehabilitate and Mark Apron (15,100 SY)</t>
  </si>
  <si>
    <t>Mark RW 17-35 (14,300 sf)</t>
  </si>
  <si>
    <t>Rehabilitate TWs (30,700 sy)</t>
  </si>
  <si>
    <t>Mobilization, Contingency, Testing, RPR, and Construction Administration</t>
  </si>
  <si>
    <t>Rehabilitate Apron (2,900 sy)</t>
  </si>
  <si>
    <t>Rehabilitate RW 17-35 (5420 x 60)</t>
  </si>
  <si>
    <t>Construct Hangar Access Taxiway (4,500 syd)</t>
  </si>
  <si>
    <t>Construct 8-unit T-hangar facility (NPE '16-'19)</t>
  </si>
  <si>
    <t>Drainage Improvements for Taxiway and Hangar</t>
  </si>
  <si>
    <t>Contingency, RPR, Admin, Fees, etc for Hangar Construction</t>
  </si>
  <si>
    <t>Rehabilitate stub TW (1000 sy)</t>
  </si>
  <si>
    <t>Rehabilitate RW 5-23 (3200 x 60)</t>
  </si>
  <si>
    <t>Mark RW 5-23 (3800 sf)</t>
  </si>
  <si>
    <t>Rehabilitate apron (8000 sy)</t>
  </si>
  <si>
    <t>Realign Parallel TW B, Expand North Apron, Relocate three connecting stub TWs (45,200 sy) from Bravo to Alpha</t>
  </si>
  <si>
    <t>Replace MIRLs RW 15-33 (7000 lf)</t>
  </si>
  <si>
    <t>Replace MIRL RW 2-20 (4700 lf)</t>
  </si>
  <si>
    <t>Contingency, admin. RPR, etc.</t>
  </si>
  <si>
    <t>Replace MITLs for TW serving RW 15-33 (7300 lf)</t>
  </si>
  <si>
    <t>Replace MITLs for TW serving RW 2-20 (4000 lf)</t>
  </si>
  <si>
    <t>Install MITLs on apron (1300 lf)</t>
  </si>
  <si>
    <t>Overlay apron (150 x 170)</t>
  </si>
  <si>
    <t>Overlay RW 15-33 (3200 x 60)</t>
  </si>
  <si>
    <t>Mark RW 15-33 (11,666 sf)</t>
  </si>
  <si>
    <t>Overlay stub TW (230 x 35)</t>
  </si>
  <si>
    <t>Rehabilitate hangar access TWs (2680 sy)</t>
  </si>
  <si>
    <t>Regrade RW 15-33 safety area &amp; ditches</t>
  </si>
  <si>
    <t>Install culvert under RW 15-33 (150 lf)</t>
  </si>
  <si>
    <t>Construct connecting pavement between H1 and H2 helipads.(1,000 sy)</t>
  </si>
  <si>
    <t>Contingency, RPR, Admin, Fees for helipad connector taxiway</t>
  </si>
  <si>
    <t>Construction of new Taxiways in Mid-field redevelopment area Phase-II</t>
  </si>
  <si>
    <t>Engineering and Design for Taxiway "J" and Aprons "C" &amp; "D" reconstruction</t>
  </si>
  <si>
    <t xml:space="preserve">Rehabilitate Twy A </t>
  </si>
  <si>
    <t>Rehabilitate Twy B</t>
  </si>
  <si>
    <t>Engineering and Design for Airfield Pavement Rehabilitation -- NPE 2020</t>
  </si>
  <si>
    <t>Realign Taxiway Golf at T-hangar Complex</t>
  </si>
  <si>
    <t>Contingency, RPR, Admin, fees rehabilitate taxiway system</t>
  </si>
  <si>
    <t>Rehabilitate TW A and Holding area (6000 x 35)</t>
  </si>
  <si>
    <t>Mill and Overlay Hangar Access Taxiway to 400S Hangars</t>
  </si>
  <si>
    <t>Rehabilitate TW C (2350 x 35)</t>
  </si>
  <si>
    <t>Rehabilitate TW D and Stub (500 x 35)</t>
  </si>
  <si>
    <t>Rehabilitate Taxiway Golf</t>
  </si>
  <si>
    <t>Mark Taxiways Alpha, Charlie, Golf, Foxtrot</t>
  </si>
  <si>
    <t>Rehabilitate Taxiway Foxtrot</t>
  </si>
  <si>
    <t>Rehabilitate apron (3,380 sy)</t>
  </si>
  <si>
    <t>Rehabilitate &amp; mark hangar access TWs (4,260 sy)</t>
  </si>
  <si>
    <t>Rehabilitate &amp; mark stub TW (174 x 35)</t>
  </si>
  <si>
    <t>Rehabilitate RW 1-19 (3,200 x 50)</t>
  </si>
  <si>
    <t>Mark RW 1-19 (3,280 sf)</t>
  </si>
  <si>
    <t>Contingency, RPR, Admin, Fees, etc for Pavement Rehab</t>
  </si>
  <si>
    <t>Construct TXWY "C"</t>
  </si>
  <si>
    <t>Construct TXWY "A"</t>
  </si>
  <si>
    <t>Rehabilitate parallel taxiway &amp; taxiway "B"</t>
  </si>
  <si>
    <t>Construction contingency (rehab.)</t>
  </si>
  <si>
    <t>Rehabilitate RW 18-36 (4,001 x 75)</t>
  </si>
  <si>
    <t>Mark RW 18-36 (22,000 sf)</t>
  </si>
  <si>
    <t>Install Hold &amp; Exit signs</t>
  </si>
  <si>
    <t>Rehabilitate apron (16,500 sy)</t>
  </si>
  <si>
    <t>Design &amp; Construct Box Hangar (NPE)</t>
  </si>
  <si>
    <t>Relocate AWOS</t>
  </si>
  <si>
    <t>Relocate south half of parallel TWY</t>
  </si>
  <si>
    <t>Mark RW 17-35 (33140 sf)</t>
  </si>
  <si>
    <t>Mobilization, Contingency, Testing, RPR, &amp; Admin</t>
  </si>
  <si>
    <t>Rotomill &amp; Overlay TW A (5400 x 40)</t>
  </si>
  <si>
    <t>Rotomill &amp; Overlay RW 17-35 (6300 x 100)</t>
  </si>
  <si>
    <t>Mark RW 17-35</t>
  </si>
  <si>
    <t>Replace PAPI-2L RW 17-35 (w/flight check)</t>
  </si>
  <si>
    <t>Replace MIRL (w/LED option) RW 17-35</t>
  </si>
  <si>
    <t>Electrical vault upgrade</t>
  </si>
  <si>
    <t>Rotomill &amp; overlay RW 17-35 (4,000' x 75')</t>
  </si>
  <si>
    <t>T12</t>
  </si>
  <si>
    <t>KIRBYVILLE</t>
  </si>
  <si>
    <t>Reconstruct &amp; mark TWs (900 x 35)</t>
  </si>
  <si>
    <t>Rehabilitate apron (125 x 100)</t>
  </si>
  <si>
    <t>Rehabilitate RW 13-31 (3762 x 46)</t>
  </si>
  <si>
    <t>Mark RW 13-31 (4034 SF)</t>
  </si>
  <si>
    <t>LIVINGSTON Municipal</t>
  </si>
  <si>
    <t>Rehabilitate &amp; mark TWs (1550 x 35)</t>
  </si>
  <si>
    <t>Rehabilitate RW 12-30 (3700 x 60)</t>
  </si>
  <si>
    <t>Rehabilitate apron (450X190)</t>
  </si>
  <si>
    <t>Mark RW 12-30 (23,907 sf)</t>
  </si>
  <si>
    <t>Acquire land for RPZ RW 30 (24.5 ac)</t>
  </si>
  <si>
    <t>Rehabilitate hangar access TWs 1-39 (71,000 sy)</t>
  </si>
  <si>
    <t>Rehabilitate islands (800 sy) (bldgs. 9-12)</t>
  </si>
  <si>
    <t>Rehabilitate and Mark West Apron Areas</t>
  </si>
  <si>
    <t>Rehabilitate RW 4-22 (3484 x 56)</t>
  </si>
  <si>
    <t>Mark RW 4-22 (3886 sf)</t>
  </si>
  <si>
    <t>Contingency, RPR, Admin, Fees, etc Runway 04/22 and Apron Rehab</t>
  </si>
  <si>
    <t>Rehabilitate apron @ new hangars (320 x 80)</t>
  </si>
  <si>
    <t>Rehabilitate RW 15-33 (4100 x 60)</t>
  </si>
  <si>
    <t>Stripe &amp; mark RW 15-33 (7,500 s.y.)</t>
  </si>
  <si>
    <t>Rehabilitate stub TW (600 s.y.)</t>
  </si>
  <si>
    <t>Mobilization, Contingency Testing, RPR, and Construction Administration</t>
  </si>
  <si>
    <t>Rehabilitate apron (4,200 s.y.)</t>
  </si>
  <si>
    <t>Mark Grass Islands on Main Apron for Standards</t>
  </si>
  <si>
    <t>Contingency, RPR, Admin, fees, etc for Taxiway A and Apron rehab</t>
  </si>
  <si>
    <t>Rehabilitate Taxiway A (6,175 x 35)</t>
  </si>
  <si>
    <t>Mark main apron and parking areas</t>
  </si>
  <si>
    <t>Mark Taxiway A</t>
  </si>
  <si>
    <t>Rehabilitate Taxiway B (300' x 35')</t>
  </si>
  <si>
    <t>Mark Taxiway B</t>
  </si>
  <si>
    <t>Rehabilitate Main Apron and Parking areas</t>
  </si>
  <si>
    <t>Construct T-hangars (8-unit)</t>
  </si>
  <si>
    <t>Engineering/design hangars and pavement</t>
  </si>
  <si>
    <t>Expand corporate terminal apron (150 x 150)</t>
  </si>
  <si>
    <t>Construct Detention Pond (6 ac) install 2-48" storm sewer under TW F No. 2- Phase 1</t>
  </si>
  <si>
    <t>Expand corporate apron (50 x 400) (reimbursement NPE)</t>
  </si>
  <si>
    <t>Overlay TW E (32,000 sy)</t>
  </si>
  <si>
    <t>Mobilization, Contingency, Admin, and RPR</t>
  </si>
  <si>
    <t>Overlay  TW P (11,300 sy)</t>
  </si>
  <si>
    <t>Overlay TW A (5,700 sy)</t>
  </si>
  <si>
    <t>Overlay TW B (4,200 sy)</t>
  </si>
  <si>
    <t>Overlay TW C (2,800)</t>
  </si>
  <si>
    <t>Rehabilitate apron (25,700 sy)</t>
  </si>
  <si>
    <t>Reconstruct entrance road (1250 x 16)</t>
  </si>
  <si>
    <t>Rehabilitate RW 15-33 (3,300 x 50)</t>
  </si>
  <si>
    <t>Mark RW 15-33 (4,200 sf)</t>
  </si>
  <si>
    <t>Rehabilitate apron (10,050 sy)</t>
  </si>
  <si>
    <t>Rehabilitate stub TW (260x35)</t>
  </si>
  <si>
    <t>Replace MIRL &amp; regulators (3200 lf)</t>
  </si>
  <si>
    <t>Fence new land (7000 lf)</t>
  </si>
  <si>
    <t>Replace rotating beacon tower</t>
  </si>
  <si>
    <t xml:space="preserve">Engineer/design rehab south apron phase 1 &amp; 3 &amp; south ramp </t>
  </si>
  <si>
    <t>Engineer/design rehab RW 18-36</t>
  </si>
  <si>
    <t>Rehabilitate/Overlay RW 16-34 (4240 x 60)</t>
  </si>
  <si>
    <t>Mark RW 16-34 (6000 sf)</t>
  </si>
  <si>
    <t>Rehabilitate/Overlay Cross Taxiway</t>
  </si>
  <si>
    <t>Rehabilitate Hangar Access TWs (1200 x 20)</t>
  </si>
  <si>
    <t>Rehabilitate/Overlay Apron (230 x 210)</t>
  </si>
  <si>
    <t>Mark RW 17-35 (43,900 sy)</t>
  </si>
  <si>
    <t>Rehabilitate public apron (14,370 sy)</t>
  </si>
  <si>
    <t>Rehabilitate TW A (3655 x 40)</t>
  </si>
  <si>
    <t>Rehabilitate RW 13-31 (2401 x 50)</t>
  </si>
  <si>
    <t>Rehabilitate TW C (455 x 20)</t>
  </si>
  <si>
    <t>Mark RW 13-31 (4823 sy)</t>
  </si>
  <si>
    <t>Rehabilitate TW B (6560)</t>
  </si>
  <si>
    <t>Rehabilitate &amp; mark TW A 3-stubs (130 x 40)</t>
  </si>
  <si>
    <t>Rehabilitate TW D 425 x 20)</t>
  </si>
  <si>
    <t>Rehab &amp; mark TW F (260 x 35)</t>
  </si>
  <si>
    <t>Rehabilitate TW E (1265 sy)</t>
  </si>
  <si>
    <t>Contingency, RPR, Admin, fees, etc. Airfield Pavement Rehabilitation</t>
  </si>
  <si>
    <t>Rehabilitate RW 17-35 (5000 x 100)</t>
  </si>
  <si>
    <t>Extend taxiways and rehabilitate apron and taxiway</t>
  </si>
  <si>
    <t>Runway Safety Improvements for RW 32 RPZ (2017-2020 NPE)</t>
  </si>
  <si>
    <t>Survey and Appraisal for RW 32 RPZ</t>
  </si>
  <si>
    <t>Land - reimbursement for 95.47 acres west of RW 35 (part II)</t>
  </si>
  <si>
    <t>Engineering/design for original apron rehab/shade aprons</t>
  </si>
  <si>
    <t>Rehabilitate TWs A &amp; C</t>
  </si>
  <si>
    <t>Rehabilitate RW 13L-31R (9101 x 150)</t>
  </si>
  <si>
    <t>Rehabilitate apron (3100 x 200)</t>
  </si>
  <si>
    <t>Mark RW 13L-31R (125,000 sf)</t>
  </si>
  <si>
    <t>Rehabilitate collapsed drainage system</t>
  </si>
  <si>
    <t>Mark RW 17-35 (30,000 sf)</t>
  </si>
  <si>
    <t>Seal pavement joints and cracks RW 17-35 (4899 x 75)</t>
  </si>
  <si>
    <t>Contingency, RPR, Admin for parallel taxiway construction</t>
  </si>
  <si>
    <t>Construct turnaround RW 34 (1250 sy)</t>
  </si>
  <si>
    <t>Construct Partial Parallel TXWY to RWY 16</t>
  </si>
  <si>
    <t>City of Gainesville</t>
  </si>
  <si>
    <t>Engineering/Design and Construction of Pavement and Electrical Improvements</t>
  </si>
  <si>
    <t>Graham Municipal Airport</t>
  </si>
  <si>
    <t>City of Graham</t>
  </si>
  <si>
    <t>Wilbarger County Airport</t>
  </si>
  <si>
    <t>Wilbarger County</t>
  </si>
  <si>
    <t>Construction of Hangar due to Taxiway Relocation</t>
  </si>
  <si>
    <t>Cypress River Airport</t>
  </si>
  <si>
    <t>Marion County</t>
  </si>
  <si>
    <t>Kickapoo Downtown Airpark</t>
  </si>
  <si>
    <t>October</t>
  </si>
  <si>
    <t>Bay City Regional</t>
  </si>
  <si>
    <t>Seymour Municipal Airport</t>
  </si>
  <si>
    <t>City of Seymour</t>
  </si>
  <si>
    <t>Prepare an Airport Business Plan</t>
  </si>
  <si>
    <t>GrovetonTrinity County Airport</t>
  </si>
  <si>
    <t>City of Groveton and Trinity County</t>
  </si>
  <si>
    <t>Lighting Improvements</t>
  </si>
  <si>
    <t>Marfa Municipal and Presidio-Lely International Airports</t>
  </si>
  <si>
    <t>Marfa and Presidio</t>
  </si>
  <si>
    <t>Prepare One Airport Action Plan for Both Airports</t>
  </si>
  <si>
    <t>Proposed Weatherford Airport</t>
  </si>
  <si>
    <t>City of Weatherford</t>
  </si>
  <si>
    <t>Prepare an Airport Feasibility Study</t>
  </si>
  <si>
    <t>January</t>
  </si>
  <si>
    <t>Federal and State</t>
  </si>
  <si>
    <t>Andrews County Airport</t>
  </si>
  <si>
    <t>Annual Total</t>
  </si>
  <si>
    <t xml:space="preserve"> </t>
  </si>
  <si>
    <t xml:space="preserve">  Total</t>
  </si>
  <si>
    <t>Region Total</t>
  </si>
  <si>
    <t>Coleman Municipal Airport</t>
  </si>
  <si>
    <t>City of Coleman</t>
  </si>
  <si>
    <t>City of Mineral Wells</t>
  </si>
  <si>
    <t>Palacios Municipal Airport</t>
  </si>
  <si>
    <t>City of Palacios</t>
  </si>
  <si>
    <t>Engineering/Design and Construction for Pavement Improvements</t>
  </si>
  <si>
    <t>Victoria Regional Airport</t>
  </si>
  <si>
    <t>Victoria County</t>
  </si>
  <si>
    <t>Land Reimbursement</t>
  </si>
  <si>
    <t>Stanton Municipal Airport</t>
  </si>
  <si>
    <t>City of Stanton</t>
  </si>
  <si>
    <t>Addison</t>
  </si>
  <si>
    <t>Alpine-Casparis Municipal Airport</t>
  </si>
  <si>
    <t>City of Alpine</t>
  </si>
  <si>
    <t>Clarksville/Red River County-JD Trissell Field</t>
  </si>
  <si>
    <t>Decatur Municipal Airport</t>
  </si>
  <si>
    <t>City of Decatur</t>
  </si>
  <si>
    <t>McGregor</t>
  </si>
  <si>
    <t>Dilley Airpark</t>
  </si>
  <si>
    <t>City of Dilley</t>
  </si>
  <si>
    <t>Dilley</t>
  </si>
  <si>
    <t xml:space="preserve">Federal </t>
  </si>
  <si>
    <t>52F</t>
  </si>
  <si>
    <t>Fort Stockton/Pecos County Airport</t>
  </si>
  <si>
    <t>Pecos County</t>
  </si>
  <si>
    <t>Fort Stockton</t>
  </si>
  <si>
    <t>Giddings/Lee County Airport</t>
  </si>
  <si>
    <t>City of Giddings and Lee County</t>
  </si>
  <si>
    <t>City of Grand Prairie</t>
  </si>
  <si>
    <t>Grand Prairie</t>
  </si>
  <si>
    <t>Kerrville Municipal/Louis Schreiner Field</t>
  </si>
  <si>
    <t>City of Kerrville and Kerr County</t>
  </si>
  <si>
    <t>Engineering/Design and Construction for a Hangar</t>
  </si>
  <si>
    <t>Lampasas Airport</t>
  </si>
  <si>
    <t>City of Midlothian and City of Waxahachie</t>
  </si>
  <si>
    <t>Cochran County Airport</t>
  </si>
  <si>
    <t>Cochran County</t>
  </si>
  <si>
    <t>Reagan County Airport</t>
  </si>
  <si>
    <t>Reagan County</t>
  </si>
  <si>
    <t>Big Lake</t>
  </si>
  <si>
    <t>Brooks County Airport</t>
  </si>
  <si>
    <t>Brooks County</t>
  </si>
  <si>
    <t>Major Samuel B. Cornelius Field</t>
  </si>
  <si>
    <t>City of Spearman</t>
  </si>
  <si>
    <t>Airpark-Dallas</t>
  </si>
  <si>
    <t>Mesquite Metro</t>
  </si>
  <si>
    <t>Denton Enterprise</t>
  </si>
  <si>
    <t>16X</t>
  </si>
  <si>
    <t>F69</t>
  </si>
  <si>
    <t>1F7</t>
  </si>
  <si>
    <t>T31</t>
  </si>
  <si>
    <t>T67</t>
  </si>
  <si>
    <t>9F9</t>
  </si>
  <si>
    <t>50F</t>
  </si>
  <si>
    <t>WEA</t>
  </si>
  <si>
    <t>Stephenville Clark Regional</t>
  </si>
  <si>
    <t>Rockwall Municipal</t>
  </si>
  <si>
    <t>Gainesville Municipal</t>
  </si>
  <si>
    <t>Hicks Field</t>
  </si>
  <si>
    <t>McKinney National</t>
  </si>
  <si>
    <t>North Texas Regional</t>
  </si>
  <si>
    <t>Propwash</t>
  </si>
  <si>
    <t xml:space="preserve">Grand Prairie Municipal </t>
  </si>
  <si>
    <t>Match Total</t>
  </si>
  <si>
    <t>Grant Money</t>
  </si>
  <si>
    <t>Match</t>
  </si>
  <si>
    <t>Big Spring/ Mahon-Wrinkle Airport</t>
  </si>
  <si>
    <t>City of Big Spring</t>
  </si>
  <si>
    <t>Big Spring</t>
  </si>
  <si>
    <t>Burnet Municipal/Kate Craddock Field</t>
  </si>
  <si>
    <t>City of Burnet</t>
  </si>
  <si>
    <t>Hutchinson County Airport</t>
  </si>
  <si>
    <t>Hutchinson County</t>
  </si>
  <si>
    <t>Pavement Improvement</t>
  </si>
  <si>
    <t>South Texas International Airport at Edinburg</t>
  </si>
  <si>
    <t>City of Edinburg</t>
  </si>
  <si>
    <t>Prepare an Airport Master Plan</t>
  </si>
  <si>
    <t>McCampbellPorter Airport</t>
  </si>
  <si>
    <t>San Patricio County</t>
  </si>
  <si>
    <t>Engineering/Design/Construction of a Hangar</t>
  </si>
  <si>
    <t>Cherokee County Airport</t>
  </si>
  <si>
    <t>Cherokee County</t>
  </si>
  <si>
    <t>Post/Garza County Municipal Airport</t>
  </si>
  <si>
    <t>Stinson Municipal Airport</t>
  </si>
  <si>
    <t>City of San Antonio</t>
  </si>
  <si>
    <t>San Antonio</t>
  </si>
  <si>
    <t>Prepare an Environment Studies and Survey Work</t>
  </si>
  <si>
    <t>Karnes County Airport</t>
  </si>
  <si>
    <t>Midland Airpark</t>
  </si>
  <si>
    <t>City of Midland</t>
  </si>
  <si>
    <t>Chamber County Winnie/Stowell Airport</t>
  </si>
  <si>
    <t>Winnie</t>
  </si>
  <si>
    <t>CIP YEAR</t>
  </si>
  <si>
    <t>Engineering/Design MIRL Replacement &amp; PAPI Install</t>
  </si>
  <si>
    <t>Conduct Drainage Study on South Airport Property</t>
  </si>
  <si>
    <t>Install new gates</t>
  </si>
  <si>
    <t>Install security barbwire and predator barrier to existing chainlink fence (6,500')</t>
  </si>
  <si>
    <t>Refurbish, repair fence to 6' securitiy chainlink w/ predator barrier (2,000')</t>
  </si>
  <si>
    <t>Install Wildlife Perimeter Fence 8' w/ predator barrier and four manual swing gates</t>
  </si>
  <si>
    <t>Engineering and Design for Runway Rehabilitation and Perimiter wildlife fencing</t>
  </si>
  <si>
    <t>Clear brush along fence alignment (10 AC)</t>
  </si>
  <si>
    <t>Rehabiliate and mark RWY 16/34 (6,080' x 100')</t>
  </si>
  <si>
    <t>BAY CITY RGNL</t>
  </si>
  <si>
    <t>Construction MIRL, threshold lighting, relocate and replace PAPI-2 system, replace airfield signs, replace rotating beacon, and electrical vault replacement</t>
  </si>
  <si>
    <t>MIRL Construction Admin/Drainage Study</t>
  </si>
  <si>
    <t>Mark RW 17-35 (23,599 sf)</t>
  </si>
  <si>
    <t>Rehabilitate apron and hangar access TWs (17,650 sy)</t>
  </si>
  <si>
    <t>Mark parallel taxiway</t>
  </si>
  <si>
    <t>Mark apron and hangar access taxiways</t>
  </si>
  <si>
    <t>Rehabilitate &amp; mark TWs (3600 x 35)</t>
  </si>
  <si>
    <t>Mill and overlay RW 17-35 (3600 x 60) (NPE '19, '18, '17, '16)</t>
  </si>
  <si>
    <t>Contingency, RPR, Admin, Fees runway rehab</t>
  </si>
  <si>
    <t>Construction - 16',17',18' NPE - Mobilization</t>
  </si>
  <si>
    <t>Permanent runway taxiway painting</t>
  </si>
  <si>
    <t>Reconstruct 400' Section of Rwy 16/34 for grades</t>
  </si>
  <si>
    <t>Obstruction Survey</t>
  </si>
  <si>
    <t>Rehabilitate Taxiway A, Cross-taxiways NPE '16-'19</t>
  </si>
  <si>
    <t>Apron Concrete Joint Seal Replacement (33,720 LF) NPE '16-'19</t>
  </si>
  <si>
    <t>CHILDRESS MUNI</t>
  </si>
  <si>
    <t>Engineering/Design for airfield rehabilitiation</t>
  </si>
  <si>
    <t>ALP Narrative</t>
  </si>
  <si>
    <t>Construct new Terminal Building / Pilot's Lounge</t>
  </si>
  <si>
    <t>MCKINNEY NATIONAL</t>
  </si>
  <si>
    <t>Clean/Fill/Joint Seal TXWY B, B-2, B-4, and North ramp (~113,000 LF)</t>
  </si>
  <si>
    <t>Engineering/Design RSA Drainage Improvements</t>
  </si>
  <si>
    <t>DELL CITY MUNI</t>
  </si>
  <si>
    <t>Rehabilitate apron &amp; TW (9,111 sy)</t>
  </si>
  <si>
    <t>Engineering/design for rehab (Statewide Program)</t>
  </si>
  <si>
    <t>Rehabilitate RW 8-26 (4685 x 55)</t>
  </si>
  <si>
    <t>Rehabilitate west apron (5200 sy)</t>
  </si>
  <si>
    <t>Mark RW 8-26 (14,800 sf)</t>
  </si>
  <si>
    <t>Rehabilitate &amp; mark west stub TW (135 x 45)</t>
  </si>
  <si>
    <t>Install MIRLs west RW (4500 lf) &amp; electrical vault</t>
  </si>
  <si>
    <t>Install new electrical vault for west side RW</t>
  </si>
  <si>
    <t>Relocate/protect utilities</t>
  </si>
  <si>
    <t>Engineering &amp; Design - reconstruction</t>
  </si>
  <si>
    <t>DUBLIN MUNI</t>
  </si>
  <si>
    <t>Contingency, RPR, Admin, Fees, testing, (etc</t>
  </si>
  <si>
    <t>Engineering Design Runway/Taxiway Rehab (16 NPE)</t>
  </si>
  <si>
    <t>Install Electronic Gate at Airport Entrance - 2019 NPE</t>
  </si>
  <si>
    <t>Replace Runway 17/35 MIRLs LEDs (6000 x 75), airfield signs and PAPI's</t>
  </si>
  <si>
    <t>Update Airport Master Plan</t>
  </si>
  <si>
    <t>Detention Pond and Drainage Improvements (17, 18, 19 NPE)</t>
  </si>
  <si>
    <t>Mobilization, construction admin, RPR, and testing for apron and drainage improvements</t>
  </si>
  <si>
    <t>Construct Apron (300x220)</t>
  </si>
  <si>
    <t>Mark RW 13-31 (14,725 sf)</t>
  </si>
  <si>
    <t>Rehabilitate RW 13-31 (4300 x 75)</t>
  </si>
  <si>
    <t>Rehabilitate RW 18-36 (6000 x 100)</t>
  </si>
  <si>
    <t>Mark RW 18-36 (32,950 sf)</t>
  </si>
  <si>
    <t>Contingency, RPR, Admin, Fees, Rehabilitate RWY 18/36 RWY 13/31</t>
  </si>
  <si>
    <t>Mill and overlay stub TW (583 sy)</t>
  </si>
  <si>
    <t>Mark RW 17/35, taxiway, apron, and turnarounds</t>
  </si>
  <si>
    <t>Mill and overlay apron (5,573 sy)</t>
  </si>
  <si>
    <t>Mill and overlay RW 17/35 (4000 x 75) 12,500 # (17,18 NPE)</t>
  </si>
  <si>
    <t>Mill and overlay turnarounds RW 17/35</t>
  </si>
  <si>
    <t>Contingency, RPR, Admin for airfield pavement mill and overlay</t>
  </si>
  <si>
    <t>Rehabilitate RW 3-21 (5000 x 75)</t>
  </si>
  <si>
    <t>Widen hangar access taxilane near city-owned T-hangars. (NPE '16, '17, '18, '19)</t>
  </si>
  <si>
    <t>Construct Hold-bay at south end of parallel taxiay (NPE '16, '17, '18, '19)</t>
  </si>
  <si>
    <t>Contingency, RPR, Admin, Fees for taxiway extension, holding bay, and taxilane widening. (NPE '16, '17, '18, '19)</t>
  </si>
  <si>
    <t>Extend TXWY "A" south to current RW 35 end (500x40)</t>
  </si>
  <si>
    <t>Mark RW 18-36 (13,260 sf)</t>
  </si>
  <si>
    <t>CONROE-NORTH HOUSTON RGNL</t>
  </si>
  <si>
    <t>Contingency - (Admin, RPR, Testing</t>
  </si>
  <si>
    <t>Construction- Relocate/Recycle/Mark N Parallel Taxiway (1,800'x35') &amp; Reconfigure Apron for Taxiway Tie-in (NPE 16,17,18,19)</t>
  </si>
  <si>
    <t>Replace LIRL (3200 lf)</t>
  </si>
  <si>
    <t>Install Electrical Rack and Box</t>
  </si>
  <si>
    <t>Install lighted wind cone and segmented circle</t>
  </si>
  <si>
    <t>Rehabilitate northwest HAT @ RW 12 (11,500 sy</t>
  </si>
  <si>
    <t>Acquire Bar K Ranches Plat 11, Lot 11337A (NPE 17, 18)</t>
  </si>
  <si>
    <t>Acquire Lot 18 Bar-K Subdivision (NPE 17, 18)</t>
  </si>
  <si>
    <t>Survey, appraisals, admin. etc</t>
  </si>
  <si>
    <t>Acquire Lot 19 Lago Vista Bar-K Subdivision (NPE 17, 18)</t>
  </si>
  <si>
    <t>Acquire Bar K Ranches Plat 11, Lot 11339A9 (NPE 17, 18)</t>
  </si>
  <si>
    <t>Engineering Design for box Hangar construction on new West Apron ('16 NPE)</t>
  </si>
  <si>
    <t>Engineering Design for Auto Access Road to Southwest Hangar Area ('16 NPE)</t>
  </si>
  <si>
    <t>Construct Hangar Auto Access Road (NPE '16)</t>
  </si>
  <si>
    <t>Contingency, RPR, Admin, Fees for Box Hangar Construction ('16-'19 NPE)</t>
  </si>
  <si>
    <t>Construct Box Hangar at new Southwest Apron ('16-'19 NPE)</t>
  </si>
  <si>
    <t>Install Game Fence</t>
  </si>
  <si>
    <t>Install PAPI-2 RW 18 and RWY 36 (2 units)</t>
  </si>
  <si>
    <t>Contingency, Mobilization, RPR, Testing, and Construction Administration</t>
  </si>
  <si>
    <t>Install 6' Chain-Link Fence (4,300 lf) ('19, '18 NPE)</t>
  </si>
  <si>
    <t>MUNDAY MUNI</t>
  </si>
  <si>
    <t>Replace LIRL(3,200 lf)</t>
  </si>
  <si>
    <t>Design and Construct a new Pilot Lounge public space</t>
  </si>
  <si>
    <t>Construct apron (331 x 323</t>
  </si>
  <si>
    <t>Construct TW A eas</t>
  </si>
  <si>
    <t>Wildlife fence contingency, admin</t>
  </si>
  <si>
    <t>Construct wildlife fence and one entrance gate (27,920 l.f.) NPE 16, 17, 18</t>
  </si>
  <si>
    <t>Engineering/Design wildlife fence</t>
  </si>
  <si>
    <t>Airport perimeter fence gates (6)</t>
  </si>
  <si>
    <t>Airport perimeter fencing (9,500 lf)</t>
  </si>
  <si>
    <t>Engineering and Design to Construct TW E - 2017 NPE</t>
  </si>
  <si>
    <t>Reconstruct/expand terminal apron (1500 sy) NPE</t>
  </si>
  <si>
    <t>Contingency, admin. fees, RPR, etc</t>
  </si>
  <si>
    <t>Install AVGAS tank (6000 gal) NPE</t>
  </si>
  <si>
    <t>Engineering/design for apron expansion/ install AVGAS tank (6000 gal)</t>
  </si>
  <si>
    <t>STANTON MUNI</t>
  </si>
  <si>
    <t>Extend Runway, extend MIRL, move PAPIs, rehabilitate and mark pavements</t>
  </si>
  <si>
    <t>Environmental assessment for new terminal building (in-house)</t>
  </si>
  <si>
    <t>Engineering/design new terminal apron/ relocate beacon/vault/roads/parking</t>
  </si>
  <si>
    <t>Engineering/design for terminal building</t>
  </si>
  <si>
    <t>Contingency, RPR, Admin-Pavement Rehabilitation</t>
  </si>
  <si>
    <t>Design/Engineering MIRL and PAPI replacement (16 NPE)</t>
  </si>
  <si>
    <t>Relocate and install new AWOS</t>
  </si>
  <si>
    <t>Rehabilitate &amp; Mark Taxiways A and B</t>
  </si>
  <si>
    <t>Rehabilitate Taxiway C -- add alt</t>
  </si>
  <si>
    <t>WINNSBORO MUN</t>
  </si>
  <si>
    <t>Engineering/Design hangar w/pvmt</t>
  </si>
  <si>
    <t>Pavement evaluation/PCN</t>
  </si>
  <si>
    <t>Pavement rehabilitation engineering/design for taxiways/apron</t>
  </si>
  <si>
    <t>Conduct drainage study</t>
  </si>
  <si>
    <t>Design/Engineering Phase I taxiway reconstruction</t>
  </si>
  <si>
    <t>Rotomill &amp; Overlay TW A and Connector Taxiways B, C, and D</t>
  </si>
  <si>
    <t>Rehabilitate &amp; mark TW A 3-stubs (130 x 40</t>
  </si>
  <si>
    <t>Engineering Design for Runway, Taxiway Apron Rehab</t>
  </si>
  <si>
    <t>Rehabilitate apron (500 x 150)</t>
  </si>
  <si>
    <t>Rotomill &amp; Overlay RW 16-34 (3,200 x 50)</t>
  </si>
  <si>
    <t>Improve Runway Infield Ditch Drainage</t>
  </si>
  <si>
    <t>Rehabilitate and Mark Apron (15,100 SY) -- NPE 2017-2020</t>
  </si>
  <si>
    <t>Rehabilitate Runway 15/33 (4,503'x75')</t>
  </si>
  <si>
    <t>ROBERT R WELLS JR</t>
  </si>
  <si>
    <t>Engineering/design for rehabilitation Phase 1 &amp; 2</t>
  </si>
  <si>
    <t>Update terminal area plan/RW threshold evaluation</t>
  </si>
  <si>
    <t>Engineering/Design airfield rehabilitation</t>
  </si>
  <si>
    <t>Engineering/Design for airfield rehabilitation</t>
  </si>
  <si>
    <t>Engineering/Design - TXWY Alpha Reconstruction</t>
  </si>
  <si>
    <t>Contingency, admin. fees, RPR, testing, etc</t>
  </si>
  <si>
    <t>Recycle/Overlay RW 14-32, parallel taxiway and connector taxiways</t>
  </si>
  <si>
    <t>Mark RW 14-32 and taxiways</t>
  </si>
  <si>
    <t>Contingency, RPR, admin, fees</t>
  </si>
  <si>
    <t>Rehabilitate Twy A</t>
  </si>
  <si>
    <t>Rehabilitate Runway 17R/35L</t>
  </si>
  <si>
    <t>Engineer/design rehab south apron phase 1 &amp; 3 &amp; south ramp</t>
  </si>
  <si>
    <t>Contingency, Admin, RPR</t>
  </si>
  <si>
    <t>Replace MIRLs (4000 lf), PAPI system, windcones, rotating beacon, and electrical vault (19-20 NPE)</t>
  </si>
  <si>
    <t>Rehab turnaround RW 21 end (800 sy)</t>
  </si>
  <si>
    <t>Construct Runway 01/19 (Phase IV)</t>
  </si>
  <si>
    <t>Design and construct replacement fencing on west side of the airport. (NPE '20)</t>
  </si>
  <si>
    <t>Drainage improvements (unclassified excavation)</t>
  </si>
  <si>
    <t>Repair existing drainage structures (eroded areas)</t>
  </si>
  <si>
    <t>Construct new drainage headwalls (remove old structures)</t>
  </si>
  <si>
    <t>USACE Coordination</t>
  </si>
  <si>
    <t>Engineering/Design airfield pavement rehabilitation</t>
  </si>
  <si>
    <t>Engineering/Design MIRL RW 18-36</t>
  </si>
  <si>
    <t>Engineering/Design for airfield pavement rehabilitation</t>
  </si>
  <si>
    <t>Engineering/Design MIRL Replacement</t>
  </si>
  <si>
    <t>THE CARTER MEMORIAL</t>
  </si>
  <si>
    <t>Engineering/design for airfield rehabilitation and fencing</t>
  </si>
  <si>
    <t>Airport Layout Drawing (in-house)</t>
  </si>
  <si>
    <t>Engineering/Design RW 18-36 Reconstruction</t>
  </si>
  <si>
    <t>Engineering/Design for airfield pavement rehab</t>
  </si>
  <si>
    <t>Contingency, RPR, Admin, Fees Runway 04/22 rehabilitation</t>
  </si>
  <si>
    <t>Engineering Design Runway 04/22 rehabilitation (statewide program)</t>
  </si>
  <si>
    <t>Rehabilitate Parallel Taxiway to 04/22 (NPE '21, '20)</t>
  </si>
  <si>
    <t>Rehabilitate RW 4-22 (5098 x 75)</t>
  </si>
  <si>
    <t>Mark RW 4-22 (28,125 sf)</t>
  </si>
  <si>
    <t>Overlay TW P (11,300 sy) -- NPE 2019 and 2020</t>
  </si>
  <si>
    <t>Engineering/Design for airfield rehab</t>
  </si>
  <si>
    <t>Runway Safety Improvements for RW 32 RPZ (2018-2020 NPE)</t>
  </si>
  <si>
    <t>Engineering/Design Taxiway A Improvements</t>
  </si>
  <si>
    <t>Engineering/Design Apron Rehab &amp; MIRL Replacement</t>
  </si>
  <si>
    <t>Extend parallel taxiway and rehabilitate full parallel taxiway</t>
  </si>
  <si>
    <t>Construction Terminal building (1600 sf)</t>
  </si>
  <si>
    <t>Contingency, admin fees, RPR, etc.</t>
  </si>
  <si>
    <t>Construct new terminal apron</t>
  </si>
  <si>
    <t>Replace MIRL and replace VASI with PAPI-2 to Runway 1/19</t>
  </si>
  <si>
    <t>Drainage Realignment</t>
  </si>
  <si>
    <t>Rehabilitate RW 17-35 (7000 x 100)</t>
  </si>
  <si>
    <t>Rehabilitate T-hangar access TW (550 X 50)</t>
  </si>
  <si>
    <t>Rehab T/W A (7000 x 50)</t>
  </si>
  <si>
    <t>Mark RW 17-35 (97,300 sf)</t>
  </si>
  <si>
    <t>Rehabilitate apron (29,000 sy)</t>
  </si>
  <si>
    <t>Rehab T/W E (325 x 50)</t>
  </si>
  <si>
    <t>Rehab T/W J (325 x 50)</t>
  </si>
  <si>
    <t>Rehab T/W C (325 x 50)</t>
  </si>
  <si>
    <t>Rehab T/W G (325 x 50)</t>
  </si>
  <si>
    <t>Rehab T/W B (325 x 50)</t>
  </si>
  <si>
    <t>Rehab T/W F (325 x 50)</t>
  </si>
  <si>
    <t>Taxiway reconstruction-Phase I</t>
  </si>
  <si>
    <t>Admin-Taxiway reconstruction Phase I</t>
  </si>
  <si>
    <t>Rehabilitate South Hangar Access Taxiway</t>
  </si>
  <si>
    <t>Rehabilitate &amp; mark hangar access TW (15,867 sy)</t>
  </si>
  <si>
    <t>Rehabilitate and mark TW C (1380 x 40)</t>
  </si>
  <si>
    <t>Rehibilitate TW B (900 X 35)</t>
  </si>
  <si>
    <t>Rehabilitate PCC Apron Joints</t>
  </si>
  <si>
    <t>Rehabilitate MX Taxilane</t>
  </si>
  <si>
    <t>Rehabilitate RW 3-21 (3900 x 100)</t>
  </si>
  <si>
    <t>Mark RW 3-21 (30400 sf)</t>
  </si>
  <si>
    <t>Rehabilitate MX hangar S. apron (2600 sy)</t>
  </si>
  <si>
    <t>Contingency, RPR, admin. fees, etc</t>
  </si>
  <si>
    <t>Engineering Design Reconstruct Runway 15/33</t>
  </si>
  <si>
    <t>Rehabilitate Main Apron area, TXWYs D, G, I, E</t>
  </si>
  <si>
    <t>Contingency, RPR, Admin, Fees, etc for Main Apron and cross-taxiway rehabilitation</t>
  </si>
  <si>
    <t>Replace/relocate water well</t>
  </si>
  <si>
    <t>Construct auto parking at terminal (5 spaces)</t>
  </si>
  <si>
    <t>Relocate fuel system</t>
  </si>
  <si>
    <t>Rehabilitate partial parallel &amp; cross TWs (7200 sy)</t>
  </si>
  <si>
    <t>Rehabilitate RW 15-33 (3800 x 60)</t>
  </si>
  <si>
    <t>Mark RW 15-33 (9000 sf)</t>
  </si>
  <si>
    <t>Extend parallel TW to the north (900 sy)</t>
  </si>
  <si>
    <t>Clear west side OFA (8 ac) &amp; install fence (5000 lf)</t>
  </si>
  <si>
    <t>Relocate portable terminal building/septic system</t>
  </si>
  <si>
    <t>Construct new electrical vault</t>
  </si>
  <si>
    <t>Relocate Civil Air Patrol building</t>
  </si>
  <si>
    <t>Construct North Parallel Taxiway Extension (NPE)</t>
  </si>
  <si>
    <t>Rehabilitate &amp; mark apron (175 X 800) &amp; (100 X 300)</t>
  </si>
  <si>
    <t>Rehabilitate &amp; mark parallel TW to RW 14-32 (5700 X 40)</t>
  </si>
  <si>
    <t>Rehabilitate RW 14-32 (5000 x 75)</t>
  </si>
  <si>
    <t>Rehabilitate RW 17-35 (6400 x 100)</t>
  </si>
  <si>
    <t>Rehabilitate &amp; mark parallel TW to RW 17-35 (7700 x 50)</t>
  </si>
  <si>
    <t>Rehabilitate &amp; mark RW 3-21 (5669 x 75)</t>
  </si>
  <si>
    <t>Improve runway safety area drainage for RW 18-36</t>
  </si>
  <si>
    <t>Relocate East StubTWY A2 to align with new West TWY A2(1,470 sy)</t>
  </si>
  <si>
    <t>Reconstruct &amp; widen 10' RW 4-22 (5780 x 60)</t>
  </si>
  <si>
    <t>Mark RW 4-22 (14,000 sf)</t>
  </si>
  <si>
    <t>Contingency (RW 4-22 reconstruction)</t>
  </si>
  <si>
    <t>Expand t- hangar pavement (3800 sy)</t>
  </si>
  <si>
    <t>Construct hangar (1-6 unit+ 3 nested add on) NPE FY 18,19,20,21</t>
  </si>
  <si>
    <t>Engineering/design of hangars (9-units) &amp; pavement</t>
  </si>
  <si>
    <t>Rehab / Reconstruct Taxilane "J" and Apron "D"</t>
  </si>
  <si>
    <t>Rehab / Reconstruct of Apron "C" Taxilane</t>
  </si>
  <si>
    <t>Rehabilitate main apron (37,000 sy)</t>
  </si>
  <si>
    <t>Rehabilitate north apron and hangar access TWs (25,000 sy)</t>
  </si>
  <si>
    <t>Rehabilitate far north hangar access TWs (24,000 sy)</t>
  </si>
  <si>
    <t>Rehabilitate parallel and cross TWs (24,500 SY)</t>
  </si>
  <si>
    <t>Rehabilitate RW 14-32 (5001 x 75) -- NPE 2021</t>
  </si>
  <si>
    <t>Mark RW 14-32 (13,000 sf)</t>
  </si>
  <si>
    <t>Contingency for airfield pavement rehabilitation</t>
  </si>
  <si>
    <t>ALP update &amp; Narrative</t>
  </si>
  <si>
    <t>Rehabilitate RW 18-36 (6001 x 150)</t>
  </si>
  <si>
    <t>Mark RW 18-36 (110,000 sf)</t>
  </si>
  <si>
    <t>Construction to relocate hangar access road (NPE '20)</t>
  </si>
  <si>
    <t>Contingencies, RPR, Admin, Fees for relocation of hangar access road</t>
  </si>
  <si>
    <t>Engineering and Design for hangar access road relocation</t>
  </si>
  <si>
    <t>Construct Runway 01/19 (Phase V)</t>
  </si>
  <si>
    <t>Reconstruct auto parking (275 x 70)</t>
  </si>
  <si>
    <t>Rehabilitate apron (5,670 sy)</t>
  </si>
  <si>
    <t>Rehabilitate entrance road (500 x 24)</t>
  </si>
  <si>
    <t>Rehabilitate &amp; mark hangar access TW (3150 sy)</t>
  </si>
  <si>
    <t>Rehabilitate &amp; mark stub TW (250 x 30)</t>
  </si>
  <si>
    <t>Install PAPI-2 RW 2-20</t>
  </si>
  <si>
    <t>Rehabilitate RW 2-20 (4700 x 60)</t>
  </si>
  <si>
    <t>Mark RW 2-20 (19,900 sf)</t>
  </si>
  <si>
    <t>Install PAPI-2 RW 18-36</t>
  </si>
  <si>
    <t>Install MIRL RW 18-36</t>
  </si>
  <si>
    <t>Install PAPI-2 RW 34</t>
  </si>
  <si>
    <t>contingency, RPR, admin, fees for MIRL replacement</t>
  </si>
  <si>
    <t>Engineering Design for MIRL replacement</t>
  </si>
  <si>
    <t>Replace MIRL RW 16-34 (4,000 lf)</t>
  </si>
  <si>
    <t>Construct NORTH Section of TXY "F" - from TXWY "A2" to TXWY "A1"</t>
  </si>
  <si>
    <t>Construction contingency NORTH section relocated TXWY "F')</t>
  </si>
  <si>
    <t>Demolish existing parallel TXWY &amp; cross TXWYs for NORTH section of relocated TXWY "F"</t>
  </si>
  <si>
    <t>Rehabilitate apron (13,845 sy)</t>
  </si>
  <si>
    <t>Rehabilitate RW 17-35 (5,000 x 75)</t>
  </si>
  <si>
    <t>Mark RW 17-35 (27,763 sf)</t>
  </si>
  <si>
    <t>Rehabilitate parallel TW (5370 X 35)</t>
  </si>
  <si>
    <t>Rehabilitate stub TW (215 x 35)</t>
  </si>
  <si>
    <t>Install MIRL RW 17-35</t>
  </si>
  <si>
    <t>Install lighted wind cone &amp; segmented circle</t>
  </si>
  <si>
    <t>Rehabilitate RW 17-35 (2790 x 45)</t>
  </si>
  <si>
    <t>Mark RW 17-35 (4135 sf)</t>
  </si>
  <si>
    <t>Rehabilitate &amp; mark TWs (1450 sy)</t>
  </si>
  <si>
    <t>Install perimeter fencing (1500 lf)</t>
  </si>
  <si>
    <t>Rehabilitate apron (1100 sy)</t>
  </si>
  <si>
    <t>Reconstruct Runway 18-36</t>
  </si>
  <si>
    <t>Rehabilitate apron (8,850 sy)</t>
  </si>
  <si>
    <t>Rehabilitate RW 18-36 (5000 x 75) (44,000 sy)</t>
  </si>
  <si>
    <t>Mark RW 18-36 (24,319 sf)</t>
  </si>
  <si>
    <t>Rehabilitate parallel TW (5750 x 35)</t>
  </si>
  <si>
    <t>Install Wildlife Fencing (15,600 lf) ('19-'21 NPE)</t>
  </si>
  <si>
    <t>Contingency, RPR, Admin, Fees, Wildlife perimeter fence construction</t>
  </si>
  <si>
    <t>Install Manual Access Gates 30' wide (x5)</t>
  </si>
  <si>
    <t>Install Barbed Wire boundary Fence (600 lf)</t>
  </si>
  <si>
    <t>Rehab RW 12/30</t>
  </si>
  <si>
    <t>NAVASOTA MUNI</t>
  </si>
  <si>
    <t>Engineering/Design for Pavement Rehab (Statewide Program)</t>
  </si>
  <si>
    <t>Rehabilitate RW 17-35 (5700 x 75)</t>
  </si>
  <si>
    <t>Mark RW 17-35 (29,500 sf)</t>
  </si>
  <si>
    <t>Rehab MIRL Rwy 17-35</t>
  </si>
  <si>
    <t>Rehabilitate apron (500 x 120)</t>
  </si>
  <si>
    <t>Expand apron (5000 sy)</t>
  </si>
  <si>
    <t>Rehabilitate RW 14-32 (4500 x 60)</t>
  </si>
  <si>
    <t>Rehabilitate TW (840 x 40)</t>
  </si>
  <si>
    <t>Mark RW 14-32 NPI (29,107 sf)</t>
  </si>
  <si>
    <t>Land Acquisition (reimbursement) ~20 acres adjacent east</t>
  </si>
  <si>
    <t>STINSON MUN</t>
  </si>
  <si>
    <t>Engineeering/Design - Taxiway D Relocation</t>
  </si>
  <si>
    <t>Construct TW E - NPE 2021</t>
  </si>
  <si>
    <t>Taxiway A Recon/Rehab (Phase I)</t>
  </si>
  <si>
    <t>Engineering/design MIRL replacement</t>
  </si>
  <si>
    <t>Engineering Design for Pavement Reconstruct ('18 NPE)</t>
  </si>
  <si>
    <t>Reconstruct public apron (7330 sy)</t>
  </si>
  <si>
    <t>Reconstruct fueling apron (3420 sy)</t>
  </si>
  <si>
    <t>Install MIRL RW 02-20</t>
  </si>
  <si>
    <t>Expand apron in new terminal/fuel area (6620 sy)</t>
  </si>
  <si>
    <t>Contingencies, RPR, admin. fees etc</t>
  </si>
  <si>
    <t>Reconstruct/relocate fuel farm/entrance road (1000 x 24)</t>
  </si>
  <si>
    <t>Install/relocate new electrical vault &amp; new rotating beacon</t>
  </si>
  <si>
    <t>Construct hangar access auto parking (20 x 75)</t>
  </si>
  <si>
    <t>Mobilization, Construction Administration, RPR, Contingency, and Testing</t>
  </si>
  <si>
    <t>FAA Flight Check of PAPI-2 on RW 3 and RW 21</t>
  </si>
  <si>
    <t>Replace VASI w/PAPI-2 RW 3 and RW 21 - 2019, 2020, 2021 NPE</t>
  </si>
  <si>
    <t>Runway 3/21 Lighting Rehabilitation</t>
  </si>
  <si>
    <t>Brownwood Regional Airport</t>
  </si>
  <si>
    <t>City of Brownwood</t>
  </si>
  <si>
    <t>Cisco Municipal Airport</t>
  </si>
  <si>
    <t>City of Cisco</t>
  </si>
  <si>
    <t>Design &amp; Construction for Pavement Improvements</t>
  </si>
  <si>
    <t>Cisco</t>
  </si>
  <si>
    <t>Comanche County-City Airport</t>
  </si>
  <si>
    <t>City of Comanche and Comanche County</t>
  </si>
  <si>
    <t>Fox Stephens Field - Gilmer Municipal Airport</t>
  </si>
  <si>
    <t>Majors Field</t>
  </si>
  <si>
    <t>City of Greenville</t>
  </si>
  <si>
    <t>Harrison Field of Knox City</t>
  </si>
  <si>
    <t>City of Knox City</t>
  </si>
  <si>
    <t>Knox City</t>
  </si>
  <si>
    <t>Munday Municipal Airport</t>
  </si>
  <si>
    <t>City of Munday</t>
  </si>
  <si>
    <t>Munday</t>
  </si>
  <si>
    <t>Newton Municipal Airport</t>
  </si>
  <si>
    <t>Newton County</t>
  </si>
  <si>
    <t>Olney Municipal Airport</t>
  </si>
  <si>
    <t>City of Olney</t>
  </si>
  <si>
    <t>Yoakum County Airport</t>
  </si>
  <si>
    <t>Yoakum County</t>
  </si>
  <si>
    <t>Pleasanton Municipal Airport</t>
  </si>
  <si>
    <t>City of Pleasanton</t>
  </si>
  <si>
    <t>Winnsboro Municipal Airport</t>
  </si>
  <si>
    <t>City of Winnsboro</t>
  </si>
  <si>
    <t>ARLINGTON Municipal airport</t>
  </si>
  <si>
    <t>FORT WORTH SPINKS Airport</t>
  </si>
  <si>
    <t>LANCASTER Regional</t>
  </si>
  <si>
    <t>MID-WAY Regional</t>
  </si>
  <si>
    <t>STEPHENVILLE CLARK Regional</t>
  </si>
  <si>
    <t>CLEBURNE Regional</t>
  </si>
  <si>
    <t>Cleburne Regional</t>
  </si>
  <si>
    <t>DALLAS EXECUTIVE airport</t>
  </si>
  <si>
    <t>FORT WORTH MEACHAM International airport</t>
  </si>
  <si>
    <t>MAJORS Field</t>
  </si>
  <si>
    <t>ADDISON airport</t>
  </si>
  <si>
    <t>GRANBURY Regional airport</t>
  </si>
  <si>
    <t>Texas Gulf Coast Regional Airport</t>
  </si>
  <si>
    <t>Brazoria County</t>
  </si>
  <si>
    <t>Prepare an Airport Master Plan Update and Business Plan</t>
  </si>
  <si>
    <t>Angleton</t>
  </si>
  <si>
    <t>Jackson County Airport</t>
  </si>
  <si>
    <t>Jackson County</t>
  </si>
  <si>
    <t>November</t>
  </si>
  <si>
    <t>Real County Airport</t>
  </si>
  <si>
    <t>Real County</t>
  </si>
  <si>
    <t>Leakey</t>
  </si>
  <si>
    <t>Panhandle-Carson County Airport</t>
  </si>
  <si>
    <t>City of Panhandle and Carson County</t>
  </si>
  <si>
    <t>Panhandle</t>
  </si>
  <si>
    <t>Design &amp; Construction of a Fuel Facility</t>
  </si>
  <si>
    <t>City of Weslaco</t>
  </si>
  <si>
    <t>City of Alice and Jim Wells County</t>
  </si>
  <si>
    <t>Design &amp; Construction of Pavement Improvements</t>
  </si>
  <si>
    <t>Brenham Municipal Airport</t>
  </si>
  <si>
    <t>City of Brenham</t>
  </si>
  <si>
    <t>Colorado City Airport</t>
  </si>
  <si>
    <t>City of Colorado City</t>
  </si>
  <si>
    <t>Colorado City</t>
  </si>
  <si>
    <t>Commerce Municipal Airport</t>
  </si>
  <si>
    <t>City of Commerce</t>
  </si>
  <si>
    <t>North Houston Regional Airport</t>
  </si>
  <si>
    <t>Menard County Airport</t>
  </si>
  <si>
    <t>Menard County</t>
  </si>
  <si>
    <t>Menard</t>
  </si>
  <si>
    <t>Odessa-Schlemeyer Field</t>
  </si>
  <si>
    <t>Lighting and Apron Improvements</t>
  </si>
  <si>
    <t>Engineering/Design of a Terminal Building</t>
  </si>
  <si>
    <t>Perryton Ochiltree County Airport</t>
  </si>
  <si>
    <t>City of Perryton and Ochiltree</t>
  </si>
  <si>
    <t>Hale County Airport</t>
  </si>
  <si>
    <t>City of Plainview and Hale County</t>
  </si>
  <si>
    <t>Reimbursement for Hangar Acquisition</t>
  </si>
  <si>
    <t>Grayson County</t>
  </si>
  <si>
    <t>Sherman/Denison</t>
  </si>
  <si>
    <t>Prepare an Airport Layout Plan Update</t>
  </si>
  <si>
    <t>Design and Construction for Erosion Repair</t>
  </si>
  <si>
    <t>McKinney</t>
  </si>
  <si>
    <t>Cameron Municipal Airpark</t>
  </si>
  <si>
    <t>Denver City Airport</t>
  </si>
  <si>
    <t>Denver City</t>
  </si>
  <si>
    <t>Prepare Airport Layout Plan</t>
  </si>
  <si>
    <t>Omnibus</t>
  </si>
  <si>
    <t>Sherman-Denison</t>
  </si>
  <si>
    <t>Airport Master Plan Update and Pavement Management Plan</t>
  </si>
  <si>
    <t>Smithville Crawford Municipal Airport</t>
  </si>
  <si>
    <t>Acquire Hangars</t>
  </si>
  <si>
    <t>Mid Valley Airport</t>
  </si>
  <si>
    <t>Wharton Regional Airport</t>
  </si>
  <si>
    <t>Design and Construction of Hangar</t>
  </si>
  <si>
    <t>North Houston Regional</t>
  </si>
  <si>
    <t>Taxiway Reconstruction</t>
  </si>
  <si>
    <t>Devine Municipal</t>
  </si>
  <si>
    <t>Georgetown Municipal</t>
  </si>
  <si>
    <t>McCampbell-Porter</t>
  </si>
  <si>
    <t>Prepare Obstruction Survey</t>
  </si>
  <si>
    <t>Hale County</t>
  </si>
  <si>
    <t>Plainview/Hale County</t>
  </si>
  <si>
    <t>Reimbursement for Hangar Construction</t>
  </si>
  <si>
    <t>Seymour Municipal</t>
  </si>
  <si>
    <t>Sulphur Springs Municipal</t>
  </si>
  <si>
    <t>Sulphur Springs</t>
  </si>
  <si>
    <t>Draugton-Miller Central Texas Regional</t>
  </si>
  <si>
    <t>Victoria Regiona</t>
  </si>
  <si>
    <t>Van Zandt Regional</t>
  </si>
  <si>
    <t>Wills Point</t>
  </si>
  <si>
    <t>Design &amp; Construct Hangar</t>
  </si>
  <si>
    <t>Moore County</t>
  </si>
  <si>
    <t>Scholes International at Galveston</t>
  </si>
  <si>
    <t>Airport Master Plan</t>
  </si>
  <si>
    <t>Levelland/Hockley County</t>
  </si>
  <si>
    <t>Install Automated Weather Observing System</t>
  </si>
  <si>
    <t>Levelland Municipal</t>
  </si>
  <si>
    <t>Littlefield Municipal</t>
  </si>
  <si>
    <t>Feasibility Study</t>
  </si>
  <si>
    <t>Madisonville Municipal</t>
  </si>
  <si>
    <t>Design &amp; Construct RW Extension</t>
  </si>
  <si>
    <t>Newton Municipal</t>
  </si>
  <si>
    <t>Pearland Regional</t>
  </si>
  <si>
    <t>Cloverfield Acquisition Corp</t>
  </si>
  <si>
    <t>Pearland</t>
  </si>
  <si>
    <t>Drainage Study</t>
  </si>
  <si>
    <t>Stinson Municipal</t>
  </si>
  <si>
    <t>Garner Field</t>
  </si>
  <si>
    <t>Alpine-Casparis Municipal</t>
  </si>
  <si>
    <t>Design &amp; Construct Hangar Expansion</t>
  </si>
  <si>
    <t>Design &amp; Construct Pavement Improvements</t>
  </si>
  <si>
    <t>Floydada Municipal</t>
  </si>
  <si>
    <t xml:space="preserve">Giddings-Lee County </t>
  </si>
  <si>
    <t>Giddings/Lee County</t>
  </si>
  <si>
    <t>Hearne Municipal</t>
  </si>
  <si>
    <t>Huntsville Municipal</t>
  </si>
  <si>
    <t>Kimble County</t>
  </si>
  <si>
    <t>Llano Municipal</t>
  </si>
  <si>
    <t>Monahans Municipal</t>
  </si>
  <si>
    <t>Calhoun County</t>
  </si>
  <si>
    <t>Port Lavaca</t>
  </si>
  <si>
    <t>Gaines County</t>
  </si>
  <si>
    <t>Houston-Southwest</t>
  </si>
  <si>
    <t>Tejas Avco Inc.</t>
  </si>
  <si>
    <t>Bowie Municipal</t>
  </si>
  <si>
    <t>Brenham Municipal</t>
  </si>
  <si>
    <t>Cameron Municipal</t>
  </si>
  <si>
    <t>Center Municipal</t>
  </si>
  <si>
    <t>Cuero Municipal</t>
  </si>
  <si>
    <t>Prepare an Airport Site Development</t>
  </si>
  <si>
    <t>Fort Worth Meacham International</t>
  </si>
  <si>
    <t>Fort Worth Spinks</t>
  </si>
  <si>
    <t>Goldthwaite Municipal</t>
  </si>
  <si>
    <t>Goldthwaite</t>
  </si>
  <si>
    <t>Design &amp; Construct Electrical Improvements</t>
  </si>
  <si>
    <t>Rusty Allen</t>
  </si>
  <si>
    <t>Mineral Wells Regional</t>
  </si>
  <si>
    <t>Gray County</t>
  </si>
  <si>
    <t>Port Isabel-Cameron County</t>
  </si>
  <si>
    <t>Port Isabel</t>
  </si>
  <si>
    <t>Sugar Land Regional</t>
  </si>
  <si>
    <t>Victoria Regional</t>
  </si>
  <si>
    <t>Texas Gulf Coast Regional</t>
  </si>
  <si>
    <t>Prepare a Drainage Study</t>
  </si>
  <si>
    <t>Stephens County</t>
  </si>
  <si>
    <t>Eldorado</t>
  </si>
  <si>
    <t>Live Oak County</t>
  </si>
  <si>
    <t>George West</t>
  </si>
  <si>
    <t>Hamilton Municipal</t>
  </si>
  <si>
    <t>Liberty Municipal</t>
  </si>
  <si>
    <t>McGregor Executive</t>
  </si>
  <si>
    <t>Mount Pleasant Regional</t>
  </si>
  <si>
    <t>Munday Municipal</t>
  </si>
  <si>
    <t>Crockett County</t>
  </si>
  <si>
    <t>Palestine Municipal</t>
  </si>
  <si>
    <t>Quanah Municipal</t>
  </si>
  <si>
    <t>Arledge Field</t>
  </si>
  <si>
    <t>Arlington Municipal</t>
  </si>
  <si>
    <t>Dallas Executive</t>
  </si>
  <si>
    <t>Granbury Regional</t>
  </si>
  <si>
    <t>Houston County</t>
  </si>
  <si>
    <t xml:space="preserve">Dalhart Municipal </t>
  </si>
  <si>
    <t>Del Rio International</t>
  </si>
  <si>
    <t>Del Rio</t>
  </si>
  <si>
    <t>Pavement/Improvements</t>
  </si>
  <si>
    <t>Jasper County/Bell Field</t>
  </si>
  <si>
    <t>Lago Vista Municipal</t>
  </si>
  <si>
    <t xml:space="preserve">Mason  </t>
  </si>
  <si>
    <t>Taxiway Reimbursement</t>
  </si>
  <si>
    <t>Spinks</t>
  </si>
  <si>
    <t>Pavement Inprovements</t>
  </si>
  <si>
    <t>Cleveland Municipal Airport</t>
  </si>
  <si>
    <t xml:space="preserve">Cleveland </t>
  </si>
  <si>
    <t>New Braunfels Regional</t>
  </si>
  <si>
    <t>Construct Detention Pond</t>
  </si>
  <si>
    <t xml:space="preserve">Perry Lefors Field </t>
  </si>
  <si>
    <t>Pavement Improvemetns</t>
  </si>
  <si>
    <t xml:space="preserve">Temple Municipal </t>
  </si>
  <si>
    <t xml:space="preserve">Pavement Improvements </t>
  </si>
  <si>
    <t xml:space="preserve">Vernon </t>
  </si>
  <si>
    <t>Eastland Municipal</t>
  </si>
  <si>
    <t>Grand Prairie Municipal</t>
  </si>
  <si>
    <t>Design &amp; Construct Fencing Improvements</t>
  </si>
  <si>
    <t>Olney Municipal</t>
  </si>
  <si>
    <t>Oldham County</t>
  </si>
  <si>
    <t>Beaumont Municipal</t>
  </si>
  <si>
    <t>Beeville Municipal</t>
  </si>
  <si>
    <t>Bishop Municipal</t>
  </si>
  <si>
    <t>Brownwood Regional</t>
  </si>
  <si>
    <t>Castroville Municipal</t>
  </si>
  <si>
    <t>Roger Dreyer Memorial</t>
  </si>
  <si>
    <t>Cypress River</t>
  </si>
  <si>
    <t>Rooke Field</t>
  </si>
  <si>
    <t>Graham Municipal</t>
  </si>
  <si>
    <t>Mineola</t>
  </si>
  <si>
    <t>Install Fuel Farm</t>
  </si>
  <si>
    <t xml:space="preserve">  </t>
  </si>
  <si>
    <t xml:space="preserve">Stonewall County </t>
  </si>
  <si>
    <t xml:space="preserve">Revenue Reimbursement </t>
  </si>
  <si>
    <t xml:space="preserve">Alpine-Casparis Municipal Airport </t>
  </si>
  <si>
    <t>Stonewall County Airport</t>
  </si>
  <si>
    <t xml:space="preserve">Cass County </t>
  </si>
  <si>
    <t xml:space="preserve">Beeville </t>
  </si>
  <si>
    <t xml:space="preserve">Howard </t>
  </si>
  <si>
    <t xml:space="preserve">Fannin </t>
  </si>
  <si>
    <t>City of Bowie</t>
  </si>
  <si>
    <t xml:space="preserve">City of Bridgeport </t>
  </si>
  <si>
    <t>Caddo Mills Municipal Airport</t>
  </si>
  <si>
    <t xml:space="preserve">Hemphill County </t>
  </si>
  <si>
    <t xml:space="preserve">Hemphill County Airport </t>
  </si>
  <si>
    <t xml:space="preserve">Dimmit County Airport </t>
  </si>
  <si>
    <t xml:space="preserve">Carrizo Springs </t>
  </si>
  <si>
    <t xml:space="preserve">Medina County </t>
  </si>
  <si>
    <t xml:space="preserve">JD Trissel Field </t>
  </si>
  <si>
    <t xml:space="preserve">Clarksville </t>
  </si>
  <si>
    <t xml:space="preserve">City of Cleveland </t>
  </si>
  <si>
    <t xml:space="preserve">Clifton </t>
  </si>
  <si>
    <t xml:space="preserve">Comanche </t>
  </si>
  <si>
    <t xml:space="preserve">Cotulla-la salle county airport </t>
  </si>
  <si>
    <t xml:space="preserve">Cotulla </t>
  </si>
  <si>
    <t xml:space="preserve">Houston  </t>
  </si>
  <si>
    <t xml:space="preserve">Cuero </t>
  </si>
  <si>
    <t xml:space="preserve">Dallas CBD Vertiport </t>
  </si>
  <si>
    <t xml:space="preserve">City of Addison </t>
  </si>
  <si>
    <t xml:space="preserve">Dumas </t>
  </si>
  <si>
    <t xml:space="preserve">Eagle Lake </t>
  </si>
  <si>
    <t xml:space="preserve">Maverick County Memorial Airport </t>
  </si>
  <si>
    <t xml:space="preserve">Eagle Pass </t>
  </si>
  <si>
    <t xml:space="preserve">Eastland </t>
  </si>
  <si>
    <t xml:space="preserve">Edna </t>
  </si>
  <si>
    <t xml:space="preserve">Ennis </t>
  </si>
  <si>
    <t xml:space="preserve">Gainesville Municipal </t>
  </si>
  <si>
    <t xml:space="preserve">Garland </t>
  </si>
  <si>
    <t xml:space="preserve">Gatesville Municipal </t>
  </si>
  <si>
    <t xml:space="preserve">Gatesville </t>
  </si>
  <si>
    <t xml:space="preserve">Giddings-Lee County Airport </t>
  </si>
  <si>
    <t xml:space="preserve">Gilmer Municipal </t>
  </si>
  <si>
    <t xml:space="preserve">Gladewater </t>
  </si>
  <si>
    <t xml:space="preserve">Graham </t>
  </si>
  <si>
    <t xml:space="preserve">Granbury </t>
  </si>
  <si>
    <t xml:space="preserve">Greenville </t>
  </si>
  <si>
    <t xml:space="preserve">Gruver Municipal </t>
  </si>
  <si>
    <t xml:space="preserve">Haskell Municipal </t>
  </si>
  <si>
    <t xml:space="preserve">Haskell </t>
  </si>
  <si>
    <t xml:space="preserve">Hereford Municipal </t>
  </si>
  <si>
    <t xml:space="preserve">Hereford </t>
  </si>
  <si>
    <t>David Wayne Hooks Airport</t>
  </si>
  <si>
    <t xml:space="preserve">Houston - Southwest </t>
  </si>
  <si>
    <t>West Houston</t>
  </si>
  <si>
    <t xml:space="preserve">Jacksboro Municipal </t>
  </si>
  <si>
    <t>Livingston Municipal</t>
  </si>
  <si>
    <t>Lockhart Municipal</t>
  </si>
  <si>
    <t>Marfa Municipal</t>
  </si>
  <si>
    <t xml:space="preserve">Kenedy </t>
  </si>
  <si>
    <t xml:space="preserve">Kerrville </t>
  </si>
  <si>
    <t xml:space="preserve">Killeen </t>
  </si>
  <si>
    <t xml:space="preserve">Hardin </t>
  </si>
  <si>
    <t xml:space="preserve">Hawthorne Field </t>
  </si>
  <si>
    <t xml:space="preserve">Fayette Regional Air Center </t>
  </si>
  <si>
    <t xml:space="preserve">La Grange </t>
  </si>
  <si>
    <t xml:space="preserve">Lamesa </t>
  </si>
  <si>
    <t>Limestone</t>
  </si>
  <si>
    <t>Harrison County Airport</t>
  </si>
  <si>
    <t xml:space="preserve">Memphis Municipal </t>
  </si>
  <si>
    <t>Garza</t>
  </si>
  <si>
    <t xml:space="preserve">Mexia-Limestone County </t>
  </si>
  <si>
    <t xml:space="preserve">Mount Plesant Regional </t>
  </si>
  <si>
    <t xml:space="preserve">Bailey </t>
  </si>
  <si>
    <t xml:space="preserve">A L Mangham Jr. Regional </t>
  </si>
  <si>
    <t xml:space="preserve">Nacogdoches </t>
  </si>
  <si>
    <t xml:space="preserve">Orange County </t>
  </si>
  <si>
    <t xml:space="preserve">Orange </t>
  </si>
  <si>
    <t xml:space="preserve">Ozona Municipal </t>
  </si>
  <si>
    <t xml:space="preserve">Matagorda </t>
  </si>
  <si>
    <t xml:space="preserve">Cox Field </t>
  </si>
  <si>
    <t xml:space="preserve">Paris </t>
  </si>
  <si>
    <t xml:space="preserve">Pleasanton </t>
  </si>
  <si>
    <t>Slaton Municipal</t>
  </si>
  <si>
    <t>Winston Field</t>
  </si>
  <si>
    <t xml:space="preserve">Rockwall </t>
  </si>
  <si>
    <t xml:space="preserve">Lackland AFB (Kelly Field Annex) </t>
  </si>
  <si>
    <t xml:space="preserve">San Marcos </t>
  </si>
  <si>
    <t xml:space="preserve">Gaines County Airport </t>
  </si>
  <si>
    <t xml:space="preserve">Sherman/Denison </t>
  </si>
  <si>
    <t xml:space="preserve">Lubbock </t>
  </si>
  <si>
    <t>Tulia/Swisher County Municipal</t>
  </si>
  <si>
    <t>Mcgregor Executive</t>
  </si>
  <si>
    <t xml:space="preserve">TSTC Waco </t>
  </si>
  <si>
    <t xml:space="preserve">Marian Airpark </t>
  </si>
  <si>
    <t xml:space="preserve">Wellington </t>
  </si>
  <si>
    <t xml:space="preserve">Wharton </t>
  </si>
  <si>
    <t>Whichita Falls</t>
  </si>
  <si>
    <t>City of Caddo Mills</t>
  </si>
  <si>
    <t>Lampasas Lampasas Lampasas</t>
  </si>
  <si>
    <t>Garland/DFW Heloplex</t>
  </si>
  <si>
    <t xml:space="preserve">City of Hearne </t>
  </si>
  <si>
    <t xml:space="preserve">City of Atlanta </t>
  </si>
  <si>
    <t>Caddo Mills</t>
  </si>
  <si>
    <t xml:space="preserve">City of Dallas </t>
  </si>
  <si>
    <t xml:space="preserve">Maverick County </t>
  </si>
  <si>
    <t xml:space="preserve">Engineering/Design </t>
  </si>
  <si>
    <t xml:space="preserve">Prepare an ALP </t>
  </si>
  <si>
    <t xml:space="preserve">San Saba County Municipal Airport </t>
  </si>
  <si>
    <t xml:space="preserve">San Saba City County </t>
  </si>
  <si>
    <t>Runway Improvements</t>
  </si>
  <si>
    <t xml:space="preserve">Marshall </t>
  </si>
  <si>
    <t xml:space="preserve">Mesquite </t>
  </si>
  <si>
    <t xml:space="preserve">Midlothian </t>
  </si>
  <si>
    <t xml:space="preserve">Alpine-Casparis Municipal </t>
  </si>
  <si>
    <t xml:space="preserve">Reimbursement </t>
  </si>
  <si>
    <t>Beevile</t>
  </si>
  <si>
    <t>Hunt County</t>
  </si>
  <si>
    <t xml:space="preserve">Fort Worth </t>
  </si>
  <si>
    <t>Giddings-Lee County</t>
  </si>
  <si>
    <t xml:space="preserve">Hearne </t>
  </si>
  <si>
    <t xml:space="preserve">Hondo </t>
  </si>
  <si>
    <t xml:space="preserve">Jasper </t>
  </si>
  <si>
    <t xml:space="preserve">Junction </t>
  </si>
  <si>
    <t xml:space="preserve">Karnes </t>
  </si>
  <si>
    <t xml:space="preserve">Marfa </t>
  </si>
  <si>
    <t>Midlothian/Waxahachie</t>
  </si>
  <si>
    <t xml:space="preserve">Garza </t>
  </si>
  <si>
    <t>Nueces</t>
  </si>
  <si>
    <t>Oldham</t>
  </si>
  <si>
    <t xml:space="preserve">Witchita Falls </t>
  </si>
  <si>
    <t>COVID Relief</t>
  </si>
  <si>
    <t>Parking Improvements</t>
  </si>
  <si>
    <t xml:space="preserve">Engineering/Design for Pavement Improvements </t>
  </si>
  <si>
    <t xml:space="preserve">Prepare an ALP Update </t>
  </si>
  <si>
    <t>Prepare an ALP with business plan</t>
  </si>
  <si>
    <t xml:space="preserve">City of Cotulla </t>
  </si>
  <si>
    <t xml:space="preserve">Jasper County </t>
  </si>
  <si>
    <t xml:space="preserve">Engineering/Design for Taxiway Lights </t>
  </si>
  <si>
    <t>Detention Pond Construction</t>
  </si>
  <si>
    <t xml:space="preserve">Prepare a Master Plan </t>
  </si>
  <si>
    <t xml:space="preserve">City of Ulvalde </t>
  </si>
  <si>
    <t xml:space="preserve">Kickapoo Downtown </t>
  </si>
  <si>
    <t xml:space="preserve">Design and Construct Hangars </t>
  </si>
  <si>
    <t xml:space="preserve">American Rescue Plan </t>
  </si>
  <si>
    <t xml:space="preserve">Gainesville County </t>
  </si>
  <si>
    <t>Grandbury</t>
  </si>
  <si>
    <t xml:space="preserve">Midland </t>
  </si>
  <si>
    <t xml:space="preserve">Nagodoches </t>
  </si>
  <si>
    <t>Kickapoo Downtown</t>
  </si>
  <si>
    <t>Childress</t>
  </si>
  <si>
    <t>Engineering &amp; Design</t>
  </si>
  <si>
    <t>Navasota</t>
  </si>
  <si>
    <t>Navasota Municipal</t>
  </si>
  <si>
    <t>Project</t>
  </si>
  <si>
    <t>South Texas International at Edinburg</t>
  </si>
  <si>
    <t>Design and Construction for a Hangar</t>
  </si>
  <si>
    <t>Harrison County</t>
  </si>
  <si>
    <t xml:space="preserve">Cleveland Municipal </t>
  </si>
  <si>
    <t>Taxiway and Lighting Improvements</t>
  </si>
  <si>
    <t>Lames Municipal</t>
  </si>
  <si>
    <t>Pecos Municipal</t>
  </si>
  <si>
    <t>Construction of a Terminal Building and Parking Lot</t>
  </si>
  <si>
    <t>Taylor Municipal</t>
  </si>
  <si>
    <t>Alice International</t>
  </si>
  <si>
    <t>Design and Construct a Hangar</t>
  </si>
  <si>
    <t>Fayette Regional Air Center</t>
  </si>
  <si>
    <t>La Grange</t>
  </si>
  <si>
    <t>Gladewater Municipal</t>
  </si>
  <si>
    <t>Prepare an Airport Layout Plan</t>
  </si>
  <si>
    <t>South Texas Regional at Hondo</t>
  </si>
  <si>
    <t>Lampasas Municipal</t>
  </si>
  <si>
    <t>New Braunfels National</t>
  </si>
  <si>
    <t>San Marcos Municipal</t>
  </si>
  <si>
    <t>Big Spring  McMahon Wrinkle</t>
  </si>
  <si>
    <t xml:space="preserve">Prepare an Airport Layout Plan Update </t>
  </si>
  <si>
    <t>Prepare Drainage Study</t>
  </si>
  <si>
    <t>Apron Improvement and Design for RSA</t>
  </si>
  <si>
    <t>Gatesville Municipal</t>
  </si>
  <si>
    <t>Replace an Automated Weather Observing System</t>
  </si>
  <si>
    <t>Orange County</t>
  </si>
  <si>
    <t>Mustang Beach</t>
  </si>
  <si>
    <t>Port Aransas</t>
  </si>
  <si>
    <t>Runway Extension</t>
  </si>
  <si>
    <t>Kelly Field</t>
  </si>
  <si>
    <t>TSTC- Waco</t>
  </si>
  <si>
    <t>Big Spring McMahon Wrinkle</t>
  </si>
  <si>
    <t>Scurry County</t>
  </si>
  <si>
    <t>Zapata County</t>
  </si>
  <si>
    <t>Zapata</t>
  </si>
  <si>
    <t>Prepare Airport Master Plan Update</t>
  </si>
  <si>
    <t>Prepare Airport Master Plan</t>
  </si>
  <si>
    <t>Replacement of a Fuel Farm</t>
  </si>
  <si>
    <t>Hall-Miller Municipal</t>
  </si>
  <si>
    <t>Hawthorne Field</t>
  </si>
  <si>
    <t>Kountze/Silsbee</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</si>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</sst>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2" formatCode="_(&quot;$&quot;* #,##0_);_(&quot;$&quot;* \(#,##0\);_(&quot;$&quot;* &quot;-&quot;_);_(@_)"/>
    <numFmt numFmtId="44" formatCode="_(&quot;$&quot;* #,##0.00_);_(&quot;$&quot;* \(#,##0.00\);_(&quot;$&quot;* &quot;-&quot;??_);_(@_)"/>
    <numFmt numFmtId="164" formatCode="_(&quot;$&quot;* #,##0_);_(&quot;$&quot;* \(#,##0\);_(&quot;$&quot;* &quot;-&quot;??_);_(@_)"/>
    <numFmt numFmtId="165" formatCode="&quot;$&quot;#,##0"/>
  </numFmts>
  <fonts count="11" x14ac:knownFonts="1">
    <font>
      <sz val="11"/>
      <color theme="1"/>
      <name val="Calibri"/>
      <family val="2"/>
      <scheme val="minor"/>
    </font>
    <font>
      <b/>
      <sz val="11"/>
      <color theme="1"/>
      <name val="Calibri"/>
      <family val="2"/>
      <scheme val="minor"/>
    </font>
    <font>
      <sz val="11"/>
      <color theme="1"/>
      <name val="Calibri"/>
      <family val="2"/>
      <scheme val="minor"/>
    </font>
    <font>
      <sz val="11"/>
      <color theme="1"/>
      <name val="Calibri"/>
      <family val="2"/>
      <scheme val="minor"/>
    </font>
    <font>
      <b/>
      <sz val="11"/>
      <name val="Calibri"/>
      <family val="2"/>
      <scheme val="minor"/>
    </font>
    <font>
      <sz val="11"/>
      <color theme="1"/>
      <name val="Calibri"/>
      <family val="2"/>
      <scheme val="minor"/>
    </font>
    <font>
      <sz val="11"/>
      <color theme="1"/>
      <name val="Calibri"/>
      <family val="2"/>
      <scheme val="minor"/>
    </font>
    <font>
      <sz val="11"/>
      <color theme="1"/>
      <name val="Calibri"/>
      <scheme val="minor"/>
    </font>
    <font>
      <sz val="8"/>
      <name val="Calibri"/>
      <family val="2"/>
      <scheme val="minor"/>
    </font>
    <font>
      <sz val="11"/>
      <color rgb="FFFF0000"/>
      <name val="Calibri"/>
      <family val="2"/>
      <scheme val="minor"/>
    </font>
    <font>
      <sz val="11"/>
      <color theme="1"/>
      <name val="Calibri"/>
      <family val="2"/>
    </font>
  </fonts>
  <fills count="9">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2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theme="0"/>
      </left>
      <right style="thin">
        <color theme="0"/>
      </right>
      <top/>
      <bottom style="thick">
        <color theme="0"/>
      </bottom>
      <diagonal/>
    </border>
    <border>
      <left style="thin">
        <color theme="0"/>
      </left>
      <right style="thin">
        <color theme="0"/>
      </right>
      <top style="thick">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ck">
        <color theme="0"/>
      </bottom>
      <diagonal/>
    </border>
    <border>
      <left/>
      <right style="thin">
        <color theme="0"/>
      </right>
      <top style="thick">
        <color theme="0"/>
      </top>
      <bottom style="thin">
        <color theme="0"/>
      </bottom>
      <diagonal/>
    </border>
    <border>
      <left/>
      <right style="thin">
        <color theme="0"/>
      </right>
      <top style="thin">
        <color theme="0"/>
      </top>
      <bottom style="thin">
        <color theme="0"/>
      </bottom>
      <diagonal/>
    </border>
    <border>
      <left style="thin">
        <color theme="0"/>
      </left>
      <right/>
      <top/>
      <bottom style="thick">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auto="1"/>
      </top>
      <bottom/>
      <diagonal/>
    </border>
    <border>
      <left/>
      <right/>
      <top style="thin">
        <color auto="1"/>
      </top>
      <bottom style="thin">
        <color auto="1"/>
      </bottom>
      <diagonal/>
    </border>
    <border>
      <left style="thin">
        <color auto="1"/>
      </left>
      <right style="thin">
        <color auto="1"/>
      </right>
      <top/>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100">
    <xf numFmtId="0" fontId="0" fillId="0" borderId="0" xfId="0"/>
    <xf numFmtId="0" fontId="0" fillId="0" borderId="1" xfId="0" applyBorder="1"/>
    <xf numFmtId="9" fontId="0" fillId="0" borderId="1" xfId="2" applyFont="1" applyBorder="1"/>
    <xf numFmtId="0" fontId="0" fillId="0" borderId="2" xfId="0" applyBorder="1"/>
    <xf numFmtId="0" fontId="0" fillId="0" borderId="3" xfId="0" applyBorder="1"/>
    <xf numFmtId="0" fontId="0" fillId="0" borderId="4" xfId="0" applyBorder="1"/>
    <xf numFmtId="0" fontId="1" fillId="0" borderId="5" xfId="0" applyFont="1" applyBorder="1"/>
    <xf numFmtId="0" fontId="1" fillId="0" borderId="6" xfId="0" applyFont="1" applyBorder="1"/>
    <xf numFmtId="0" fontId="0" fillId="0" borderId="7" xfId="0" applyBorder="1"/>
    <xf numFmtId="0" fontId="0" fillId="0" borderId="8" xfId="0" applyBorder="1"/>
    <xf numFmtId="0" fontId="4" fillId="2" borderId="10" xfId="0" applyFont="1" applyFill="1" applyBorder="1"/>
    <xf numFmtId="0" fontId="0" fillId="4" borderId="12" xfId="0" applyFill="1" applyBorder="1"/>
    <xf numFmtId="0" fontId="0" fillId="3" borderId="12" xfId="0" applyFill="1" applyBorder="1"/>
    <xf numFmtId="0" fontId="0" fillId="5" borderId="12" xfId="0" applyFill="1" applyBorder="1"/>
    <xf numFmtId="6" fontId="0" fillId="0" borderId="8" xfId="0" applyNumberFormat="1" applyBorder="1"/>
    <xf numFmtId="0" fontId="4" fillId="2" borderId="13" xfId="0" applyFont="1" applyFill="1" applyBorder="1"/>
    <xf numFmtId="0" fontId="0" fillId="3" borderId="15" xfId="0" applyFill="1" applyBorder="1"/>
    <xf numFmtId="0" fontId="0" fillId="4" borderId="15" xfId="0" applyFill="1" applyBorder="1"/>
    <xf numFmtId="0" fontId="4" fillId="2" borderId="16" xfId="0" applyFont="1" applyFill="1" applyBorder="1"/>
    <xf numFmtId="0" fontId="0" fillId="4" borderId="17" xfId="0" applyFill="1" applyBorder="1"/>
    <xf numFmtId="0" fontId="0" fillId="3" borderId="17" xfId="0" applyFill="1" applyBorder="1"/>
    <xf numFmtId="0" fontId="0" fillId="3" borderId="14" xfId="0" applyFill="1" applyBorder="1"/>
    <xf numFmtId="0" fontId="0" fillId="4" borderId="18" xfId="0" applyFill="1" applyBorder="1"/>
    <xf numFmtId="0" fontId="0" fillId="3" borderId="11" xfId="0" applyFill="1" applyBorder="1"/>
    <xf numFmtId="0" fontId="0" fillId="4" borderId="19" xfId="0" applyFill="1" applyBorder="1"/>
    <xf numFmtId="0" fontId="0" fillId="4" borderId="20" xfId="0" applyFill="1" applyBorder="1"/>
    <xf numFmtId="0" fontId="0" fillId="0" borderId="0" xfId="0" pivotButton="1"/>
    <xf numFmtId="0" fontId="0" fillId="0" borderId="0" xfId="0" applyAlignment="1">
      <alignment horizontal="left"/>
    </xf>
    <xf numFmtId="164" fontId="0" fillId="0" borderId="0" xfId="0" applyNumberFormat="1"/>
    <xf numFmtId="42" fontId="1" fillId="0" borderId="6" xfId="0" applyNumberFormat="1" applyFont="1" applyBorder="1"/>
    <xf numFmtId="9" fontId="0" fillId="0" borderId="8" xfId="2" applyFont="1" applyBorder="1"/>
    <xf numFmtId="0" fontId="0" fillId="0" borderId="9" xfId="0" applyBorder="1"/>
    <xf numFmtId="164" fontId="0" fillId="0" borderId="0" xfId="1" applyNumberFormat="1" applyFont="1"/>
    <xf numFmtId="164" fontId="0" fillId="0" borderId="0" xfId="1" applyNumberFormat="1" applyFont="1" applyAlignment="1">
      <alignment wrapText="1"/>
    </xf>
    <xf numFmtId="0" fontId="0" fillId="6" borderId="0" xfId="0" applyFill="1"/>
    <xf numFmtId="0" fontId="0" fillId="0" borderId="0" xfId="0" applyAlignment="1">
      <alignment horizontal="left" indent="1"/>
    </xf>
    <xf numFmtId="164" fontId="3" fillId="0" borderId="1" xfId="1" applyNumberFormat="1" applyFont="1" applyBorder="1"/>
    <xf numFmtId="164" fontId="0" fillId="0" borderId="1" xfId="1" applyNumberFormat="1" applyFont="1" applyBorder="1"/>
    <xf numFmtId="164" fontId="3" fillId="0" borderId="8" xfId="1" applyNumberFormat="1" applyFont="1" applyBorder="1"/>
    <xf numFmtId="164" fontId="3" fillId="0" borderId="0" xfId="1" applyNumberFormat="1" applyFont="1" applyBorder="1"/>
    <xf numFmtId="164" fontId="0" fillId="0" borderId="8" xfId="1" applyNumberFormat="1" applyFont="1" applyBorder="1"/>
    <xf numFmtId="164" fontId="0" fillId="0" borderId="0" xfId="1" applyNumberFormat="1" applyFont="1" applyBorder="1"/>
    <xf numFmtId="6" fontId="0" fillId="0" borderId="0" xfId="0" applyNumberFormat="1" applyAlignment="1">
      <alignment horizontal="left" indent="1"/>
    </xf>
    <xf numFmtId="165" fontId="0" fillId="0" borderId="0" xfId="0" applyNumberFormat="1"/>
    <xf numFmtId="164" fontId="6" fillId="0" borderId="8" xfId="1" applyNumberFormat="1" applyFont="1" applyBorder="1"/>
    <xf numFmtId="164" fontId="7" fillId="0" borderId="8" xfId="1" applyNumberFormat="1" applyFont="1" applyBorder="1"/>
    <xf numFmtId="164" fontId="1" fillId="0" borderId="5" xfId="1" applyNumberFormat="1" applyFont="1" applyBorder="1"/>
    <xf numFmtId="164" fontId="0" fillId="0" borderId="9" xfId="1" applyNumberFormat="1" applyFont="1" applyBorder="1"/>
    <xf numFmtId="0" fontId="0" fillId="3" borderId="21" xfId="0" applyFill="1" applyBorder="1"/>
    <xf numFmtId="0" fontId="7" fillId="3" borderId="22" xfId="0" applyFont="1" applyFill="1" applyBorder="1"/>
    <xf numFmtId="3" fontId="0" fillId="0" borderId="0" xfId="0" applyNumberFormat="1"/>
    <xf numFmtId="0" fontId="0" fillId="0" borderId="0" xfId="0" applyAlignment="1">
      <alignment wrapText="1"/>
    </xf>
    <xf numFmtId="164" fontId="7" fillId="0" borderId="1" xfId="1" applyNumberFormat="1" applyFont="1" applyBorder="1"/>
    <xf numFmtId="3" fontId="0" fillId="0" borderId="8" xfId="0" applyNumberFormat="1" applyBorder="1"/>
    <xf numFmtId="164" fontId="3" fillId="0" borderId="3" xfId="1" applyNumberFormat="1" applyFont="1" applyBorder="1"/>
    <xf numFmtId="164" fontId="5" fillId="0" borderId="3" xfId="1" applyNumberFormat="1" applyFont="1" applyBorder="1"/>
    <xf numFmtId="164" fontId="3" fillId="0" borderId="9" xfId="1" applyNumberFormat="1" applyFont="1" applyBorder="1"/>
    <xf numFmtId="164" fontId="6" fillId="0" borderId="9" xfId="1" applyNumberFormat="1" applyFont="1" applyBorder="1"/>
    <xf numFmtId="164" fontId="7" fillId="0" borderId="9" xfId="1" applyNumberFormat="1" applyFont="1" applyBorder="1"/>
    <xf numFmtId="164" fontId="1" fillId="0" borderId="6" xfId="1" applyNumberFormat="1" applyFont="1" applyBorder="1"/>
    <xf numFmtId="164" fontId="0" fillId="0" borderId="3" xfId="1" applyNumberFormat="1" applyFont="1" applyBorder="1"/>
    <xf numFmtId="0" fontId="0" fillId="0" borderId="23" xfId="0" applyBorder="1"/>
    <xf numFmtId="44" fontId="7" fillId="0" borderId="8" xfId="1" applyFont="1" applyBorder="1"/>
    <xf numFmtId="44" fontId="3" fillId="0" borderId="1" xfId="1" applyFont="1" applyBorder="1"/>
    <xf numFmtId="44" fontId="5" fillId="0" borderId="1" xfId="1" applyFont="1" applyBorder="1"/>
    <xf numFmtId="44" fontId="3" fillId="0" borderId="8" xfId="1" applyFont="1" applyBorder="1"/>
    <xf numFmtId="44" fontId="3" fillId="0" borderId="0" xfId="1" applyFont="1" applyBorder="1"/>
    <xf numFmtId="44" fontId="0" fillId="0" borderId="8" xfId="1" applyFont="1" applyBorder="1"/>
    <xf numFmtId="44" fontId="0" fillId="0" borderId="0" xfId="1" applyFont="1" applyBorder="1"/>
    <xf numFmtId="44" fontId="6" fillId="0" borderId="8" xfId="1" applyFont="1" applyBorder="1"/>
    <xf numFmtId="44" fontId="7" fillId="0" borderId="1" xfId="1" applyFont="1" applyBorder="1"/>
    <xf numFmtId="164" fontId="7" fillId="0" borderId="3" xfId="1" applyNumberFormat="1" applyFont="1" applyBorder="1"/>
    <xf numFmtId="164" fontId="7" fillId="0" borderId="23" xfId="1" applyNumberFormat="1" applyFont="1" applyBorder="1"/>
    <xf numFmtId="0" fontId="0" fillId="0" borderId="24" xfId="0" applyBorder="1"/>
    <xf numFmtId="0" fontId="10" fillId="0" borderId="5" xfId="0" applyFont="1" applyBorder="1" applyAlignment="1">
      <alignment horizontal="left" vertical="center" wrapText="1"/>
    </xf>
    <xf numFmtId="0" fontId="9" fillId="0" borderId="0" xfId="0" applyFont="1"/>
    <xf numFmtId="164" fontId="7" fillId="0" borderId="1" xfId="1" applyNumberFormat="1" applyFont="1" applyFill="1" applyBorder="1"/>
    <xf numFmtId="9" fontId="0" fillId="0" borderId="1" xfId="2" applyFont="1" applyFill="1" applyBorder="1"/>
    <xf numFmtId="2" fontId="1" fillId="0" borderId="5" xfId="0" applyNumberFormat="1" applyFont="1" applyBorder="1"/>
    <xf numFmtId="2" fontId="0" fillId="0" borderId="8" xfId="0" applyNumberFormat="1" applyBorder="1"/>
    <xf numFmtId="2" fontId="0" fillId="0" borderId="1" xfId="0" applyNumberFormat="1" applyBorder="1"/>
    <xf numFmtId="2" fontId="0" fillId="0" borderId="0" xfId="0" applyNumberFormat="1"/>
    <xf numFmtId="9" fontId="0" fillId="0" borderId="8" xfId="2" applyFont="1" applyFill="1" applyBorder="1"/>
    <xf numFmtId="164" fontId="7" fillId="0" borderId="8" xfId="1" applyNumberFormat="1" applyFont="1" applyFill="1" applyBorder="1"/>
    <xf numFmtId="0" fontId="0" fillId="7" borderId="0" xfId="0" applyFill="1"/>
    <xf numFmtId="0" fontId="0" fillId="7" borderId="1" xfId="0" applyFill="1" applyBorder="1"/>
    <xf numFmtId="0" fontId="0" fillId="8" borderId="1" xfId="0" applyFill="1" applyBorder="1"/>
    <xf numFmtId="164" fontId="0" fillId="0" borderId="0" xfId="1" applyNumberFormat="1" applyFont="1" applyFill="1" applyBorder="1"/>
    <xf numFmtId="164" fontId="7" fillId="0" borderId="9" xfId="1" applyNumberFormat="1" applyFont="1" applyFill="1" applyBorder="1"/>
    <xf numFmtId="164" fontId="3" fillId="0" borderId="3" xfId="1" applyNumberFormat="1" applyFont="1" applyFill="1" applyBorder="1"/>
    <xf numFmtId="164" fontId="7" fillId="0" borderId="3" xfId="1" applyNumberFormat="1" applyFont="1" applyFill="1" applyBorder="1"/>
    <xf numFmtId="164" fontId="7" fillId="0" borderId="23" xfId="1" applyNumberFormat="1" applyFont="1" applyFill="1" applyBorder="1"/>
    <xf numFmtId="164" fontId="7" fillId="0" borderId="0" xfId="1" applyNumberFormat="1" applyFont="1" applyBorder="1"/>
    <xf numFmtId="164" fontId="0" fillId="7" borderId="0" xfId="1" applyNumberFormat="1" applyFont="1" applyFill="1"/>
    <xf numFmtId="0" fontId="0" fillId="0" borderId="8" xfId="0" applyBorder="1" applyAlignment="1">
      <alignment wrapText="1"/>
    </xf>
    <xf numFmtId="44" fontId="0" fillId="0" borderId="1" xfId="1" applyFont="1" applyBorder="1"/>
    <xf numFmtId="0" fontId="0" fillId="0" borderId="8" xfId="0" applyNumberFormat="1" applyBorder="1"/>
    <xf numFmtId="0" fontId="0" fillId="0" borderId="24" xfId="0" applyNumberFormat="1" applyBorder="1"/>
    <xf numFmtId="0" fontId="0" fillId="0" borderId="23" xfId="0" applyNumberFormat="1" applyBorder="1"/>
    <xf numFmtId="0" fontId="0" fillId="0" borderId="25" xfId="0" applyNumberFormat="1" applyBorder="1"/>
  </cellXfs>
  <cellStyles count="3">
    <cellStyle name="Currency" xfId="1" builtinId="4"/>
    <cellStyle name="Normal" xfId="0" builtinId="0"/>
    <cellStyle name="Percent" xfId="2" builtinId="5"/>
  </cellStyles>
  <dxfs count="123">
    <dxf>
      <numFmt numFmtId="164" formatCode="_(&quot;$&quot;* #,##0_);_(&quot;$&quot;* \(#,##0\);_(&quot;$&quot;* &quot;-&quot;??_);_(@_)"/>
    </dxf>
    <dxf>
      <numFmt numFmtId="164" formatCode="_(&quot;$&quot;* #,##0_);_(&quot;$&quot;* \(#,##0\);_(&quot;$&quot;* &quot;-&quot;??_);_(@_)"/>
    </dxf>
    <dxf>
      <numFmt numFmtId="164" formatCode="_(&quot;$&quot;* #,##0_);_(&quot;$&quot;* \(#,##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6" formatCode="&quot;$&quot;#,##0.00"/>
    </dxf>
    <dxf>
      <numFmt numFmtId="165" formatCode="&quot;$&quot;#,##0"/>
    </dxf>
    <dxf>
      <numFmt numFmtId="164" formatCode="_(&quot;$&quot;* #,##0_);_(&quot;$&quot;* \(#,##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6" formatCode="&quot;$&quot;#,##0.00"/>
    </dxf>
    <dxf>
      <numFmt numFmtId="165" formatCode="&quot;$&quot;#,##0"/>
    </dxf>
    <dxf>
      <numFmt numFmtId="164" formatCode="_(&quot;$&quot;* #,##0_);_(&quot;$&quot;* \(#,##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6" formatCode="&quot;$&quot;#,##0.00"/>
    </dxf>
    <dxf>
      <numFmt numFmtId="165" formatCode="&quot;$&quot;#,##0"/>
    </dxf>
    <dxf>
      <numFmt numFmtId="164" formatCode="_(&quot;$&quot;* #,##0_);_(&quot;$&quot;* \(#,##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164" formatCode="_(&quot;$&quot;* #,##0_);_(&quot;$&quot;* \(#,##0\);_(&quot;$&quot;* &quot;-&quot;??_);_(@_)"/>
    </dxf>
    <dxf>
      <numFmt numFmtId="164" formatCode="_(&quot;$&quot;* #,##0_);_(&quot;$&quot;* \(#,##0\);_(&quot;$&quot;* &quot;-&quot;??_);_(@_)"/>
    </dxf>
    <dxf>
      <numFmt numFmtId="164" formatCode="_(&quot;$&quot;* #,##0_);_(&quot;$&quot;* \(#,##0\);_(&quot;$&quot;* &quot;-&quot;??_);_(@_)"/>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solid">
          <fgColor theme="4" tint="0.59999389629810485"/>
          <bgColor theme="4" tint="0.59999389629810485"/>
        </patternFill>
      </fill>
      <border diagonalUp="0" diagonalDown="0">
        <left style="thin">
          <color theme="0"/>
        </left>
        <right style="thin">
          <color theme="0"/>
        </right>
        <top style="thin">
          <color theme="0"/>
        </top>
        <bottom style="thin">
          <color theme="0"/>
        </bottom>
        <vertical/>
        <horizontal/>
      </border>
    </dxf>
    <dxf>
      <border outline="0">
        <left style="thin">
          <color theme="0"/>
        </left>
        <right style="thin">
          <color theme="0"/>
        </right>
        <bottom style="thin">
          <color theme="0"/>
        </bottom>
      </border>
    </dxf>
    <dxf>
      <border outline="0">
        <bottom style="thick">
          <color theme="0"/>
        </bottom>
      </border>
    </dxf>
    <dxf>
      <font>
        <b/>
        <i val="0"/>
        <strike val="0"/>
        <condense val="0"/>
        <extend val="0"/>
        <outline val="0"/>
        <shadow val="0"/>
        <u val="none"/>
        <vertAlign val="baseline"/>
        <sz val="11"/>
        <color auto="1"/>
        <name val="Calibri"/>
        <scheme val="minor"/>
      </font>
      <fill>
        <patternFill patternType="solid">
          <fgColor theme="4"/>
          <bgColor theme="4"/>
        </patternFill>
      </fill>
      <border diagonalUp="0" diagonalDown="0" outline="0">
        <left style="thin">
          <color theme="0"/>
        </left>
        <right style="thin">
          <color theme="0"/>
        </right>
        <top/>
        <bottom/>
      </border>
    </dxf>
    <dxf>
      <numFmt numFmtId="0" formatCode="General"/>
      <border diagonalUp="0" diagonalDown="0" outline="0">
        <left/>
        <right/>
        <top style="thin">
          <color auto="1"/>
        </top>
        <bottom style="thin">
          <color auto="1"/>
        </bottom>
      </border>
    </dxf>
    <dxf>
      <font>
        <b val="0"/>
        <i val="0"/>
        <strike val="0"/>
        <condense val="0"/>
        <extend val="0"/>
        <outline val="0"/>
        <shadow val="0"/>
        <u val="none"/>
        <vertAlign val="baseline"/>
        <sz val="11"/>
        <color theme="1"/>
        <name val="Calibri"/>
        <scheme val="minor"/>
      </font>
      <numFmt numFmtId="164" formatCode="_(&quot;$&quot;* #,##0_);_(&quot;$&quot;* \(#,##0\);_(&quot;$&quot;* &quot;-&quot;??_);_(@_)"/>
      <border diagonalUp="0" diagonalDown="0" outline="0">
        <left/>
        <right/>
        <top style="thin">
          <color auto="1"/>
        </top>
        <bottom/>
      </border>
    </dxf>
    <dxf>
      <font>
        <b val="0"/>
        <i val="0"/>
        <strike val="0"/>
        <condense val="0"/>
        <extend val="0"/>
        <outline val="0"/>
        <shadow val="0"/>
        <u val="none"/>
        <vertAlign val="baseline"/>
        <sz val="11"/>
        <color theme="1"/>
        <name val="Calibri"/>
        <scheme val="minor"/>
      </font>
      <numFmt numFmtId="164" formatCode="_(&quot;$&quot;* #,##0_);_(&quot;$&quot;* \(#,##0\);_(&quot;$&quot;* &quot;-&quot;??_);_(@_)"/>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theme="1"/>
        <name val="Calibri"/>
        <scheme val="minor"/>
      </font>
      <numFmt numFmtId="164" formatCode="_(&quot;$&quot;* #,##0_);_(&quot;$&quot;* \(#,##0\);_(&quot;$&quot;* &quot;-&quot;??_);_(@_)"/>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libri"/>
        <scheme val="minor"/>
      </font>
      <numFmt numFmtId="164" formatCode="_(&quot;$&quot;* #,##0_);_(&quot;$&quot;* \(#,##0\);_(&quot;$&quot;* &quot;-&quot;??_);_(@_)"/>
    </dxf>
    <dxf>
      <font>
        <b val="0"/>
        <i val="0"/>
        <strike val="0"/>
        <condense val="0"/>
        <extend val="0"/>
        <outline val="0"/>
        <shadow val="0"/>
        <u val="none"/>
        <vertAlign val="baseline"/>
        <sz val="11"/>
        <color theme="1"/>
        <name val="Calibri"/>
        <scheme val="minor"/>
      </font>
      <numFmt numFmtId="164" formatCode="_(&quot;$&quot;* #,##0_);_(&quot;$&quot;* \(#,##0\);_(&quot;$&quot;* &quot;-&quot;??_);_(@_)"/>
      <border diagonalUp="0" diagonalDown="0" outline="0">
        <left style="thin">
          <color auto="1"/>
        </left>
        <right/>
        <top style="thin">
          <color auto="1"/>
        </top>
        <bottom/>
      </border>
    </dxf>
    <dxf>
      <font>
        <b val="0"/>
        <i val="0"/>
        <strike val="0"/>
        <condense val="0"/>
        <extend val="0"/>
        <outline val="0"/>
        <shadow val="0"/>
        <u val="none"/>
        <vertAlign val="baseline"/>
        <sz val="11"/>
        <color theme="1"/>
        <name val="Calibri"/>
        <scheme val="minor"/>
      </font>
      <numFmt numFmtId="164" formatCode="_(&quot;$&quot;* #,##0_);_(&quot;$&quot;* \(#,##0\);_(&quot;$&quot;* &quot;-&quot;??_);_(@_)"/>
      <border diagonalUp="0" diagonalDown="0" outline="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numFmt numFmtId="0" formatCode="General"/>
      <border diagonalUp="0" diagonalDown="0">
        <left style="thin">
          <color auto="1"/>
        </left>
        <right style="thin">
          <color auto="1"/>
        </right>
        <top style="thin">
          <color auto="1"/>
        </top>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1"/>
        <color theme="1"/>
        <name val="Calibri"/>
        <scheme val="minor"/>
      </font>
      <border diagonalUp="0" diagonalDown="0" outline="0">
        <left style="thin">
          <color auto="1"/>
        </left>
        <right style="thin">
          <color auto="1"/>
        </right>
        <top/>
        <bottom/>
      </border>
    </dxf>
    <dxf>
      <numFmt numFmtId="164" formatCode="_(&quot;$&quot;* #,##0_);_(&quot;$&quot;* \(#,##0\);_(&quot;$&quot;* &quot;-&quot;??_);_(@_)"/>
    </dxf>
    <dxf>
      <numFmt numFmtId="165" formatCode="&quot;$&quot;#,##0"/>
    </dxf>
    <dxf>
      <numFmt numFmtId="166" formatCode="&quot;$&quot;#,##0.00"/>
    </dxf>
    <dxf>
      <numFmt numFmtId="164" formatCode="_(&quot;$&quot;* #,##0_);_(&quot;$&quot;* \(#,##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0" formatCode="General"/>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theme="4" tint="0.39997558519241921"/>
        </left>
        <right/>
        <top style="thin">
          <color theme="4" tint="0.39997558519241921"/>
        </top>
        <bottom style="thin">
          <color theme="4" tint="0.39997558519241921"/>
        </bottom>
        <vertical/>
        <horizontal/>
      </border>
    </dxf>
    <dxf>
      <numFmt numFmtId="164" formatCode="_(&quot;$&quot;* #,##0_);_(&quot;$&quot;* \(#,##0\);_(&quot;$&quot;* &quot;-&quot;??_);_(@_)"/>
    </dxf>
    <dxf>
      <numFmt numFmtId="164" formatCode="_(&quot;$&quot;* #,##0_);_(&quot;$&quot;* \(#,##0\);_(&quot;$&quot;* &quot;-&quot;??_);_(@_)"/>
    </dxf>
    <dxf>
      <numFmt numFmtId="164" formatCode="_(&quot;$&quot;* #,##0_);_(&quot;$&quot;* \(#,##0\);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7/relationships/slicerCache" Target="slicerCaches/slicerCache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2.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microsoft.com/office/2007/relationships/slicerCache" Target="slicerCaches/slicerCache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microsoft.com/office/2007/relationships/slicerCache" Target="slicerCaches/slicerCache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[Airport Funding Dashboard 2021.xlsx]Grant Funding Release by Mo (2)!PivotTable3</c:name>
    <c:fmtId val="14"/>
  </c:pivotSource>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Grant Funding Release</a:t>
            </a:r>
          </a:p>
          <a:p>
            <a:pPr>
              <a:defRPr/>
            </a:pPr>
            <a:r>
              <a:rPr lang="en-US"/>
              <a:t>by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w="28575" cap="rnd">
            <a:solidFill>
              <a:schemeClr val="accent1"/>
            </a:solidFill>
            <a:round/>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w="28575" cap="rnd">
            <a:solidFill>
              <a:schemeClr val="accent1"/>
            </a:solidFill>
            <a:round/>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w="28575" cap="rnd">
            <a:solidFill>
              <a:schemeClr val="accent1"/>
            </a:solidFill>
            <a:round/>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w="28575" cap="rnd">
            <a:solidFill>
              <a:schemeClr val="accent1"/>
            </a:solidFill>
            <a:round/>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solidFill>
          <a:ln w="28575" cap="rnd">
            <a:solidFill>
              <a:schemeClr val="accent1"/>
            </a:solidFill>
            <a:round/>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solidFill>
          <a:ln w="28575" cap="rnd">
            <a:solidFill>
              <a:schemeClr val="accent1"/>
            </a:solidFill>
            <a:round/>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1"/>
          </a:solidFill>
          <a:ln w="28575" cap="rnd">
            <a:solidFill>
              <a:schemeClr val="accent1"/>
            </a:solidFill>
            <a:round/>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2873763022891538"/>
          <c:y val="0.20737623069848959"/>
          <c:w val="0.84928984062288104"/>
          <c:h val="0.66227506116415946"/>
        </c:manualLayout>
      </c:layout>
      <c:barChart>
        <c:barDir val="col"/>
        <c:grouping val="clustered"/>
        <c:varyColors val="0"/>
        <c:ser>
          <c:idx val="0"/>
          <c:order val="0"/>
          <c:tx>
            <c:strRef>
              <c:f>'Grant Funding Release by Mo (2)'!$B$3:$B$4</c:f>
              <c:strCache>
                <c:ptCount val="1"/>
                <c:pt idx="0">
                  <c:v>Rest of the State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'Grant Funding Release by Mo (2)'!$A$5:$A$30</c:f>
              <c:multiLvlStrCache>
                <c:ptCount val="22"/>
                <c:lvl>
                  <c:pt idx="0">
                    <c:v>February</c:v>
                  </c:pt>
                  <c:pt idx="1">
                    <c:v>April</c:v>
                  </c:pt>
                  <c:pt idx="2">
                    <c:v>May</c:v>
                  </c:pt>
                  <c:pt idx="3">
                    <c:v>June</c:v>
                  </c:pt>
                  <c:pt idx="4">
                    <c:v>July</c:v>
                  </c:pt>
                  <c:pt idx="5">
                    <c:v>August</c:v>
                  </c:pt>
                  <c:pt idx="6">
                    <c:v>October</c:v>
                  </c:pt>
                  <c:pt idx="7">
                    <c:v>December</c:v>
                  </c:pt>
                  <c:pt idx="8">
                    <c:v>February</c:v>
                  </c:pt>
                  <c:pt idx="9">
                    <c:v>April</c:v>
                  </c:pt>
                  <c:pt idx="10">
                    <c:v>June</c:v>
                  </c:pt>
                  <c:pt idx="11">
                    <c:v>August</c:v>
                  </c:pt>
                  <c:pt idx="12">
                    <c:v>September</c:v>
                  </c:pt>
                  <c:pt idx="13">
                    <c:v>October</c:v>
                  </c:pt>
                  <c:pt idx="14">
                    <c:v>December</c:v>
                  </c:pt>
                  <c:pt idx="15">
                    <c:v>February</c:v>
                  </c:pt>
                  <c:pt idx="16">
                    <c:v>April</c:v>
                  </c:pt>
                  <c:pt idx="17">
                    <c:v>June</c:v>
                  </c:pt>
                  <c:pt idx="18">
                    <c:v>July</c:v>
                  </c:pt>
                  <c:pt idx="19">
                    <c:v>August</c:v>
                  </c:pt>
                  <c:pt idx="20">
                    <c:v>October</c:v>
                  </c:pt>
                  <c:pt idx="21">
                    <c:v>December</c:v>
                  </c:pt>
                </c:lvl>
                <c:lvl>
                  <c:pt idx="0">
                    <c:v>2020</c:v>
                  </c:pt>
                  <c:pt idx="8">
                    <c:v>2021</c:v>
                  </c:pt>
                  <c:pt idx="15">
                    <c:v>2022</c:v>
                  </c:pt>
                </c:lvl>
              </c:multiLvlStrCache>
            </c:multiLvlStrRef>
          </c:cat>
          <c:val>
            <c:numRef>
              <c:f>'Grant Funding Release by Mo (2)'!$B$5:$B$30</c:f>
              <c:numCache>
                <c:formatCode>_("$"* #,##0_);_("$"* \(#,##0\);_("$"* "-"??_);_(@_)</c:formatCode>
                <c:ptCount val="22"/>
                <c:pt idx="0">
                  <c:v>17118396</c:v>
                </c:pt>
                <c:pt idx="1">
                  <c:v>28884630</c:v>
                </c:pt>
                <c:pt idx="2">
                  <c:v>34014630</c:v>
                </c:pt>
                <c:pt idx="3">
                  <c:v>51162632</c:v>
                </c:pt>
                <c:pt idx="4">
                  <c:v>71343070.299999997</c:v>
                </c:pt>
                <c:pt idx="5">
                  <c:v>73603837.299999997</c:v>
                </c:pt>
                <c:pt idx="6">
                  <c:v>79218624.299999997</c:v>
                </c:pt>
                <c:pt idx="7">
                  <c:v>83396624.299999997</c:v>
                </c:pt>
                <c:pt idx="8">
                  <c:v>570580</c:v>
                </c:pt>
                <c:pt idx="9">
                  <c:v>4420478</c:v>
                </c:pt>
                <c:pt idx="10">
                  <c:v>19681465</c:v>
                </c:pt>
                <c:pt idx="11">
                  <c:v>29333469</c:v>
                </c:pt>
                <c:pt idx="12">
                  <c:v>34778491</c:v>
                </c:pt>
                <c:pt idx="13">
                  <c:v>38082811</c:v>
                </c:pt>
                <c:pt idx="14">
                  <c:v>46535033</c:v>
                </c:pt>
                <c:pt idx="15">
                  <c:v>3880000</c:v>
                </c:pt>
                <c:pt idx="16">
                  <c:v>12761553</c:v>
                </c:pt>
                <c:pt idx="17">
                  <c:v>39313283</c:v>
                </c:pt>
                <c:pt idx="18">
                  <c:v>59882255</c:v>
                </c:pt>
                <c:pt idx="19">
                  <c:v>80451227</c:v>
                </c:pt>
                <c:pt idx="20">
                  <c:v>82901227</c:v>
                </c:pt>
                <c:pt idx="21">
                  <c:v>84103227</c:v>
                </c:pt>
              </c:numCache>
            </c:numRef>
          </c:val>
          <c:extLst>
            <c:ext xmlns:c16="http://schemas.microsoft.com/office/drawing/2014/chart" uri="{C3380CC4-5D6E-409C-BE32-E72D297353CC}">
              <c16:uniqueId val="{00000000-E384-454D-9B88-72BCA59F28E2}"/>
            </c:ext>
          </c:extLst>
        </c:ser>
        <c:ser>
          <c:idx val="1"/>
          <c:order val="1"/>
          <c:tx>
            <c:strRef>
              <c:f>'Grant Funding Release by Mo (2)'!$C$3:$C$4</c:f>
              <c:strCache>
                <c:ptCount val="1"/>
                <c:pt idx="0">
                  <c:v>NCTCOG Region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'Grant Funding Release by Mo (2)'!$A$5:$A$30</c:f>
              <c:multiLvlStrCache>
                <c:ptCount val="22"/>
                <c:lvl>
                  <c:pt idx="0">
                    <c:v>February</c:v>
                  </c:pt>
                  <c:pt idx="1">
                    <c:v>April</c:v>
                  </c:pt>
                  <c:pt idx="2">
                    <c:v>May</c:v>
                  </c:pt>
                  <c:pt idx="3">
                    <c:v>June</c:v>
                  </c:pt>
                  <c:pt idx="4">
                    <c:v>July</c:v>
                  </c:pt>
                  <c:pt idx="5">
                    <c:v>August</c:v>
                  </c:pt>
                  <c:pt idx="6">
                    <c:v>October</c:v>
                  </c:pt>
                  <c:pt idx="7">
                    <c:v>December</c:v>
                  </c:pt>
                  <c:pt idx="8">
                    <c:v>February</c:v>
                  </c:pt>
                  <c:pt idx="9">
                    <c:v>April</c:v>
                  </c:pt>
                  <c:pt idx="10">
                    <c:v>June</c:v>
                  </c:pt>
                  <c:pt idx="11">
                    <c:v>August</c:v>
                  </c:pt>
                  <c:pt idx="12">
                    <c:v>September</c:v>
                  </c:pt>
                  <c:pt idx="13">
                    <c:v>October</c:v>
                  </c:pt>
                  <c:pt idx="14">
                    <c:v>December</c:v>
                  </c:pt>
                  <c:pt idx="15">
                    <c:v>February</c:v>
                  </c:pt>
                  <c:pt idx="16">
                    <c:v>April</c:v>
                  </c:pt>
                  <c:pt idx="17">
                    <c:v>June</c:v>
                  </c:pt>
                  <c:pt idx="18">
                    <c:v>July</c:v>
                  </c:pt>
                  <c:pt idx="19">
                    <c:v>August</c:v>
                  </c:pt>
                  <c:pt idx="20">
                    <c:v>October</c:v>
                  </c:pt>
                  <c:pt idx="21">
                    <c:v>December</c:v>
                  </c:pt>
                </c:lvl>
                <c:lvl>
                  <c:pt idx="0">
                    <c:v>2020</c:v>
                  </c:pt>
                  <c:pt idx="8">
                    <c:v>2021</c:v>
                  </c:pt>
                  <c:pt idx="15">
                    <c:v>2022</c:v>
                  </c:pt>
                </c:lvl>
              </c:multiLvlStrCache>
            </c:multiLvlStrRef>
          </c:cat>
          <c:val>
            <c:numRef>
              <c:f>'Grant Funding Release by Mo (2)'!$C$5:$C$30</c:f>
              <c:numCache>
                <c:formatCode>_("$"* #,##0_);_("$"* \(#,##0\);_("$"* "-"??_);_(@_)</c:formatCode>
                <c:ptCount val="22"/>
                <c:pt idx="0">
                  <c:v>2305187</c:v>
                </c:pt>
                <c:pt idx="1">
                  <c:v>3405187</c:v>
                </c:pt>
                <c:pt idx="2">
                  <c:v>5063187</c:v>
                </c:pt>
                <c:pt idx="3">
                  <c:v>15264987</c:v>
                </c:pt>
                <c:pt idx="4">
                  <c:v>19465137</c:v>
                </c:pt>
                <c:pt idx="5">
                  <c:v>21920337</c:v>
                </c:pt>
                <c:pt idx="6">
                  <c:v>22145337</c:v>
                </c:pt>
                <c:pt idx="7">
                  <c:v>22145337</c:v>
                </c:pt>
                <c:pt idx="8">
                  <c:v>0</c:v>
                </c:pt>
                <c:pt idx="9">
                  <c:v>1126296</c:v>
                </c:pt>
                <c:pt idx="10">
                  <c:v>19604073</c:v>
                </c:pt>
                <c:pt idx="11">
                  <c:v>19904073</c:v>
                </c:pt>
                <c:pt idx="12">
                  <c:v>21295073</c:v>
                </c:pt>
                <c:pt idx="13">
                  <c:v>21445073</c:v>
                </c:pt>
                <c:pt idx="14">
                  <c:v>26095073</c:v>
                </c:pt>
                <c:pt idx="15">
                  <c:v>100000</c:v>
                </c:pt>
                <c:pt idx="16">
                  <c:v>1575000</c:v>
                </c:pt>
                <c:pt idx="17">
                  <c:v>10386222</c:v>
                </c:pt>
                <c:pt idx="18">
                  <c:v>10786222</c:v>
                </c:pt>
                <c:pt idx="19">
                  <c:v>11186222</c:v>
                </c:pt>
                <c:pt idx="20">
                  <c:v>13852888</c:v>
                </c:pt>
                <c:pt idx="21">
                  <c:v>13852888</c:v>
                </c:pt>
              </c:numCache>
            </c:numRef>
          </c:val>
          <c:extLst>
            <c:ext xmlns:c16="http://schemas.microsoft.com/office/drawing/2014/chart" uri="{C3380CC4-5D6E-409C-BE32-E72D297353CC}">
              <c16:uniqueId val="{0000000F-E384-454D-9B88-72BCA59F28E2}"/>
            </c:ext>
          </c:extLst>
        </c:ser>
        <c:dLbls>
          <c:showLegendKey val="0"/>
          <c:showVal val="0"/>
          <c:showCatName val="0"/>
          <c:showSerName val="0"/>
          <c:showPercent val="0"/>
          <c:showBubbleSize val="0"/>
        </c:dLbls>
        <c:gapWidth val="219"/>
        <c:axId val="417645088"/>
        <c:axId val="417645480"/>
      </c:barChart>
      <c:catAx>
        <c:axId val="417645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7645480"/>
        <c:crosses val="autoZero"/>
        <c:auto val="1"/>
        <c:lblAlgn val="ctr"/>
        <c:lblOffset val="100"/>
        <c:noMultiLvlLbl val="0"/>
      </c:catAx>
      <c:valAx>
        <c:axId val="41764548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7645088"/>
        <c:crosses val="autoZero"/>
        <c:crossBetween val="between"/>
        <c:dispUnits>
          <c:builtInUnit val="millions"/>
          <c:dispUnitsLbl>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dispUnitsLbl>
        </c:dispUnits>
      </c:valAx>
      <c:spPr>
        <a:noFill/>
        <a:ln>
          <a:noFill/>
        </a:ln>
        <a:effectLst/>
      </c:spPr>
    </c:plotArea>
    <c:legend>
      <c:legendPos val="r"/>
      <c:layout>
        <c:manualLayout>
          <c:xMode val="edge"/>
          <c:yMode val="edge"/>
          <c:x val="0.83321497736923855"/>
          <c:y val="3.2947388200028488E-2"/>
          <c:w val="0.12321376616556826"/>
          <c:h val="0.1182662516489559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ysClr val="windowText" lastClr="000000"/>
                </a:solidFill>
                <a:latin typeface="+mn-lt"/>
                <a:ea typeface="+mn-ea"/>
                <a:cs typeface="+mn-cs"/>
              </a:defRPr>
            </a:pPr>
            <a:r>
              <a:rPr lang="en-US" sz="1800">
                <a:solidFill>
                  <a:sysClr val="windowText" lastClr="000000"/>
                </a:solidFill>
              </a:rPr>
              <a:t>TXDOT</a:t>
            </a:r>
            <a:r>
              <a:rPr lang="en-US" sz="1800" baseline="0">
                <a:solidFill>
                  <a:sysClr val="windowText" lastClr="000000"/>
                </a:solidFill>
              </a:rPr>
              <a:t> Capital Improvement Program Summary</a:t>
            </a:r>
          </a:p>
          <a:p>
            <a:pPr>
              <a:defRPr sz="1800">
                <a:solidFill>
                  <a:sysClr val="windowText" lastClr="000000"/>
                </a:solidFill>
              </a:defRPr>
            </a:pPr>
            <a:r>
              <a:rPr lang="en-US" sz="1800" baseline="0">
                <a:solidFill>
                  <a:sysClr val="windowText" lastClr="000000"/>
                </a:solidFill>
              </a:rPr>
              <a:t>NCTCOG Region vs. Non Regional</a:t>
            </a:r>
            <a:endParaRPr lang="en-US" sz="1800">
              <a:solidFill>
                <a:sysClr val="windowText" lastClr="000000"/>
              </a:solidFill>
            </a:endParaRPr>
          </a:p>
        </c:rich>
      </c:tx>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pivotFmt>
      <c:pivotFmt>
        <c:idx val="19"/>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3251322227937587"/>
          <c:y val="0.18453185973755279"/>
          <c:w val="0.83136723534558177"/>
          <c:h val="0.69172951395783944"/>
        </c:manualLayout>
      </c:layout>
      <c:barChart>
        <c:barDir val="col"/>
        <c:grouping val="stacked"/>
        <c:varyColors val="0"/>
        <c:ser>
          <c:idx val="0"/>
          <c:order val="0"/>
          <c:tx>
            <c:v>Rest of State</c:v>
          </c:tx>
          <c:spPr>
            <a:solidFill>
              <a:schemeClr val="accent1"/>
            </a:solidFill>
            <a:ln>
              <a:noFill/>
            </a:ln>
            <a:effectLst/>
          </c:spPr>
          <c:invertIfNegative val="0"/>
          <c:dLbls>
            <c:numFmt formatCode="&quot;$&quot;#,##0.00" sourceLinked="0"/>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2019</c:v>
              </c:pt>
              <c:pt idx="1">
                <c:v>2020</c:v>
              </c:pt>
              <c:pt idx="2">
                <c:v>2021</c:v>
              </c:pt>
            </c:strLit>
          </c:cat>
          <c:val>
            <c:numLit>
              <c:formatCode>General</c:formatCode>
              <c:ptCount val="3"/>
              <c:pt idx="0">
                <c:v>55745497</c:v>
              </c:pt>
              <c:pt idx="1">
                <c:v>101477003</c:v>
              </c:pt>
              <c:pt idx="2">
                <c:v>45342061</c:v>
              </c:pt>
            </c:numLit>
          </c:val>
          <c:extLst>
            <c:ext xmlns:c16="http://schemas.microsoft.com/office/drawing/2014/chart" uri="{C3380CC4-5D6E-409C-BE32-E72D297353CC}">
              <c16:uniqueId val="{00000000-3439-4F4B-B3B2-3AD4E84CE76C}"/>
            </c:ext>
          </c:extLst>
        </c:ser>
        <c:ser>
          <c:idx val="1"/>
          <c:order val="1"/>
          <c:tx>
            <c:v>NCTCOG Region</c:v>
          </c:tx>
          <c:spPr>
            <a:solidFill>
              <a:schemeClr val="accent2"/>
            </a:solidFill>
            <a:ln>
              <a:noFill/>
            </a:ln>
            <a:effectLst/>
          </c:spPr>
          <c:invertIfNegative val="0"/>
          <c:dLbls>
            <c:numFmt formatCode="&quot;$&quot;#,##0.00" sourceLinked="0"/>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2019</c:v>
              </c:pt>
              <c:pt idx="1">
                <c:v>2020</c:v>
              </c:pt>
              <c:pt idx="2">
                <c:v>2021</c:v>
              </c:pt>
            </c:strLit>
          </c:cat>
          <c:val>
            <c:numLit>
              <c:formatCode>General</c:formatCode>
              <c:ptCount val="3"/>
              <c:pt idx="0">
                <c:v>9045925</c:v>
              </c:pt>
              <c:pt idx="1">
                <c:v>26539400</c:v>
              </c:pt>
              <c:pt idx="2">
                <c:v>32830415</c:v>
              </c:pt>
            </c:numLit>
          </c:val>
          <c:extLst>
            <c:ext xmlns:c16="http://schemas.microsoft.com/office/drawing/2014/chart" uri="{C3380CC4-5D6E-409C-BE32-E72D297353CC}">
              <c16:uniqueId val="{00000001-3439-4F4B-B3B2-3AD4E84CE76C}"/>
            </c:ext>
          </c:extLst>
        </c:ser>
        <c:dLbls>
          <c:dLblPos val="ctr"/>
          <c:showLegendKey val="0"/>
          <c:showVal val="1"/>
          <c:showCatName val="0"/>
          <c:showSerName val="0"/>
          <c:showPercent val="0"/>
          <c:showBubbleSize val="0"/>
        </c:dLbls>
        <c:gapWidth val="100"/>
        <c:overlap val="100"/>
        <c:axId val="223373512"/>
        <c:axId val="226242160"/>
      </c:barChart>
      <c:catAx>
        <c:axId val="223373512"/>
        <c:scaling>
          <c:orientation val="minMax"/>
        </c:scaling>
        <c:delete val="0"/>
        <c:axPos val="b"/>
        <c:title>
          <c:tx>
            <c:rich>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r>
                  <a:rPr lang="en-US" sz="1800" b="1">
                    <a:solidFill>
                      <a:sysClr val="windowText" lastClr="000000"/>
                    </a:solidFill>
                  </a:rPr>
                  <a:t>Year</a:t>
                </a:r>
              </a:p>
            </c:rich>
          </c:tx>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crossAx val="226242160"/>
        <c:crosses val="autoZero"/>
        <c:auto val="1"/>
        <c:lblAlgn val="ctr"/>
        <c:lblOffset val="100"/>
        <c:noMultiLvlLbl val="0"/>
      </c:catAx>
      <c:valAx>
        <c:axId val="226242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r>
                  <a:rPr lang="en-US" sz="2000" b="0">
                    <a:solidFill>
                      <a:sysClr val="windowText" lastClr="000000"/>
                    </a:solidFill>
                  </a:rPr>
                  <a:t>Dollars</a:t>
                </a:r>
              </a:p>
            </c:rich>
          </c:tx>
          <c:overlay val="0"/>
          <c:spPr>
            <a:noFill/>
            <a:ln>
              <a:noFill/>
            </a:ln>
            <a:effectLst/>
          </c:spPr>
          <c:txPr>
            <a:bodyPr rot="-54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en-US"/>
          </a:p>
        </c:txPr>
        <c:crossAx val="223373512"/>
        <c:crosses val="autoZero"/>
        <c:crossBetween val="between"/>
        <c:dispUnits>
          <c:builtInUnit val="millions"/>
          <c:dispUnitsLbl>
            <c:tx>
              <c:rich>
                <a:bodyPr rot="-54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en-US" sz="1600" b="0">
                      <a:solidFill>
                        <a:sysClr val="windowText" lastClr="000000"/>
                      </a:solidFill>
                    </a:rPr>
                    <a:t>(in Millions)</a:t>
                  </a:r>
                </a:p>
              </c:rich>
            </c:tx>
            <c:spPr>
              <a:noFill/>
              <a:ln>
                <a:noFill/>
              </a:ln>
              <a:effectLst/>
            </c:spPr>
            <c:txPr>
              <a:bodyPr rot="-54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dispUnitsLbl>
        </c:dispUnits>
      </c:valAx>
      <c:spPr>
        <a:noFill/>
        <a:ln>
          <a:noFill/>
        </a:ln>
        <a:effectLst/>
      </c:spPr>
    </c:plotArea>
    <c:legend>
      <c:legendPos val="r"/>
      <c:layout>
        <c:manualLayout>
          <c:xMode val="edge"/>
          <c:yMode val="edge"/>
          <c:x val="0.8036856955380578"/>
          <c:y val="8.3667548632278994E-3"/>
          <c:w val="0.19631430446194226"/>
          <c:h val="0.11861195235210983"/>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cap="all" spc="50" baseline="0">
                <a:solidFill>
                  <a:sysClr val="windowText" lastClr="000000"/>
                </a:solidFill>
                <a:latin typeface="+mn-lt"/>
                <a:ea typeface="+mn-ea"/>
                <a:cs typeface="+mn-cs"/>
              </a:defRPr>
            </a:pPr>
            <a:r>
              <a:rPr lang="en-US" sz="1800" b="0" baseline="0">
                <a:solidFill>
                  <a:sysClr val="windowText" lastClr="000000"/>
                </a:solidFill>
                <a:effectLst/>
              </a:rPr>
              <a:t>Texas Capitol Improvement Program NCTCOG </a:t>
            </a:r>
          </a:p>
          <a:p>
            <a:pPr marL="0" marR="0" lvl="0" indent="0" algn="ctr" defTabSz="914400" rtl="0" eaLnBrk="1" fontAlgn="auto" latinLnBrk="0" hangingPunct="1">
              <a:lnSpc>
                <a:spcPct val="100000"/>
              </a:lnSpc>
              <a:spcBef>
                <a:spcPts val="0"/>
              </a:spcBef>
              <a:spcAft>
                <a:spcPts val="0"/>
              </a:spcAft>
              <a:buClrTx/>
              <a:buSzTx/>
              <a:buFontTx/>
              <a:buNone/>
              <a:tabLst/>
              <a:defRPr sz="1800">
                <a:solidFill>
                  <a:sysClr val="windowText" lastClr="000000"/>
                </a:solidFill>
              </a:defRPr>
            </a:pPr>
            <a:r>
              <a:rPr lang="en-US" sz="1800" b="0" baseline="0">
                <a:solidFill>
                  <a:sysClr val="windowText" lastClr="000000"/>
                </a:solidFill>
                <a:effectLst/>
              </a:rPr>
              <a:t>Region Vs. Rest of State</a:t>
            </a:r>
            <a:endParaRPr lang="en-US" sz="1800">
              <a:solidFill>
                <a:sysClr val="windowText" lastClr="000000"/>
              </a:solidFill>
              <a:effectLst/>
            </a:endParaRPr>
          </a:p>
        </c:rich>
      </c:tx>
      <c:layout>
        <c:manualLayout>
          <c:xMode val="edge"/>
          <c:yMode val="edge"/>
          <c:x val="0.19411220472440949"/>
          <c:y val="1.7121105054175918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cap="all" spc="5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a:scene3d>
            <a:camera prst="orthographicFront"/>
            <a:lightRig rig="brightRoom" dir="t"/>
          </a:scene3d>
          <a:sp3d prstMaterial="flat">
            <a:bevelT w="50800" h="101600" prst="angle"/>
            <a:contourClr>
              <a:srgbClr val="000000"/>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1"/>
          <c:showBubbleSize val="0"/>
          <c:extLst>
            <c:ext xmlns:c15="http://schemas.microsoft.com/office/drawing/2012/chart" uri="{CE6537A1-D6FC-4f65-9D91-7224C49458BB}"/>
          </c:extLst>
        </c:dLbl>
      </c:pivotFmt>
      <c:pivotFmt>
        <c:idx val="1"/>
        <c:spPr>
          <a:solidFill>
            <a:schemeClr val="accent1"/>
          </a:solidFill>
          <a:ln>
            <a:noFill/>
          </a:ln>
          <a:effectLst/>
          <a:scene3d>
            <a:camera prst="orthographicFront"/>
            <a:lightRig rig="brightRoom" dir="t"/>
          </a:scene3d>
          <a:sp3d prstMaterial="flat">
            <a:bevelT w="50800" h="101600" prst="angle"/>
            <a:contourClr>
              <a:srgbClr val="000000"/>
            </a:contourClr>
          </a:sp3d>
        </c:spPr>
        <c:dLbl>
          <c:idx val="0"/>
          <c:numFmt formatCode="General" sourceLinked="0"/>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1"/>
          <c:showBubbleSize val="0"/>
          <c:extLst>
            <c:ext xmlns:c15="http://schemas.microsoft.com/office/drawing/2012/chart" uri="{CE6537A1-D6FC-4f65-9D91-7224C49458BB}"/>
          </c:extLst>
        </c:dLbl>
      </c:pivotFmt>
      <c:pivotFmt>
        <c:idx val="2"/>
        <c:spPr>
          <a:solidFill>
            <a:schemeClr val="accent1"/>
          </a:solidFill>
          <a:ln>
            <a:noFill/>
          </a:ln>
          <a:effectLst/>
          <a:scene3d>
            <a:camera prst="orthographicFront"/>
            <a:lightRig rig="brightRoom" dir="t"/>
          </a:scene3d>
          <a:sp3d prstMaterial="flat">
            <a:bevelT w="50800" h="101600" prst="angle"/>
            <a:contourClr>
              <a:srgbClr val="000000"/>
            </a:contourClr>
          </a:sp3d>
        </c:spPr>
        <c:dLbl>
          <c:idx val="0"/>
          <c:layout>
            <c:manualLayout>
              <c:x val="0.1984424986807142"/>
              <c:y val="0.27566941261770944"/>
            </c:manualLayout>
          </c:layout>
          <c:spPr>
            <a:noFill/>
            <a:ln>
              <a:noFill/>
            </a:ln>
            <a:effectLst/>
          </c:spPr>
          <c:txPr>
            <a:bodyPr rot="0" spcFirstLastPara="1" vertOverflow="ellipsis" vert="horz" wrap="square" lIns="38100" tIns="19050" rIns="38100" bIns="19050" anchor="ctr" anchorCtr="1">
              <a:noAutofit/>
            </a:bodyPr>
            <a:lstStyle/>
            <a:p>
              <a:pPr>
                <a:defRPr sz="1800" b="0" i="0" u="none" strike="noStrike" kern="1200" baseline="0">
                  <a:solidFill>
                    <a:sysClr val="windowText" lastClr="000000"/>
                  </a:solidFill>
                  <a:latin typeface="+mn-lt"/>
                  <a:ea typeface="+mn-ea"/>
                  <a:cs typeface="+mn-cs"/>
                </a:defRPr>
              </a:pPr>
              <a:endParaRPr lang="en-US"/>
            </a:p>
          </c:txPr>
          <c:dLblPos val="bestFit"/>
          <c:showLegendKey val="0"/>
          <c:showVal val="1"/>
          <c:showCatName val="0"/>
          <c:showSerName val="0"/>
          <c:showPercent val="1"/>
          <c:showBubbleSize val="0"/>
          <c:extLst>
            <c:ext xmlns:c15="http://schemas.microsoft.com/office/drawing/2012/chart" uri="{CE6537A1-D6FC-4f65-9D91-7224C49458BB}">
              <c15:layout>
                <c:manualLayout>
                  <c:w val="0.26067501317650499"/>
                  <c:h val="0.23559440024660738"/>
                </c:manualLayout>
              </c15:layout>
            </c:ext>
          </c:extLst>
        </c:dLbl>
      </c:pivotFmt>
      <c:pivotFmt>
        <c:idx val="3"/>
        <c:spPr>
          <a:solidFill>
            <a:schemeClr val="accent1"/>
          </a:solidFill>
          <a:ln>
            <a:noFill/>
          </a:ln>
          <a:effectLst/>
          <a:scene3d>
            <a:camera prst="orthographicFront"/>
            <a:lightRig rig="brightRoom" dir="t"/>
          </a:scene3d>
          <a:sp3d prstMaterial="flat">
            <a:bevelT w="50800" h="101600" prst="angle"/>
            <a:contourClr>
              <a:srgbClr val="000000"/>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1"/>
          <c:showBubbleSize val="0"/>
          <c:extLst>
            <c:ext xmlns:c15="http://schemas.microsoft.com/office/drawing/2012/chart" uri="{CE6537A1-D6FC-4f65-9D91-7224C49458BB}"/>
          </c:extLst>
        </c:dLbl>
      </c:pivotFmt>
      <c:pivotFmt>
        <c:idx val="4"/>
        <c:spPr>
          <a:solidFill>
            <a:schemeClr val="accent1"/>
          </a:solidFill>
          <a:ln>
            <a:noFill/>
          </a:ln>
          <a:effectLst/>
          <a:scene3d>
            <a:camera prst="orthographicFront"/>
            <a:lightRig rig="brightRoom" dir="t"/>
          </a:scene3d>
          <a:sp3d prstMaterial="flat">
            <a:bevelT w="50800" h="101600" prst="angle"/>
            <a:contourClr>
              <a:srgbClr val="000000"/>
            </a:contourClr>
          </a:sp3d>
        </c:spPr>
        <c:dLbl>
          <c:idx val="0"/>
          <c:numFmt formatCode="General" sourceLinked="0"/>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1"/>
          <c:showBubbleSize val="0"/>
          <c:extLst>
            <c:ext xmlns:c15="http://schemas.microsoft.com/office/drawing/2012/chart" uri="{CE6537A1-D6FC-4f65-9D91-7224C49458BB}"/>
          </c:extLst>
        </c:dLbl>
      </c:pivotFmt>
      <c:pivotFmt>
        <c:idx val="5"/>
        <c:spPr>
          <a:solidFill>
            <a:schemeClr val="accent1"/>
          </a:solidFill>
          <a:ln>
            <a:noFill/>
          </a:ln>
          <a:effectLst/>
          <a:scene3d>
            <a:camera prst="orthographicFront"/>
            <a:lightRig rig="brightRoom" dir="t"/>
          </a:scene3d>
          <a:sp3d prstMaterial="flat">
            <a:bevelT w="50800" h="101600" prst="angle"/>
            <a:contourClr>
              <a:srgbClr val="000000"/>
            </a:contourClr>
          </a:sp3d>
        </c:spPr>
        <c:dLbl>
          <c:idx val="0"/>
          <c:layout>
            <c:manualLayout>
              <c:x val="0.1984424986807142"/>
              <c:y val="0.27566941261770944"/>
            </c:manualLayout>
          </c:layout>
          <c:spPr>
            <a:noFill/>
            <a:ln>
              <a:noFill/>
            </a:ln>
            <a:effectLst/>
          </c:spPr>
          <c:txPr>
            <a:bodyPr rot="0" spcFirstLastPara="1" vertOverflow="ellipsis" vert="horz" wrap="square" lIns="38100" tIns="19050" rIns="38100" bIns="19050" anchor="ctr" anchorCtr="1">
              <a:noAutofit/>
            </a:bodyPr>
            <a:lstStyle/>
            <a:p>
              <a:pPr>
                <a:defRPr sz="1800" b="0" i="0" u="none" strike="noStrike" kern="1200" baseline="0">
                  <a:solidFill>
                    <a:sysClr val="windowText" lastClr="000000"/>
                  </a:solidFill>
                  <a:latin typeface="+mn-lt"/>
                  <a:ea typeface="+mn-ea"/>
                  <a:cs typeface="+mn-cs"/>
                </a:defRPr>
              </a:pPr>
              <a:endParaRPr lang="en-US"/>
            </a:p>
          </c:txPr>
          <c:dLblPos val="bestFit"/>
          <c:showLegendKey val="0"/>
          <c:showVal val="1"/>
          <c:showCatName val="0"/>
          <c:showSerName val="0"/>
          <c:showPercent val="1"/>
          <c:showBubbleSize val="0"/>
          <c:extLst>
            <c:ext xmlns:c15="http://schemas.microsoft.com/office/drawing/2012/chart" uri="{CE6537A1-D6FC-4f65-9D91-7224C49458BB}">
              <c15:layout>
                <c:manualLayout>
                  <c:w val="0.26067501317650499"/>
                  <c:h val="0.23559440024660738"/>
                </c:manualLayout>
              </c15:layout>
            </c:ext>
          </c:extLst>
        </c:dLbl>
      </c:pivotFmt>
    </c:pivotFmts>
    <c:plotArea>
      <c:layout>
        <c:manualLayout>
          <c:layoutTarget val="inner"/>
          <c:xMode val="edge"/>
          <c:yMode val="edge"/>
          <c:x val="0.2289843535237891"/>
          <c:y val="0.14251772359108064"/>
          <c:w val="0.50468818657440473"/>
          <c:h val="0.81103815029752402"/>
        </c:manualLayout>
      </c:layout>
      <c:pieChart>
        <c:varyColors val="1"/>
        <c:ser>
          <c:idx val="0"/>
          <c:order val="0"/>
          <c:tx>
            <c:v>Total</c:v>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19DB-4A9F-8175-5171D65C53C8}"/>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19DB-4A9F-8175-5171D65C53C8}"/>
              </c:ext>
            </c:extLst>
          </c:dPt>
          <c:dLbls>
            <c:dLbl>
              <c:idx val="0"/>
              <c:layout>
                <c:manualLayout>
                  <c:x val="-0.16985772090988627"/>
                  <c:y val="-0.19359445453933644"/>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2800" b="1"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9DB-4A9F-8175-5171D65C53C8}"/>
                </c:ext>
              </c:extLst>
            </c:dLbl>
            <c:dLbl>
              <c:idx val="1"/>
              <c:layout>
                <c:manualLayout>
                  <c:x val="0.19149803149606295"/>
                  <c:y val="0.27994287973618681"/>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2800" b="1"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layout>
                    <c:manualLayout>
                      <c:w val="0.26067501317650499"/>
                      <c:h val="0.23559440024660738"/>
                    </c:manualLayout>
                  </c15:layout>
                </c:ext>
                <c:ext xmlns:c16="http://schemas.microsoft.com/office/drawing/2014/chart" uri="{C3380CC4-5D6E-409C-BE32-E72D297353CC}">
                  <c16:uniqueId val="{00000003-19DB-4A9F-8175-5171D65C53C8}"/>
                </c:ext>
              </c:extLst>
            </c:dLbl>
            <c:numFmt formatCode="&quot;$&quot;#,##0.00" sourceLinked="0"/>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2"/>
              <c:pt idx="0">
                <c:v>Rest of State</c:v>
              </c:pt>
              <c:pt idx="1">
                <c:v>NCTCOG Region</c:v>
              </c:pt>
            </c:strLit>
          </c:cat>
          <c:val>
            <c:numLit>
              <c:formatCode>General</c:formatCode>
              <c:ptCount val="2"/>
              <c:pt idx="0">
                <c:v>202564561</c:v>
              </c:pt>
              <c:pt idx="1">
                <c:v>68415740</c:v>
              </c:pt>
            </c:numLit>
          </c:val>
          <c:extLst>
            <c:ext xmlns:c16="http://schemas.microsoft.com/office/drawing/2014/chart" uri="{C3380CC4-5D6E-409C-BE32-E72D297353CC}">
              <c16:uniqueId val="{00000004-19DB-4A9F-8175-5171D65C53C8}"/>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[Airport Funding Dashboard 2021.xlsx]Regional CIP!PivotTable4</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'Regional CIP'!$B$3:$B$4</c:f>
              <c:strCache>
                <c:ptCount val="1"/>
                <c:pt idx="0">
                  <c:v>2019</c:v>
                </c:pt>
              </c:strCache>
            </c:strRef>
          </c:tx>
          <c:spPr>
            <a:solidFill>
              <a:schemeClr val="accent1"/>
            </a:solidFill>
            <a:ln>
              <a:noFill/>
            </a:ln>
            <a:effectLst/>
          </c:spPr>
          <c:invertIfNegative val="0"/>
          <c:cat>
            <c:multiLvlStrRef>
              <c:f>'Regional CIP'!$A$5:$A$25</c:f>
              <c:multiLvlStrCache>
                <c:ptCount val="19"/>
                <c:lvl>
                  <c:pt idx="0">
                    <c:v>DENTON ENTERPRISE</c:v>
                  </c:pt>
                  <c:pt idx="1">
                    <c:v>GAINESVILLE Municipal</c:v>
                  </c:pt>
                  <c:pt idx="2">
                    <c:v>MESQUITE METRO</c:v>
                  </c:pt>
                  <c:pt idx="3">
                    <c:v>POSSUM KINGDOM</c:v>
                  </c:pt>
                  <c:pt idx="4">
                    <c:v>ARLINGTON Municipal airport</c:v>
                  </c:pt>
                  <c:pt idx="5">
                    <c:v>MCKINNEY NATIONAL</c:v>
                  </c:pt>
                  <c:pt idx="6">
                    <c:v>FORT WORTH SPINKS Airport</c:v>
                  </c:pt>
                  <c:pt idx="7">
                    <c:v>Grand Prairie Municipal </c:v>
                  </c:pt>
                  <c:pt idx="8">
                    <c:v>LANCASTER Regional</c:v>
                  </c:pt>
                  <c:pt idx="9">
                    <c:v>MID-WAY Regional</c:v>
                  </c:pt>
                  <c:pt idx="10">
                    <c:v>STEPHENVILLE CLARK Regional</c:v>
                  </c:pt>
                  <c:pt idx="11">
                    <c:v>CLEBURNE Regional</c:v>
                  </c:pt>
                  <c:pt idx="12">
                    <c:v>Corsicana Municipal</c:v>
                  </c:pt>
                  <c:pt idx="13">
                    <c:v>DALLAS EXECUTIVE airport</c:v>
                  </c:pt>
                  <c:pt idx="14">
                    <c:v>FORT WORTH MEACHAM International airport</c:v>
                  </c:pt>
                  <c:pt idx="15">
                    <c:v>MAJORS Field</c:v>
                  </c:pt>
                  <c:pt idx="16">
                    <c:v>ADDISON airport</c:v>
                  </c:pt>
                  <c:pt idx="17">
                    <c:v>GRANBURY Regional airport</c:v>
                  </c:pt>
                  <c:pt idx="18">
                    <c:v>Rockwall Municipal</c:v>
                  </c:pt>
                </c:lvl>
                <c:lvl>
                  <c:pt idx="0">
                    <c:v>NCTCOG Region</c:v>
                  </c:pt>
                </c:lvl>
              </c:multiLvlStrCache>
            </c:multiLvlStrRef>
          </c:cat>
          <c:val>
            <c:numRef>
              <c:f>'Regional CIP'!$B$5:$B$25</c:f>
              <c:numCache>
                <c:formatCode>_("$"* #,##0_);_("$"* \(#,##0\);_("$"* "-"??_);_(@_)</c:formatCode>
                <c:ptCount val="19"/>
                <c:pt idx="0">
                  <c:v>823200</c:v>
                </c:pt>
                <c:pt idx="2">
                  <c:v>1200000</c:v>
                </c:pt>
                <c:pt idx="4">
                  <c:v>1488125</c:v>
                </c:pt>
                <c:pt idx="5">
                  <c:v>520000</c:v>
                </c:pt>
                <c:pt idx="6">
                  <c:v>400000</c:v>
                </c:pt>
                <c:pt idx="7">
                  <c:v>1245300</c:v>
                </c:pt>
                <c:pt idx="8">
                  <c:v>440000</c:v>
                </c:pt>
                <c:pt idx="9">
                  <c:v>237600</c:v>
                </c:pt>
                <c:pt idx="10">
                  <c:v>2691700</c:v>
                </c:pt>
              </c:numCache>
            </c:numRef>
          </c:val>
          <c:extLst>
            <c:ext xmlns:c16="http://schemas.microsoft.com/office/drawing/2014/chart" uri="{C3380CC4-5D6E-409C-BE32-E72D297353CC}">
              <c16:uniqueId val="{00000000-2EC0-4375-B239-69B6CD3B51B8}"/>
            </c:ext>
          </c:extLst>
        </c:ser>
        <c:ser>
          <c:idx val="1"/>
          <c:order val="1"/>
          <c:tx>
            <c:strRef>
              <c:f>'Regional CIP'!$C$3:$C$4</c:f>
              <c:strCache>
                <c:ptCount val="1"/>
                <c:pt idx="0">
                  <c:v>2020</c:v>
                </c:pt>
              </c:strCache>
            </c:strRef>
          </c:tx>
          <c:spPr>
            <a:solidFill>
              <a:schemeClr val="accent2"/>
            </a:solidFill>
            <a:ln>
              <a:noFill/>
            </a:ln>
            <a:effectLst/>
          </c:spPr>
          <c:invertIfNegative val="0"/>
          <c:cat>
            <c:multiLvlStrRef>
              <c:f>'Regional CIP'!$A$5:$A$25</c:f>
              <c:multiLvlStrCache>
                <c:ptCount val="19"/>
                <c:lvl>
                  <c:pt idx="0">
                    <c:v>DENTON ENTERPRISE</c:v>
                  </c:pt>
                  <c:pt idx="1">
                    <c:v>GAINESVILLE Municipal</c:v>
                  </c:pt>
                  <c:pt idx="2">
                    <c:v>MESQUITE METRO</c:v>
                  </c:pt>
                  <c:pt idx="3">
                    <c:v>POSSUM KINGDOM</c:v>
                  </c:pt>
                  <c:pt idx="4">
                    <c:v>ARLINGTON Municipal airport</c:v>
                  </c:pt>
                  <c:pt idx="5">
                    <c:v>MCKINNEY NATIONAL</c:v>
                  </c:pt>
                  <c:pt idx="6">
                    <c:v>FORT WORTH SPINKS Airport</c:v>
                  </c:pt>
                  <c:pt idx="7">
                    <c:v>Grand Prairie Municipal </c:v>
                  </c:pt>
                  <c:pt idx="8">
                    <c:v>LANCASTER Regional</c:v>
                  </c:pt>
                  <c:pt idx="9">
                    <c:v>MID-WAY Regional</c:v>
                  </c:pt>
                  <c:pt idx="10">
                    <c:v>STEPHENVILLE CLARK Regional</c:v>
                  </c:pt>
                  <c:pt idx="11">
                    <c:v>CLEBURNE Regional</c:v>
                  </c:pt>
                  <c:pt idx="12">
                    <c:v>Corsicana Municipal</c:v>
                  </c:pt>
                  <c:pt idx="13">
                    <c:v>DALLAS EXECUTIVE airport</c:v>
                  </c:pt>
                  <c:pt idx="14">
                    <c:v>FORT WORTH MEACHAM International airport</c:v>
                  </c:pt>
                  <c:pt idx="15">
                    <c:v>MAJORS Field</c:v>
                  </c:pt>
                  <c:pt idx="16">
                    <c:v>ADDISON airport</c:v>
                  </c:pt>
                  <c:pt idx="17">
                    <c:v>GRANBURY Regional airport</c:v>
                  </c:pt>
                  <c:pt idx="18">
                    <c:v>Rockwall Municipal</c:v>
                  </c:pt>
                </c:lvl>
                <c:lvl>
                  <c:pt idx="0">
                    <c:v>NCTCOG Region</c:v>
                  </c:pt>
                </c:lvl>
              </c:multiLvlStrCache>
            </c:multiLvlStrRef>
          </c:cat>
          <c:val>
            <c:numRef>
              <c:f>'Regional CIP'!$C$5:$C$25</c:f>
              <c:numCache>
                <c:formatCode>_("$"* #,##0_);_("$"* \(#,##0\);_("$"* "-"??_);_(@_)</c:formatCode>
                <c:ptCount val="19"/>
                <c:pt idx="0">
                  <c:v>4333042</c:v>
                </c:pt>
                <c:pt idx="1">
                  <c:v>845700</c:v>
                </c:pt>
                <c:pt idx="3">
                  <c:v>391200</c:v>
                </c:pt>
                <c:pt idx="6">
                  <c:v>1350000</c:v>
                </c:pt>
                <c:pt idx="7">
                  <c:v>166666</c:v>
                </c:pt>
                <c:pt idx="10">
                  <c:v>1433100</c:v>
                </c:pt>
                <c:pt idx="11">
                  <c:v>2564000</c:v>
                </c:pt>
                <c:pt idx="12">
                  <c:v>150000</c:v>
                </c:pt>
                <c:pt idx="13">
                  <c:v>175000</c:v>
                </c:pt>
                <c:pt idx="14">
                  <c:v>200000</c:v>
                </c:pt>
                <c:pt idx="15">
                  <c:v>1110000</c:v>
                </c:pt>
              </c:numCache>
            </c:numRef>
          </c:val>
          <c:extLst>
            <c:ext xmlns:c16="http://schemas.microsoft.com/office/drawing/2014/chart" uri="{C3380CC4-5D6E-409C-BE32-E72D297353CC}">
              <c16:uniqueId val="{00000004-151F-4B7C-8B14-70C651C4400F}"/>
            </c:ext>
          </c:extLst>
        </c:ser>
        <c:ser>
          <c:idx val="2"/>
          <c:order val="2"/>
          <c:tx>
            <c:strRef>
              <c:f>'Regional CIP'!$D$3:$D$4</c:f>
              <c:strCache>
                <c:ptCount val="1"/>
                <c:pt idx="0">
                  <c:v>2021</c:v>
                </c:pt>
              </c:strCache>
            </c:strRef>
          </c:tx>
          <c:spPr>
            <a:solidFill>
              <a:schemeClr val="accent3"/>
            </a:solidFill>
            <a:ln>
              <a:noFill/>
            </a:ln>
            <a:effectLst/>
          </c:spPr>
          <c:invertIfNegative val="0"/>
          <c:cat>
            <c:multiLvlStrRef>
              <c:f>'Regional CIP'!$A$5:$A$25</c:f>
              <c:multiLvlStrCache>
                <c:ptCount val="19"/>
                <c:lvl>
                  <c:pt idx="0">
                    <c:v>DENTON ENTERPRISE</c:v>
                  </c:pt>
                  <c:pt idx="1">
                    <c:v>GAINESVILLE Municipal</c:v>
                  </c:pt>
                  <c:pt idx="2">
                    <c:v>MESQUITE METRO</c:v>
                  </c:pt>
                  <c:pt idx="3">
                    <c:v>POSSUM KINGDOM</c:v>
                  </c:pt>
                  <c:pt idx="4">
                    <c:v>ARLINGTON Municipal airport</c:v>
                  </c:pt>
                  <c:pt idx="5">
                    <c:v>MCKINNEY NATIONAL</c:v>
                  </c:pt>
                  <c:pt idx="6">
                    <c:v>FORT WORTH SPINKS Airport</c:v>
                  </c:pt>
                  <c:pt idx="7">
                    <c:v>Grand Prairie Municipal </c:v>
                  </c:pt>
                  <c:pt idx="8">
                    <c:v>LANCASTER Regional</c:v>
                  </c:pt>
                  <c:pt idx="9">
                    <c:v>MID-WAY Regional</c:v>
                  </c:pt>
                  <c:pt idx="10">
                    <c:v>STEPHENVILLE CLARK Regional</c:v>
                  </c:pt>
                  <c:pt idx="11">
                    <c:v>CLEBURNE Regional</c:v>
                  </c:pt>
                  <c:pt idx="12">
                    <c:v>Corsicana Municipal</c:v>
                  </c:pt>
                  <c:pt idx="13">
                    <c:v>DALLAS EXECUTIVE airport</c:v>
                  </c:pt>
                  <c:pt idx="14">
                    <c:v>FORT WORTH MEACHAM International airport</c:v>
                  </c:pt>
                  <c:pt idx="15">
                    <c:v>MAJORS Field</c:v>
                  </c:pt>
                  <c:pt idx="16">
                    <c:v>ADDISON airport</c:v>
                  </c:pt>
                  <c:pt idx="17">
                    <c:v>GRANBURY Regional airport</c:v>
                  </c:pt>
                  <c:pt idx="18">
                    <c:v>Rockwall Municipal</c:v>
                  </c:pt>
                </c:lvl>
                <c:lvl>
                  <c:pt idx="0">
                    <c:v>NCTCOG Region</c:v>
                  </c:pt>
                </c:lvl>
              </c:multiLvlStrCache>
            </c:multiLvlStrRef>
          </c:cat>
          <c:val>
            <c:numRef>
              <c:f>'Regional CIP'!$D$5:$D$25</c:f>
              <c:numCache>
                <c:formatCode>_("$"* #,##0_);_("$"* \(#,##0\);_("$"* "-"??_);_(@_)</c:formatCode>
                <c:ptCount val="19"/>
                <c:pt idx="0">
                  <c:v>3582548</c:v>
                </c:pt>
                <c:pt idx="5">
                  <c:v>4000000</c:v>
                </c:pt>
                <c:pt idx="9">
                  <c:v>472400</c:v>
                </c:pt>
                <c:pt idx="11">
                  <c:v>3158600</c:v>
                </c:pt>
                <c:pt idx="12">
                  <c:v>4300000</c:v>
                </c:pt>
                <c:pt idx="13">
                  <c:v>2265500</c:v>
                </c:pt>
                <c:pt idx="14">
                  <c:v>5000000</c:v>
                </c:pt>
                <c:pt idx="16">
                  <c:v>5684700</c:v>
                </c:pt>
                <c:pt idx="17">
                  <c:v>3700000</c:v>
                </c:pt>
                <c:pt idx="18">
                  <c:v>666667</c:v>
                </c:pt>
              </c:numCache>
            </c:numRef>
          </c:val>
          <c:extLst>
            <c:ext xmlns:c16="http://schemas.microsoft.com/office/drawing/2014/chart" uri="{C3380CC4-5D6E-409C-BE32-E72D297353CC}">
              <c16:uniqueId val="{00000005-151F-4B7C-8B14-70C651C4400F}"/>
            </c:ext>
          </c:extLst>
        </c:ser>
        <c:dLbls>
          <c:showLegendKey val="0"/>
          <c:showVal val="0"/>
          <c:showCatName val="0"/>
          <c:showSerName val="0"/>
          <c:showPercent val="0"/>
          <c:showBubbleSize val="0"/>
        </c:dLbls>
        <c:gapWidth val="219"/>
        <c:overlap val="-27"/>
        <c:axId val="578572568"/>
        <c:axId val="578572960"/>
      </c:barChart>
      <c:catAx>
        <c:axId val="578572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572960"/>
        <c:crosses val="autoZero"/>
        <c:auto val="1"/>
        <c:lblAlgn val="ctr"/>
        <c:lblOffset val="100"/>
        <c:noMultiLvlLbl val="0"/>
      </c:catAx>
      <c:valAx>
        <c:axId val="57857296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5725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[Airport Funding Dashboard 2021.xlsx]Grants by Funding Source!PivotTable1</c:name>
    <c:fmtId val="0"/>
  </c:pivotSource>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Grants by Funding Source</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pivotFmt>
      <c:pivotFmt>
        <c:idx val="4"/>
        <c:spPr>
          <a:solidFill>
            <a:schemeClr val="accent2"/>
          </a:solidFill>
          <a:ln>
            <a:noFill/>
          </a:ln>
          <a:effectLst/>
        </c:spPr>
        <c:dLbl>
          <c:idx val="0"/>
          <c:layout>
            <c:manualLayout>
              <c:x val="-1.6708243546993903E-17"/>
              <c:y val="-6.8995228463845718E-2"/>
            </c:manualLayout>
          </c:layout>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2"/>
          </a:solidFill>
          <a:ln>
            <a:noFill/>
          </a:ln>
          <a:effectLst/>
        </c:spPr>
        <c:dLbl>
          <c:idx val="0"/>
          <c:layout>
            <c:manualLayout>
              <c:x val="0"/>
              <c:y val="-3.7947375655115127E-2"/>
            </c:manualLayout>
          </c:layout>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1747420681451612"/>
          <c:y val="0.15554974257174012"/>
          <c:w val="0.71575110175215406"/>
          <c:h val="0.72652600332372286"/>
        </c:manualLayout>
      </c:layout>
      <c:barChart>
        <c:barDir val="col"/>
        <c:grouping val="stacked"/>
        <c:varyColors val="0"/>
        <c:ser>
          <c:idx val="0"/>
          <c:order val="0"/>
          <c:tx>
            <c:strRef>
              <c:f>'Grants by Funding Source'!$B$4:$B$5</c:f>
              <c:strCache>
                <c:ptCount val="1"/>
                <c:pt idx="0">
                  <c:v>Rest of the State</c:v>
                </c:pt>
              </c:strCache>
            </c:strRef>
          </c:tx>
          <c:spPr>
            <a:solidFill>
              <a:schemeClr val="accent1"/>
            </a:solidFill>
            <a:ln>
              <a:noFill/>
            </a:ln>
            <a:effectLst/>
          </c:spPr>
          <c:invertIfNegative val="0"/>
          <c:cat>
            <c:strRef>
              <c:f>'Grants by Funding Source'!$A$6:$A$8</c:f>
              <c:strCache>
                <c:ptCount val="2"/>
                <c:pt idx="0">
                  <c:v>Federal </c:v>
                </c:pt>
                <c:pt idx="1">
                  <c:v>State</c:v>
                </c:pt>
              </c:strCache>
            </c:strRef>
          </c:cat>
          <c:val>
            <c:numRef>
              <c:f>'Grants by Funding Source'!$B$6:$B$8</c:f>
              <c:numCache>
                <c:formatCode>_("$"* #,##0_);_("$"* \(#,##0\);_("$"* "-"??_);_(@_)</c:formatCode>
                <c:ptCount val="2"/>
                <c:pt idx="0">
                  <c:v>73235007</c:v>
                </c:pt>
                <c:pt idx="1">
                  <c:v>10868220</c:v>
                </c:pt>
              </c:numCache>
            </c:numRef>
          </c:val>
          <c:extLst>
            <c:ext xmlns:c16="http://schemas.microsoft.com/office/drawing/2014/chart" uri="{C3380CC4-5D6E-409C-BE32-E72D297353CC}">
              <c16:uniqueId val="{00000000-46DF-4932-BEF7-331C06DFCC91}"/>
            </c:ext>
          </c:extLst>
        </c:ser>
        <c:ser>
          <c:idx val="1"/>
          <c:order val="1"/>
          <c:tx>
            <c:strRef>
              <c:f>'Grants by Funding Source'!$C$4:$C$5</c:f>
              <c:strCache>
                <c:ptCount val="1"/>
                <c:pt idx="0">
                  <c:v>NCTCOG Region</c:v>
                </c:pt>
              </c:strCache>
            </c:strRef>
          </c:tx>
          <c:spPr>
            <a:solidFill>
              <a:schemeClr val="accent2"/>
            </a:solidFill>
            <a:ln>
              <a:noFill/>
            </a:ln>
            <a:effectLst/>
          </c:spPr>
          <c:invertIfNegative val="0"/>
          <c:cat>
            <c:strRef>
              <c:f>'Grants by Funding Source'!$A$6:$A$8</c:f>
              <c:strCache>
                <c:ptCount val="2"/>
                <c:pt idx="0">
                  <c:v>Federal </c:v>
                </c:pt>
                <c:pt idx="1">
                  <c:v>State</c:v>
                </c:pt>
              </c:strCache>
            </c:strRef>
          </c:cat>
          <c:val>
            <c:numRef>
              <c:f>'Grants by Funding Source'!$C$6:$C$8</c:f>
              <c:numCache>
                <c:formatCode>_("$"* #,##0_);_("$"* \(#,##0\);_("$"* "-"??_);_(@_)</c:formatCode>
                <c:ptCount val="2"/>
                <c:pt idx="0">
                  <c:v>13852888</c:v>
                </c:pt>
              </c:numCache>
            </c:numRef>
          </c:val>
          <c:extLst>
            <c:ext xmlns:c16="http://schemas.microsoft.com/office/drawing/2014/chart" uri="{C3380CC4-5D6E-409C-BE32-E72D297353CC}">
              <c16:uniqueId val="{00000000-3115-4DEA-AFE0-F9052C5DB761}"/>
            </c:ext>
          </c:extLst>
        </c:ser>
        <c:dLbls>
          <c:showLegendKey val="0"/>
          <c:showVal val="0"/>
          <c:showCatName val="0"/>
          <c:showSerName val="0"/>
          <c:showPercent val="0"/>
          <c:showBubbleSize val="0"/>
        </c:dLbls>
        <c:gapWidth val="182"/>
        <c:overlap val="100"/>
        <c:axId val="578573744"/>
        <c:axId val="578574136"/>
      </c:barChart>
      <c:catAx>
        <c:axId val="578573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78574136"/>
        <c:crosses val="autoZero"/>
        <c:auto val="1"/>
        <c:lblAlgn val="ctr"/>
        <c:lblOffset val="100"/>
        <c:noMultiLvlLbl val="0"/>
      </c:catAx>
      <c:valAx>
        <c:axId val="57857413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785737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[Airport Funding Dashboard 2021.xlsx]Pie Chart!PivotTable1</c:name>
    <c:fmtId val="0"/>
  </c:pivotSource>
  <c:chart>
    <c:title>
      <c:tx>
        <c:strRef>
          <c:f>'Pie Chart'!$B$1</c:f>
          <c:strCache>
            <c:ptCount val="1"/>
            <c:pt idx="0">
              <c:v>2022</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pivotFmt>
      <c:pivotFmt>
        <c:idx val="2"/>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extLst>
        </c:dLbl>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extLst>
        </c:dLbl>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pivotFmt>
      <c:pivotFmt>
        <c:idx val="13"/>
        <c:spPr>
          <a:solidFill>
            <a:schemeClr val="accent1"/>
          </a:solidFill>
          <a:ln w="19050">
            <a:solidFill>
              <a:schemeClr val="lt1"/>
            </a:solidFill>
          </a:ln>
          <a:effectLst/>
        </c:spPr>
      </c:pivotFmt>
      <c:pivotFmt>
        <c:idx val="14"/>
        <c:spPr>
          <a:solidFill>
            <a:schemeClr val="accent1"/>
          </a:solidFill>
          <a:ln w="19050">
            <a:solidFill>
              <a:schemeClr val="lt1"/>
            </a:solidFill>
          </a:ln>
          <a:effectLst/>
        </c:spPr>
      </c:pivotFmt>
      <c:pivotFmt>
        <c:idx val="15"/>
        <c:spPr>
          <a:solidFill>
            <a:schemeClr val="accent1"/>
          </a:solidFill>
          <a:ln w="19050">
            <a:solidFill>
              <a:schemeClr val="lt1"/>
            </a:solidFill>
          </a:ln>
          <a:effectLst/>
        </c:spPr>
      </c:pivotFmt>
    </c:pivotFmts>
    <c:plotArea>
      <c:layout/>
      <c:pieChart>
        <c:varyColors val="1"/>
        <c:ser>
          <c:idx val="0"/>
          <c:order val="0"/>
          <c:tx>
            <c:strRef>
              <c:f>'Pie Chart'!$B$1</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8D3-452B-8D8B-5C12753848A9}"/>
              </c:ext>
            </c:extLst>
          </c:dPt>
          <c:dPt>
            <c:idx val="1"/>
            <c:bubble3D val="0"/>
            <c:explosion val="11"/>
            <c:spPr>
              <a:solidFill>
                <a:schemeClr val="accent2"/>
              </a:solidFill>
              <a:ln w="19050">
                <a:solidFill>
                  <a:schemeClr val="lt1"/>
                </a:solidFill>
              </a:ln>
              <a:effectLst/>
            </c:spPr>
            <c:extLst>
              <c:ext xmlns:c16="http://schemas.microsoft.com/office/drawing/2014/chart" uri="{C3380CC4-5D6E-409C-BE32-E72D297353CC}">
                <c16:uniqueId val="{00000003-88D3-452B-8D8B-5C12753848A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4E5-4E7B-BAA2-D8B87F93C9B2}"/>
              </c:ext>
            </c:extLst>
          </c:dPt>
          <c:cat>
            <c:strRef>
              <c:f>'Pie Chart'!$B$1</c:f>
              <c:strCache>
                <c:ptCount val="2"/>
                <c:pt idx="0">
                  <c:v>NCTCOG Region</c:v>
                </c:pt>
                <c:pt idx="1">
                  <c:v>Rest of the State</c:v>
                </c:pt>
              </c:strCache>
            </c:strRef>
          </c:cat>
          <c:val>
            <c:numRef>
              <c:f>'Pie Chart'!$B$1</c:f>
              <c:numCache>
                <c:formatCode>_("$"* #,##0_);_("$"* \(#,##0\);_("$"* "-"??_);_(@_)</c:formatCode>
                <c:ptCount val="2"/>
                <c:pt idx="0">
                  <c:v>13852888</c:v>
                </c:pt>
                <c:pt idx="1">
                  <c:v>84103227</c:v>
                </c:pt>
              </c:numCache>
            </c:numRef>
          </c:val>
          <c:extLst>
            <c:ext xmlns:c16="http://schemas.microsoft.com/office/drawing/2014/chart" uri="{C3380CC4-5D6E-409C-BE32-E72D297353CC}">
              <c16:uniqueId val="{00000004-88D3-452B-8D8B-5C12753848A9}"/>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[Airport Funding Dashboard 2021.xlsx]NCTCOG Airports!PivotTable2</c:name>
    <c:fmtId val="0"/>
  </c:pivotSource>
  <c:chart>
    <c:title>
      <c:tx>
        <c:rich>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r>
              <a:rPr lang="en-US"/>
              <a:t>NCTCOG Regional Airport Grant Amount</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3953239764959008"/>
          <c:y val="0.19290399374879977"/>
          <c:w val="0.83827900471866612"/>
          <c:h val="0.50178185022158428"/>
        </c:manualLayout>
      </c:layout>
      <c:barChart>
        <c:barDir val="col"/>
        <c:grouping val="stacked"/>
        <c:varyColors val="0"/>
        <c:ser>
          <c:idx val="0"/>
          <c:order val="0"/>
          <c:tx>
            <c:strRef>
              <c:f>'NCTCOG Airports'!$B$4:$B$5</c:f>
              <c:strCache>
                <c:ptCount val="1"/>
                <c:pt idx="0">
                  <c:v>Federal</c:v>
                </c:pt>
              </c:strCache>
            </c:strRef>
          </c:tx>
          <c:spPr>
            <a:solidFill>
              <a:schemeClr val="accent1"/>
            </a:solidFill>
            <a:ln>
              <a:noFill/>
            </a:ln>
            <a:effectLst/>
          </c:spPr>
          <c:invertIfNegative val="0"/>
          <c:cat>
            <c:strRef>
              <c:f>'NCTCOG Airports'!$A$6:$A$16</c:f>
              <c:strCache>
                <c:ptCount val="10"/>
                <c:pt idx="0">
                  <c:v>Denton Enterprise</c:v>
                </c:pt>
                <c:pt idx="1">
                  <c:v>McKinney National</c:v>
                </c:pt>
                <c:pt idx="2">
                  <c:v>Fort Worth Spinks</c:v>
                </c:pt>
                <c:pt idx="3">
                  <c:v>Dallas Executive</c:v>
                </c:pt>
                <c:pt idx="4">
                  <c:v>Lancaster Regional</c:v>
                </c:pt>
                <c:pt idx="5">
                  <c:v>Bridgeport Municipal</c:v>
                </c:pt>
                <c:pt idx="6">
                  <c:v>Caddo Mills Municipal Airport</c:v>
                </c:pt>
                <c:pt idx="7">
                  <c:v>City of Mesquite</c:v>
                </c:pt>
                <c:pt idx="8">
                  <c:v>City of Midlothian and City of Waxahachie</c:v>
                </c:pt>
                <c:pt idx="9">
                  <c:v>City of Mineral Wells</c:v>
                </c:pt>
              </c:strCache>
            </c:strRef>
          </c:cat>
          <c:val>
            <c:numRef>
              <c:f>'NCTCOG Airports'!$B$6:$B$16</c:f>
              <c:numCache>
                <c:formatCode>_("$"* #,##0_);_("$"* \(#,##0\);_("$"* "-"??_);_(@_)</c:formatCode>
                <c:ptCount val="10"/>
                <c:pt idx="0">
                  <c:v>6000000</c:v>
                </c:pt>
                <c:pt idx="1">
                  <c:v>726222</c:v>
                </c:pt>
                <c:pt idx="2">
                  <c:v>800000</c:v>
                </c:pt>
                <c:pt idx="3">
                  <c:v>1800000</c:v>
                </c:pt>
                <c:pt idx="4">
                  <c:v>2085000</c:v>
                </c:pt>
                <c:pt idx="5">
                  <c:v>100000</c:v>
                </c:pt>
                <c:pt idx="6">
                  <c:v>1475000</c:v>
                </c:pt>
                <c:pt idx="7">
                  <c:v>333333</c:v>
                </c:pt>
                <c:pt idx="8">
                  <c:v>200000</c:v>
                </c:pt>
                <c:pt idx="9">
                  <c:v>333333</c:v>
                </c:pt>
              </c:numCache>
            </c:numRef>
          </c:val>
          <c:extLst>
            <c:ext xmlns:c16="http://schemas.microsoft.com/office/drawing/2014/chart" uri="{C3380CC4-5D6E-409C-BE32-E72D297353CC}">
              <c16:uniqueId val="{00000000-518E-404B-824F-A0A37DC3E4FB}"/>
            </c:ext>
          </c:extLst>
        </c:ser>
        <c:dLbls>
          <c:showLegendKey val="0"/>
          <c:showVal val="0"/>
          <c:showCatName val="0"/>
          <c:showSerName val="0"/>
          <c:showPercent val="0"/>
          <c:showBubbleSize val="0"/>
        </c:dLbls>
        <c:gapWidth val="219"/>
        <c:overlap val="100"/>
        <c:axId val="578575312"/>
        <c:axId val="417644304"/>
      </c:barChart>
      <c:catAx>
        <c:axId val="578575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644304"/>
        <c:crosses val="autoZero"/>
        <c:auto val="1"/>
        <c:lblAlgn val="ctr"/>
        <c:lblOffset val="100"/>
        <c:noMultiLvlLbl val="0"/>
      </c:catAx>
      <c:valAx>
        <c:axId val="41764430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78575312"/>
        <c:crosses val="autoZero"/>
        <c:crossBetween val="between"/>
      </c:valAx>
      <c:spPr>
        <a:noFill/>
        <a:ln>
          <a:noFill/>
        </a:ln>
        <a:effectLst/>
      </c:spPr>
    </c:plotArea>
    <c:legend>
      <c:legendPos val="r"/>
      <c:layout>
        <c:manualLayout>
          <c:xMode val="edge"/>
          <c:yMode val="edge"/>
          <c:x val="0.80136903948221239"/>
          <c:y val="1.1954220588001181E-2"/>
          <c:w val="0.19863093276614741"/>
          <c:h val="0.34067585775535564"/>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[Airport Funding Dashboard 2021.xlsx]Grant Funding Release by Month!PivotTable3</c:name>
    <c:fmtId val="0"/>
  </c:pivotSource>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Grant Funding Release</a:t>
            </a:r>
          </a:p>
          <a:p>
            <a:pPr>
              <a:defRPr/>
            </a:pPr>
            <a:r>
              <a:rPr lang="en-US"/>
              <a:t>by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2873763022891538"/>
          <c:y val="0.20737623069848959"/>
          <c:w val="0.84928984062288104"/>
          <c:h val="0.66227506116415946"/>
        </c:manualLayout>
      </c:layout>
      <c:barChart>
        <c:barDir val="col"/>
        <c:grouping val="clustered"/>
        <c:varyColors val="0"/>
        <c:ser>
          <c:idx val="0"/>
          <c:order val="0"/>
          <c:tx>
            <c:strRef>
              <c:f>'Grant Funding Release by Month'!$B$3:$B$4</c:f>
              <c:strCache>
                <c:ptCount val="1"/>
                <c:pt idx="0">
                  <c:v>Rest of the State</c:v>
                </c:pt>
              </c:strCache>
            </c:strRef>
          </c:tx>
          <c:spPr>
            <a:solidFill>
              <a:schemeClr val="accent1"/>
            </a:solidFill>
            <a:ln>
              <a:noFill/>
            </a:ln>
            <a:effectLst/>
          </c:spPr>
          <c:invertIfNegative val="0"/>
          <c:cat>
            <c:multiLvlStrRef>
              <c:f>'Grant Funding Release by Month'!$A$5:$A$13</c:f>
              <c:multiLvlStrCache>
                <c:ptCount val="7"/>
                <c:lvl>
                  <c:pt idx="0">
                    <c:v>February</c:v>
                  </c:pt>
                  <c:pt idx="1">
                    <c:v>April</c:v>
                  </c:pt>
                  <c:pt idx="2">
                    <c:v>June</c:v>
                  </c:pt>
                  <c:pt idx="3">
                    <c:v>July</c:v>
                  </c:pt>
                  <c:pt idx="4">
                    <c:v>August</c:v>
                  </c:pt>
                  <c:pt idx="5">
                    <c:v>October</c:v>
                  </c:pt>
                  <c:pt idx="6">
                    <c:v>December</c:v>
                  </c:pt>
                </c:lvl>
                <c:lvl>
                  <c:pt idx="0">
                    <c:v>2022</c:v>
                  </c:pt>
                </c:lvl>
              </c:multiLvlStrCache>
            </c:multiLvlStrRef>
          </c:cat>
          <c:val>
            <c:numRef>
              <c:f>'Grant Funding Release by Month'!$B$5:$B$13</c:f>
              <c:numCache>
                <c:formatCode>_("$"* #,##0_);_("$"* \(#,##0\);_("$"* "-"??_);_(@_)</c:formatCode>
                <c:ptCount val="7"/>
                <c:pt idx="0">
                  <c:v>3880000</c:v>
                </c:pt>
                <c:pt idx="1">
                  <c:v>8881553</c:v>
                </c:pt>
                <c:pt idx="2">
                  <c:v>26551730</c:v>
                </c:pt>
                <c:pt idx="3">
                  <c:v>20568972</c:v>
                </c:pt>
                <c:pt idx="4">
                  <c:v>20568972</c:v>
                </c:pt>
                <c:pt idx="5">
                  <c:v>2450000</c:v>
                </c:pt>
                <c:pt idx="6">
                  <c:v>1202000</c:v>
                </c:pt>
              </c:numCache>
            </c:numRef>
          </c:val>
          <c:extLst>
            <c:ext xmlns:c16="http://schemas.microsoft.com/office/drawing/2014/chart" uri="{C3380CC4-5D6E-409C-BE32-E72D297353CC}">
              <c16:uniqueId val="{00000000-2633-4E65-A746-E1903D593A1B}"/>
            </c:ext>
          </c:extLst>
        </c:ser>
        <c:ser>
          <c:idx val="1"/>
          <c:order val="1"/>
          <c:tx>
            <c:strRef>
              <c:f>'Grant Funding Release by Month'!$C$3:$C$4</c:f>
              <c:strCache>
                <c:ptCount val="1"/>
                <c:pt idx="0">
                  <c:v>NCTCOG Region</c:v>
                </c:pt>
              </c:strCache>
            </c:strRef>
          </c:tx>
          <c:spPr>
            <a:solidFill>
              <a:schemeClr val="accent2"/>
            </a:solidFill>
            <a:ln>
              <a:noFill/>
            </a:ln>
            <a:effectLst/>
          </c:spPr>
          <c:invertIfNegative val="0"/>
          <c:cat>
            <c:multiLvlStrRef>
              <c:f>'Grant Funding Release by Month'!$A$5:$A$13</c:f>
              <c:multiLvlStrCache>
                <c:ptCount val="7"/>
                <c:lvl>
                  <c:pt idx="0">
                    <c:v>February</c:v>
                  </c:pt>
                  <c:pt idx="1">
                    <c:v>April</c:v>
                  </c:pt>
                  <c:pt idx="2">
                    <c:v>June</c:v>
                  </c:pt>
                  <c:pt idx="3">
                    <c:v>July</c:v>
                  </c:pt>
                  <c:pt idx="4">
                    <c:v>August</c:v>
                  </c:pt>
                  <c:pt idx="5">
                    <c:v>October</c:v>
                  </c:pt>
                  <c:pt idx="6">
                    <c:v>December</c:v>
                  </c:pt>
                </c:lvl>
                <c:lvl>
                  <c:pt idx="0">
                    <c:v>2022</c:v>
                  </c:pt>
                </c:lvl>
              </c:multiLvlStrCache>
            </c:multiLvlStrRef>
          </c:cat>
          <c:val>
            <c:numRef>
              <c:f>'Grant Funding Release by Month'!$C$5:$C$13</c:f>
              <c:numCache>
                <c:formatCode>_("$"* #,##0_);_("$"* \(#,##0\);_("$"* "-"??_);_(@_)</c:formatCode>
                <c:ptCount val="7"/>
                <c:pt idx="0">
                  <c:v>100000</c:v>
                </c:pt>
                <c:pt idx="1">
                  <c:v>1475000</c:v>
                </c:pt>
                <c:pt idx="2">
                  <c:v>8811222</c:v>
                </c:pt>
                <c:pt idx="3">
                  <c:v>400000</c:v>
                </c:pt>
                <c:pt idx="4">
                  <c:v>400000</c:v>
                </c:pt>
                <c:pt idx="5">
                  <c:v>2666666</c:v>
                </c:pt>
              </c:numCache>
            </c:numRef>
          </c:val>
          <c:extLst>
            <c:ext xmlns:c16="http://schemas.microsoft.com/office/drawing/2014/chart" uri="{C3380CC4-5D6E-409C-BE32-E72D297353CC}">
              <c16:uniqueId val="{00000000-5B26-4755-AEB6-AF5A8DD94382}"/>
            </c:ext>
          </c:extLst>
        </c:ser>
        <c:dLbls>
          <c:showLegendKey val="0"/>
          <c:showVal val="0"/>
          <c:showCatName val="0"/>
          <c:showSerName val="0"/>
          <c:showPercent val="0"/>
          <c:showBubbleSize val="0"/>
        </c:dLbls>
        <c:gapWidth val="219"/>
        <c:overlap val="-27"/>
        <c:axId val="417645088"/>
        <c:axId val="417645480"/>
      </c:barChart>
      <c:catAx>
        <c:axId val="417645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7645480"/>
        <c:crosses val="autoZero"/>
        <c:auto val="1"/>
        <c:lblAlgn val="ctr"/>
        <c:lblOffset val="100"/>
        <c:noMultiLvlLbl val="0"/>
      </c:catAx>
      <c:valAx>
        <c:axId val="41764548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7645088"/>
        <c:crosses val="autoZero"/>
        <c:crossBetween val="between"/>
      </c:valAx>
      <c:spPr>
        <a:noFill/>
        <a:ln>
          <a:noFill/>
        </a:ln>
        <a:effectLst/>
      </c:spPr>
    </c:plotArea>
    <c:legend>
      <c:legendPos val="r"/>
      <c:layout>
        <c:manualLayout>
          <c:xMode val="edge"/>
          <c:yMode val="edge"/>
          <c:x val="0.83321497736923855"/>
          <c:y val="3.2947388200028488E-2"/>
          <c:w val="0.12657483538607694"/>
          <c:h val="0.1182662516489559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[Airport Funding Dashboard 2021.xlsx]Annual Comp!PivotTable1</c:name>
    <c:fmtId val="4"/>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'Annual Comp'!$B$3:$B$4</c:f>
              <c:strCache>
                <c:ptCount val="1"/>
                <c:pt idx="0">
                  <c:v>Discretionary</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'Annual Comp'!$A$5:$A$21</c:f>
              <c:multiLvlStrCache>
                <c:ptCount val="8"/>
                <c:lvl>
                  <c:pt idx="0">
                    <c:v>$61,060,426 </c:v>
                  </c:pt>
                  <c:pt idx="1">
                    <c:v>$68,617,290 </c:v>
                  </c:pt>
                  <c:pt idx="2">
                    <c:v>$71,989,211 </c:v>
                  </c:pt>
                  <c:pt idx="3">
                    <c:v>$87,696,756 </c:v>
                  </c:pt>
                  <c:pt idx="4">
                    <c:v>$106,173,439 </c:v>
                  </c:pt>
                  <c:pt idx="5">
                    <c:v>$72,630,106 </c:v>
                  </c:pt>
                  <c:pt idx="6">
                    <c:v>$91,637,449 </c:v>
                  </c:pt>
                  <c:pt idx="7">
                    <c:v>(blank)</c:v>
                  </c:pt>
                </c:lvl>
                <c:lvl>
                  <c:pt idx="0">
                    <c:v>2016</c:v>
                  </c:pt>
                  <c:pt idx="1">
                    <c:v>2017</c:v>
                  </c:pt>
                  <c:pt idx="2">
                    <c:v>2018</c:v>
                  </c:pt>
                  <c:pt idx="3">
                    <c:v>2019</c:v>
                  </c:pt>
                  <c:pt idx="4">
                    <c:v>2020</c:v>
                  </c:pt>
                  <c:pt idx="5">
                    <c:v>2021</c:v>
                  </c:pt>
                  <c:pt idx="6">
                    <c:v>2022</c:v>
                  </c:pt>
                  <c:pt idx="7">
                    <c:v>(blank)</c:v>
                  </c:pt>
                </c:lvl>
              </c:multiLvlStrCache>
            </c:multiLvlStrRef>
          </c:cat>
          <c:val>
            <c:numRef>
              <c:f>'Annual Comp'!$B$5:$B$21</c:f>
              <c:numCache>
                <c:formatCode>_("$"* #,##0_);_("$"* \(#,##0\);_("$"* "-"??_);_(@_)</c:formatCode>
                <c:ptCount val="8"/>
                <c:pt idx="0">
                  <c:v>13666666</c:v>
                </c:pt>
                <c:pt idx="1">
                  <c:v>12866667</c:v>
                </c:pt>
                <c:pt idx="2">
                  <c:v>16700000</c:v>
                </c:pt>
                <c:pt idx="3">
                  <c:v>2500000</c:v>
                </c:pt>
                <c:pt idx="4">
                  <c:v>15362833</c:v>
                </c:pt>
              </c:numCache>
            </c:numRef>
          </c:val>
          <c:extLst>
            <c:ext xmlns:c16="http://schemas.microsoft.com/office/drawing/2014/chart" uri="{C3380CC4-5D6E-409C-BE32-E72D297353CC}">
              <c16:uniqueId val="{00000000-B7F0-4C15-8A5B-D5D7B6AE3A5D}"/>
            </c:ext>
          </c:extLst>
        </c:ser>
        <c:ser>
          <c:idx val="1"/>
          <c:order val="1"/>
          <c:tx>
            <c:strRef>
              <c:f>'Annual Comp'!$C$3:$C$4</c:f>
              <c:strCache>
                <c:ptCount val="1"/>
                <c:pt idx="0">
                  <c:v>Federal</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'Annual Comp'!$A$5:$A$21</c:f>
              <c:multiLvlStrCache>
                <c:ptCount val="8"/>
                <c:lvl>
                  <c:pt idx="0">
                    <c:v>$61,060,426 </c:v>
                  </c:pt>
                  <c:pt idx="1">
                    <c:v>$68,617,290 </c:v>
                  </c:pt>
                  <c:pt idx="2">
                    <c:v>$71,989,211 </c:v>
                  </c:pt>
                  <c:pt idx="3">
                    <c:v>$87,696,756 </c:v>
                  </c:pt>
                  <c:pt idx="4">
                    <c:v>$106,173,439 </c:v>
                  </c:pt>
                  <c:pt idx="5">
                    <c:v>$72,630,106 </c:v>
                  </c:pt>
                  <c:pt idx="6">
                    <c:v>$91,637,449 </c:v>
                  </c:pt>
                  <c:pt idx="7">
                    <c:v>(blank)</c:v>
                  </c:pt>
                </c:lvl>
                <c:lvl>
                  <c:pt idx="0">
                    <c:v>2016</c:v>
                  </c:pt>
                  <c:pt idx="1">
                    <c:v>2017</c:v>
                  </c:pt>
                  <c:pt idx="2">
                    <c:v>2018</c:v>
                  </c:pt>
                  <c:pt idx="3">
                    <c:v>2019</c:v>
                  </c:pt>
                  <c:pt idx="4">
                    <c:v>2020</c:v>
                  </c:pt>
                  <c:pt idx="5">
                    <c:v>2021</c:v>
                  </c:pt>
                  <c:pt idx="6">
                    <c:v>2022</c:v>
                  </c:pt>
                  <c:pt idx="7">
                    <c:v>(blank)</c:v>
                  </c:pt>
                </c:lvl>
              </c:multiLvlStrCache>
            </c:multiLvlStrRef>
          </c:cat>
          <c:val>
            <c:numRef>
              <c:f>'Annual Comp'!$C$5:$C$21</c:f>
              <c:numCache>
                <c:formatCode>_("$"* #,##0_);_("$"* \(#,##0\);_("$"* "-"??_);_(@_)</c:formatCode>
                <c:ptCount val="8"/>
                <c:pt idx="0">
                  <c:v>34736959</c:v>
                </c:pt>
                <c:pt idx="1">
                  <c:v>24884903</c:v>
                </c:pt>
                <c:pt idx="2">
                  <c:v>21898269</c:v>
                </c:pt>
                <c:pt idx="3">
                  <c:v>41145343.744352348</c:v>
                </c:pt>
                <c:pt idx="4">
                  <c:v>36151681.5</c:v>
                </c:pt>
                <c:pt idx="5">
                  <c:v>44222812</c:v>
                </c:pt>
                <c:pt idx="6">
                  <c:v>87087895</c:v>
                </c:pt>
              </c:numCache>
            </c:numRef>
          </c:val>
          <c:extLst>
            <c:ext xmlns:c16="http://schemas.microsoft.com/office/drawing/2014/chart" uri="{C3380CC4-5D6E-409C-BE32-E72D297353CC}">
              <c16:uniqueId val="{00000001-B7F0-4C15-8A5B-D5D7B6AE3A5D}"/>
            </c:ext>
          </c:extLst>
        </c:ser>
        <c:ser>
          <c:idx val="2"/>
          <c:order val="2"/>
          <c:tx>
            <c:strRef>
              <c:f>'Annual Comp'!$D$3:$D$4</c:f>
              <c:strCache>
                <c:ptCount val="1"/>
                <c:pt idx="0">
                  <c:v>NPE</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'Annual Comp'!$A$5:$A$21</c:f>
              <c:multiLvlStrCache>
                <c:ptCount val="8"/>
                <c:lvl>
                  <c:pt idx="0">
                    <c:v>$61,060,426 </c:v>
                  </c:pt>
                  <c:pt idx="1">
                    <c:v>$68,617,290 </c:v>
                  </c:pt>
                  <c:pt idx="2">
                    <c:v>$71,989,211 </c:v>
                  </c:pt>
                  <c:pt idx="3">
                    <c:v>$87,696,756 </c:v>
                  </c:pt>
                  <c:pt idx="4">
                    <c:v>$106,173,439 </c:v>
                  </c:pt>
                  <c:pt idx="5">
                    <c:v>$72,630,106 </c:v>
                  </c:pt>
                  <c:pt idx="6">
                    <c:v>$91,637,449 </c:v>
                  </c:pt>
                  <c:pt idx="7">
                    <c:v>(blank)</c:v>
                  </c:pt>
                </c:lvl>
                <c:lvl>
                  <c:pt idx="0">
                    <c:v>2016</c:v>
                  </c:pt>
                  <c:pt idx="1">
                    <c:v>2017</c:v>
                  </c:pt>
                  <c:pt idx="2">
                    <c:v>2018</c:v>
                  </c:pt>
                  <c:pt idx="3">
                    <c:v>2019</c:v>
                  </c:pt>
                  <c:pt idx="4">
                    <c:v>2020</c:v>
                  </c:pt>
                  <c:pt idx="5">
                    <c:v>2021</c:v>
                  </c:pt>
                  <c:pt idx="6">
                    <c:v>2022</c:v>
                  </c:pt>
                  <c:pt idx="7">
                    <c:v>(blank)</c:v>
                  </c:pt>
                </c:lvl>
              </c:multiLvlStrCache>
            </c:multiLvlStrRef>
          </c:cat>
          <c:val>
            <c:numRef>
              <c:f>'Annual Comp'!$D$5:$D$21</c:f>
              <c:numCache>
                <c:formatCode>_("$"* #,##0_);_("$"* \(#,##0\);_("$"* "-"??_);_(@_)</c:formatCode>
                <c:ptCount val="8"/>
                <c:pt idx="0">
                  <c:v>3551801</c:v>
                </c:pt>
                <c:pt idx="1">
                  <c:v>18253236</c:v>
                </c:pt>
                <c:pt idx="2">
                  <c:v>18003081</c:v>
                </c:pt>
                <c:pt idx="3">
                  <c:v>10976713.255647652</c:v>
                </c:pt>
                <c:pt idx="4">
                  <c:v>21170081</c:v>
                </c:pt>
                <c:pt idx="5">
                  <c:v>7883523</c:v>
                </c:pt>
              </c:numCache>
            </c:numRef>
          </c:val>
          <c:extLst>
            <c:ext xmlns:c16="http://schemas.microsoft.com/office/drawing/2014/chart" uri="{C3380CC4-5D6E-409C-BE32-E72D297353CC}">
              <c16:uniqueId val="{00000002-B7F0-4C15-8A5B-D5D7B6AE3A5D}"/>
            </c:ext>
          </c:extLst>
        </c:ser>
        <c:ser>
          <c:idx val="3"/>
          <c:order val="3"/>
          <c:tx>
            <c:strRef>
              <c:f>'Annual Comp'!$E$3:$E$4</c:f>
              <c:strCache>
                <c:ptCount val="1"/>
                <c:pt idx="0">
                  <c:v>State</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'Annual Comp'!$A$5:$A$21</c:f>
              <c:multiLvlStrCache>
                <c:ptCount val="8"/>
                <c:lvl>
                  <c:pt idx="0">
                    <c:v>$61,060,426 </c:v>
                  </c:pt>
                  <c:pt idx="1">
                    <c:v>$68,617,290 </c:v>
                  </c:pt>
                  <c:pt idx="2">
                    <c:v>$71,989,211 </c:v>
                  </c:pt>
                  <c:pt idx="3">
                    <c:v>$87,696,756 </c:v>
                  </c:pt>
                  <c:pt idx="4">
                    <c:v>$106,173,439 </c:v>
                  </c:pt>
                  <c:pt idx="5">
                    <c:v>$72,630,106 </c:v>
                  </c:pt>
                  <c:pt idx="6">
                    <c:v>$91,637,449 </c:v>
                  </c:pt>
                  <c:pt idx="7">
                    <c:v>(blank)</c:v>
                  </c:pt>
                </c:lvl>
                <c:lvl>
                  <c:pt idx="0">
                    <c:v>2016</c:v>
                  </c:pt>
                  <c:pt idx="1">
                    <c:v>2017</c:v>
                  </c:pt>
                  <c:pt idx="2">
                    <c:v>2018</c:v>
                  </c:pt>
                  <c:pt idx="3">
                    <c:v>2019</c:v>
                  </c:pt>
                  <c:pt idx="4">
                    <c:v>2020</c:v>
                  </c:pt>
                  <c:pt idx="5">
                    <c:v>2021</c:v>
                  </c:pt>
                  <c:pt idx="6">
                    <c:v>2022</c:v>
                  </c:pt>
                  <c:pt idx="7">
                    <c:v>(blank)</c:v>
                  </c:pt>
                </c:lvl>
              </c:multiLvlStrCache>
            </c:multiLvlStrRef>
          </c:cat>
          <c:val>
            <c:numRef>
              <c:f>'Annual Comp'!$E$5:$E$21</c:f>
              <c:numCache>
                <c:formatCode>_("$"* #,##0_);_("$"* \(#,##0\);_("$"* "-"??_);_(@_)</c:formatCode>
                <c:ptCount val="8"/>
                <c:pt idx="0">
                  <c:v>9105000</c:v>
                </c:pt>
                <c:pt idx="1">
                  <c:v>12612484</c:v>
                </c:pt>
                <c:pt idx="2">
                  <c:v>15387861</c:v>
                </c:pt>
                <c:pt idx="3">
                  <c:v>29674699</c:v>
                </c:pt>
                <c:pt idx="4">
                  <c:v>21353100</c:v>
                </c:pt>
                <c:pt idx="5">
                  <c:v>10351555</c:v>
                </c:pt>
                <c:pt idx="6">
                  <c:v>10868220</c:v>
                </c:pt>
              </c:numCache>
            </c:numRef>
          </c:val>
          <c:extLst>
            <c:ext xmlns:c16="http://schemas.microsoft.com/office/drawing/2014/chart" uri="{C3380CC4-5D6E-409C-BE32-E72D297353CC}">
              <c16:uniqueId val="{00000003-B7F0-4C15-8A5B-D5D7B6AE3A5D}"/>
            </c:ext>
          </c:extLst>
        </c:ser>
        <c:ser>
          <c:idx val="4"/>
          <c:order val="4"/>
          <c:tx>
            <c:strRef>
              <c:f>'Annual Comp'!$F$3:$F$4</c:f>
              <c:strCache>
                <c:ptCount val="1"/>
                <c:pt idx="0">
                  <c:v>Omnibus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'Annual Comp'!$A$5:$A$21</c:f>
              <c:multiLvlStrCache>
                <c:ptCount val="8"/>
                <c:lvl>
                  <c:pt idx="0">
                    <c:v>$61,060,426 </c:v>
                  </c:pt>
                  <c:pt idx="1">
                    <c:v>$68,617,290 </c:v>
                  </c:pt>
                  <c:pt idx="2">
                    <c:v>$71,989,211 </c:v>
                  </c:pt>
                  <c:pt idx="3">
                    <c:v>$87,696,756 </c:v>
                  </c:pt>
                  <c:pt idx="4">
                    <c:v>$106,173,439 </c:v>
                  </c:pt>
                  <c:pt idx="5">
                    <c:v>$72,630,106 </c:v>
                  </c:pt>
                  <c:pt idx="6">
                    <c:v>$91,637,449 </c:v>
                  </c:pt>
                  <c:pt idx="7">
                    <c:v>(blank)</c:v>
                  </c:pt>
                </c:lvl>
                <c:lvl>
                  <c:pt idx="0">
                    <c:v>2016</c:v>
                  </c:pt>
                  <c:pt idx="1">
                    <c:v>2017</c:v>
                  </c:pt>
                  <c:pt idx="2">
                    <c:v>2018</c:v>
                  </c:pt>
                  <c:pt idx="3">
                    <c:v>2019</c:v>
                  </c:pt>
                  <c:pt idx="4">
                    <c:v>2020</c:v>
                  </c:pt>
                  <c:pt idx="5">
                    <c:v>2021</c:v>
                  </c:pt>
                  <c:pt idx="6">
                    <c:v>2022</c:v>
                  </c:pt>
                  <c:pt idx="7">
                    <c:v>(blank)</c:v>
                  </c:pt>
                </c:lvl>
              </c:multiLvlStrCache>
            </c:multiLvlStrRef>
          </c:cat>
          <c:val>
            <c:numRef>
              <c:f>'Annual Comp'!$F$5:$F$21</c:f>
              <c:numCache>
                <c:formatCode>_("$"* #,##0_);_("$"* \(#,##0\);_("$"* "-"??_);_(@_)</c:formatCode>
                <c:ptCount val="8"/>
                <c:pt idx="3">
                  <c:v>3400000</c:v>
                </c:pt>
              </c:numCache>
            </c:numRef>
          </c:val>
          <c:extLst>
            <c:ext xmlns:c16="http://schemas.microsoft.com/office/drawing/2014/chart" uri="{C3380CC4-5D6E-409C-BE32-E72D297353CC}">
              <c16:uniqueId val="{00000000-94C1-4F9B-87F4-F02FC4029680}"/>
            </c:ext>
          </c:extLst>
        </c:ser>
        <c:ser>
          <c:idx val="5"/>
          <c:order val="5"/>
          <c:tx>
            <c:strRef>
              <c:f>'Annual Comp'!$G$3:$G$4</c:f>
              <c:strCache>
                <c:ptCount val="1"/>
                <c:pt idx="0">
                  <c:v>COVID Relief</c:v>
                </c:pt>
              </c:strCache>
            </c:strRef>
          </c:tx>
          <c:spPr>
            <a:solidFill>
              <a:schemeClr val="accent6"/>
            </a:solidFill>
            <a:ln>
              <a:noFill/>
            </a:ln>
            <a:effectLst/>
          </c:spPr>
          <c:invertIfNegative val="0"/>
          <c:cat>
            <c:multiLvlStrRef>
              <c:f>'Annual Comp'!$A$5:$A$21</c:f>
              <c:multiLvlStrCache>
                <c:ptCount val="8"/>
                <c:lvl>
                  <c:pt idx="0">
                    <c:v>$61,060,426 </c:v>
                  </c:pt>
                  <c:pt idx="1">
                    <c:v>$68,617,290 </c:v>
                  </c:pt>
                  <c:pt idx="2">
                    <c:v>$71,989,211 </c:v>
                  </c:pt>
                  <c:pt idx="3">
                    <c:v>$87,696,756 </c:v>
                  </c:pt>
                  <c:pt idx="4">
                    <c:v>$106,173,439 </c:v>
                  </c:pt>
                  <c:pt idx="5">
                    <c:v>$72,630,106 </c:v>
                  </c:pt>
                  <c:pt idx="6">
                    <c:v>$91,637,449 </c:v>
                  </c:pt>
                  <c:pt idx="7">
                    <c:v>(blank)</c:v>
                  </c:pt>
                </c:lvl>
                <c:lvl>
                  <c:pt idx="0">
                    <c:v>2016</c:v>
                  </c:pt>
                  <c:pt idx="1">
                    <c:v>2017</c:v>
                  </c:pt>
                  <c:pt idx="2">
                    <c:v>2018</c:v>
                  </c:pt>
                  <c:pt idx="3">
                    <c:v>2019</c:v>
                  </c:pt>
                  <c:pt idx="4">
                    <c:v>2020</c:v>
                  </c:pt>
                  <c:pt idx="5">
                    <c:v>2021</c:v>
                  </c:pt>
                  <c:pt idx="6">
                    <c:v>2022</c:v>
                  </c:pt>
                  <c:pt idx="7">
                    <c:v>(blank)</c:v>
                  </c:pt>
                </c:lvl>
              </c:multiLvlStrCache>
            </c:multiLvlStrRef>
          </c:cat>
          <c:val>
            <c:numRef>
              <c:f>'Annual Comp'!$G$5:$G$21</c:f>
              <c:numCache>
                <c:formatCode>_("$"* #,##0_);_("$"* \(#,##0\);_("$"* "-"??_);_(@_)</c:formatCode>
                <c:ptCount val="8"/>
                <c:pt idx="4">
                  <c:v>11504265.800000001</c:v>
                </c:pt>
                <c:pt idx="5">
                  <c:v>10172216</c:v>
                </c:pt>
              </c:numCache>
            </c:numRef>
          </c:val>
          <c:extLst>
            <c:ext xmlns:c16="http://schemas.microsoft.com/office/drawing/2014/chart" uri="{C3380CC4-5D6E-409C-BE32-E72D297353CC}">
              <c16:uniqueId val="{00000000-7C1F-4AEE-AD0E-145F02157CCE}"/>
            </c:ext>
          </c:extLst>
        </c:ser>
        <c:ser>
          <c:idx val="6"/>
          <c:order val="6"/>
          <c:tx>
            <c:strRef>
              <c:f>'Annual Comp'!$H$3:$H$4</c:f>
              <c:strCache>
                <c:ptCount val="1"/>
                <c:pt idx="0">
                  <c:v>(blank)</c:v>
                </c:pt>
              </c:strCache>
            </c:strRef>
          </c:tx>
          <c:spPr>
            <a:solidFill>
              <a:schemeClr val="accent1">
                <a:lumMod val="60000"/>
              </a:schemeClr>
            </a:solidFill>
            <a:ln>
              <a:noFill/>
            </a:ln>
            <a:effectLst/>
          </c:spPr>
          <c:invertIfNegative val="0"/>
          <c:cat>
            <c:multiLvlStrRef>
              <c:f>'Annual Comp'!$A$5:$A$21</c:f>
              <c:multiLvlStrCache>
                <c:ptCount val="8"/>
                <c:lvl>
                  <c:pt idx="0">
                    <c:v>$61,060,426 </c:v>
                  </c:pt>
                  <c:pt idx="1">
                    <c:v>$68,617,290 </c:v>
                  </c:pt>
                  <c:pt idx="2">
                    <c:v>$71,989,211 </c:v>
                  </c:pt>
                  <c:pt idx="3">
                    <c:v>$87,696,756 </c:v>
                  </c:pt>
                  <c:pt idx="4">
                    <c:v>$106,173,439 </c:v>
                  </c:pt>
                  <c:pt idx="5">
                    <c:v>$72,630,106 </c:v>
                  </c:pt>
                  <c:pt idx="6">
                    <c:v>$91,637,449 </c:v>
                  </c:pt>
                  <c:pt idx="7">
                    <c:v>(blank)</c:v>
                  </c:pt>
                </c:lvl>
                <c:lvl>
                  <c:pt idx="0">
                    <c:v>2016</c:v>
                  </c:pt>
                  <c:pt idx="1">
                    <c:v>2017</c:v>
                  </c:pt>
                  <c:pt idx="2">
                    <c:v>2018</c:v>
                  </c:pt>
                  <c:pt idx="3">
                    <c:v>2019</c:v>
                  </c:pt>
                  <c:pt idx="4">
                    <c:v>2020</c:v>
                  </c:pt>
                  <c:pt idx="5">
                    <c:v>2021</c:v>
                  </c:pt>
                  <c:pt idx="6">
                    <c:v>2022</c:v>
                  </c:pt>
                  <c:pt idx="7">
                    <c:v>(blank)</c:v>
                  </c:pt>
                </c:lvl>
              </c:multiLvlStrCache>
            </c:multiLvlStrRef>
          </c:cat>
          <c:val>
            <c:numRef>
              <c:f>'Annual Comp'!$H$5:$H$21</c:f>
              <c:numCache>
                <c:formatCode>_("$"* #,##0_);_("$"* \(#,##0\);_("$"* "-"??_);_(@_)</c:formatCode>
                <c:ptCount val="8"/>
              </c:numCache>
            </c:numRef>
          </c:val>
          <c:extLst>
            <c:ext xmlns:c16="http://schemas.microsoft.com/office/drawing/2014/chart" uri="{C3380CC4-5D6E-409C-BE32-E72D297353CC}">
              <c16:uniqueId val="{00000000-3BCF-4412-B49C-DAB826176619}"/>
            </c:ext>
          </c:extLst>
        </c:ser>
        <c:dLbls>
          <c:showLegendKey val="0"/>
          <c:showVal val="0"/>
          <c:showCatName val="0"/>
          <c:showSerName val="0"/>
          <c:showPercent val="0"/>
          <c:showBubbleSize val="0"/>
        </c:dLbls>
        <c:gapWidth val="150"/>
        <c:overlap val="100"/>
        <c:axId val="417646264"/>
        <c:axId val="417646656"/>
      </c:barChart>
      <c:catAx>
        <c:axId val="417646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crossAx val="417646656"/>
        <c:crosses val="autoZero"/>
        <c:auto val="1"/>
        <c:lblAlgn val="ctr"/>
        <c:lblOffset val="100"/>
        <c:noMultiLvlLbl val="0"/>
      </c:catAx>
      <c:valAx>
        <c:axId val="41764665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76462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[Airport Funding Dashboard 2021.xlsx]Annual Reg Comp!PivotTable1</c:name>
    <c:fmtId val="0"/>
  </c:pivotSource>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Annual Comparison </a:t>
            </a:r>
          </a:p>
          <a:p>
            <a:pPr>
              <a:defRPr/>
            </a:pPr>
            <a:r>
              <a:rPr lang="en-US"/>
              <a:t>DFW Region</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7902580927384076"/>
          <c:y val="0.3653446504634183"/>
          <c:w val="0.80934295713035864"/>
          <c:h val="0.49947805111218063"/>
        </c:manualLayout>
      </c:layout>
      <c:barChart>
        <c:barDir val="col"/>
        <c:grouping val="stacked"/>
        <c:varyColors val="0"/>
        <c:ser>
          <c:idx val="0"/>
          <c:order val="0"/>
          <c:tx>
            <c:strRef>
              <c:f>'Annual Reg Comp'!$B$3:$B$5</c:f>
              <c:strCache>
                <c:ptCount val="1"/>
                <c:pt idx="0">
                  <c:v>  - Discretionary</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 Reg Comp'!$A$6:$A$13</c:f>
              <c:strCache>
                <c:ptCount val="7"/>
                <c:pt idx="0">
                  <c:v>2016</c:v>
                </c:pt>
                <c:pt idx="1">
                  <c:v>2017</c:v>
                </c:pt>
                <c:pt idx="2">
                  <c:v>2018</c:v>
                </c:pt>
                <c:pt idx="3">
                  <c:v>2019</c:v>
                </c:pt>
                <c:pt idx="4">
                  <c:v>2020</c:v>
                </c:pt>
                <c:pt idx="5">
                  <c:v>2021</c:v>
                </c:pt>
                <c:pt idx="6">
                  <c:v>2022</c:v>
                </c:pt>
              </c:strCache>
            </c:strRef>
          </c:cat>
          <c:val>
            <c:numRef>
              <c:f>'Annual Reg Comp'!$B$6:$B$13</c:f>
              <c:numCache>
                <c:formatCode>"$"#,##0</c:formatCode>
                <c:ptCount val="7"/>
                <c:pt idx="1">
                  <c:v>6666667</c:v>
                </c:pt>
                <c:pt idx="2">
                  <c:v>10400000</c:v>
                </c:pt>
                <c:pt idx="4">
                  <c:v>8950500</c:v>
                </c:pt>
              </c:numCache>
            </c:numRef>
          </c:val>
          <c:extLst>
            <c:ext xmlns:c16="http://schemas.microsoft.com/office/drawing/2014/chart" uri="{C3380CC4-5D6E-409C-BE32-E72D297353CC}">
              <c16:uniqueId val="{00000000-9C9D-40B5-80A3-108372124871}"/>
            </c:ext>
          </c:extLst>
        </c:ser>
        <c:ser>
          <c:idx val="1"/>
          <c:order val="1"/>
          <c:tx>
            <c:strRef>
              <c:f>'Annual Reg Comp'!$C$3:$C$5</c:f>
              <c:strCache>
                <c:ptCount val="1"/>
                <c:pt idx="0">
                  <c:v>  - Federal</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 Reg Comp'!$A$6:$A$13</c:f>
              <c:strCache>
                <c:ptCount val="7"/>
                <c:pt idx="0">
                  <c:v>2016</c:v>
                </c:pt>
                <c:pt idx="1">
                  <c:v>2017</c:v>
                </c:pt>
                <c:pt idx="2">
                  <c:v>2018</c:v>
                </c:pt>
                <c:pt idx="3">
                  <c:v>2019</c:v>
                </c:pt>
                <c:pt idx="4">
                  <c:v>2020</c:v>
                </c:pt>
                <c:pt idx="5">
                  <c:v>2021</c:v>
                </c:pt>
                <c:pt idx="6">
                  <c:v>2022</c:v>
                </c:pt>
              </c:strCache>
            </c:strRef>
          </c:cat>
          <c:val>
            <c:numRef>
              <c:f>'Annual Reg Comp'!$C$6:$C$13</c:f>
              <c:numCache>
                <c:formatCode>"$"#,##0</c:formatCode>
                <c:ptCount val="7"/>
                <c:pt idx="0">
                  <c:v>3358760</c:v>
                </c:pt>
                <c:pt idx="1">
                  <c:v>16227788</c:v>
                </c:pt>
                <c:pt idx="2">
                  <c:v>7207195</c:v>
                </c:pt>
                <c:pt idx="3">
                  <c:v>12443530.744352348</c:v>
                </c:pt>
                <c:pt idx="4">
                  <c:v>5136382</c:v>
                </c:pt>
                <c:pt idx="5">
                  <c:v>21548998</c:v>
                </c:pt>
                <c:pt idx="6">
                  <c:v>13852888</c:v>
                </c:pt>
              </c:numCache>
            </c:numRef>
          </c:val>
          <c:extLst>
            <c:ext xmlns:c16="http://schemas.microsoft.com/office/drawing/2014/chart" uri="{C3380CC4-5D6E-409C-BE32-E72D297353CC}">
              <c16:uniqueId val="{00000003-66F3-48E6-9103-70B089448336}"/>
            </c:ext>
          </c:extLst>
        </c:ser>
        <c:ser>
          <c:idx val="2"/>
          <c:order val="2"/>
          <c:tx>
            <c:strRef>
              <c:f>'Annual Reg Comp'!$D$3:$D$5</c:f>
              <c:strCache>
                <c:ptCount val="1"/>
                <c:pt idx="0">
                  <c:v>  - NPE</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 Reg Comp'!$A$6:$A$13</c:f>
              <c:strCache>
                <c:ptCount val="7"/>
                <c:pt idx="0">
                  <c:v>2016</c:v>
                </c:pt>
                <c:pt idx="1">
                  <c:v>2017</c:v>
                </c:pt>
                <c:pt idx="2">
                  <c:v>2018</c:v>
                </c:pt>
                <c:pt idx="3">
                  <c:v>2019</c:v>
                </c:pt>
                <c:pt idx="4">
                  <c:v>2020</c:v>
                </c:pt>
                <c:pt idx="5">
                  <c:v>2021</c:v>
                </c:pt>
                <c:pt idx="6">
                  <c:v>2022</c:v>
                </c:pt>
              </c:strCache>
            </c:strRef>
          </c:cat>
          <c:val>
            <c:numRef>
              <c:f>'Annual Reg Comp'!$D$6:$D$13</c:f>
              <c:numCache>
                <c:formatCode>"$"#,##0</c:formatCode>
                <c:ptCount val="7"/>
                <c:pt idx="0">
                  <c:v>833334</c:v>
                </c:pt>
                <c:pt idx="1">
                  <c:v>3472475</c:v>
                </c:pt>
                <c:pt idx="2">
                  <c:v>2023067</c:v>
                </c:pt>
                <c:pt idx="3">
                  <c:v>2205520.2556476528</c:v>
                </c:pt>
                <c:pt idx="4">
                  <c:v>4493420</c:v>
                </c:pt>
                <c:pt idx="5">
                  <c:v>1978779</c:v>
                </c:pt>
              </c:numCache>
            </c:numRef>
          </c:val>
          <c:extLst>
            <c:ext xmlns:c16="http://schemas.microsoft.com/office/drawing/2014/chart" uri="{C3380CC4-5D6E-409C-BE32-E72D297353CC}">
              <c16:uniqueId val="{00000004-66F3-48E6-9103-70B089448336}"/>
            </c:ext>
          </c:extLst>
        </c:ser>
        <c:ser>
          <c:idx val="3"/>
          <c:order val="3"/>
          <c:tx>
            <c:strRef>
              <c:f>'Annual Reg Comp'!$E$3:$E$5</c:f>
              <c:strCache>
                <c:ptCount val="1"/>
                <c:pt idx="0">
                  <c:v>  - State</c:v>
                </c:pt>
              </c:strCache>
            </c:strRef>
          </c:tx>
          <c:spPr>
            <a:solidFill>
              <a:schemeClr val="accent4"/>
            </a:solidFill>
            <a:ln>
              <a:noFill/>
            </a:ln>
            <a:effectLst/>
          </c:spPr>
          <c:invertIfNegative val="0"/>
          <c:cat>
            <c:strRef>
              <c:f>'Annual Reg Comp'!$A$6:$A$13</c:f>
              <c:strCache>
                <c:ptCount val="7"/>
                <c:pt idx="0">
                  <c:v>2016</c:v>
                </c:pt>
                <c:pt idx="1">
                  <c:v>2017</c:v>
                </c:pt>
                <c:pt idx="2">
                  <c:v>2018</c:v>
                </c:pt>
                <c:pt idx="3">
                  <c:v>2019</c:v>
                </c:pt>
                <c:pt idx="4">
                  <c:v>2020</c:v>
                </c:pt>
                <c:pt idx="5">
                  <c:v>2021</c:v>
                </c:pt>
                <c:pt idx="6">
                  <c:v>2022</c:v>
                </c:pt>
              </c:strCache>
            </c:strRef>
          </c:cat>
          <c:val>
            <c:numRef>
              <c:f>'Annual Reg Comp'!$E$6:$E$13</c:f>
              <c:numCache>
                <c:formatCode>"$"#,##0</c:formatCode>
                <c:ptCount val="7"/>
                <c:pt idx="2">
                  <c:v>2508932</c:v>
                </c:pt>
                <c:pt idx="3">
                  <c:v>16666667</c:v>
                </c:pt>
                <c:pt idx="4">
                  <c:v>225000</c:v>
                </c:pt>
                <c:pt idx="5">
                  <c:v>300000</c:v>
                </c:pt>
              </c:numCache>
            </c:numRef>
          </c:val>
          <c:extLst>
            <c:ext xmlns:c16="http://schemas.microsoft.com/office/drawing/2014/chart" uri="{C3380CC4-5D6E-409C-BE32-E72D297353CC}">
              <c16:uniqueId val="{00000005-66F3-48E6-9103-70B089448336}"/>
            </c:ext>
          </c:extLst>
        </c:ser>
        <c:ser>
          <c:idx val="4"/>
          <c:order val="4"/>
          <c:tx>
            <c:strRef>
              <c:f>'Annual Reg Comp'!$F$3:$F$5</c:f>
              <c:strCache>
                <c:ptCount val="1"/>
                <c:pt idx="0">
                  <c:v>  - COVID Relief</c:v>
                </c:pt>
              </c:strCache>
            </c:strRef>
          </c:tx>
          <c:spPr>
            <a:solidFill>
              <a:schemeClr val="accent5"/>
            </a:solidFill>
            <a:ln>
              <a:noFill/>
            </a:ln>
            <a:effectLst/>
          </c:spPr>
          <c:invertIfNegative val="0"/>
          <c:cat>
            <c:strRef>
              <c:f>'Annual Reg Comp'!$A$6:$A$13</c:f>
              <c:strCache>
                <c:ptCount val="7"/>
                <c:pt idx="0">
                  <c:v>2016</c:v>
                </c:pt>
                <c:pt idx="1">
                  <c:v>2017</c:v>
                </c:pt>
                <c:pt idx="2">
                  <c:v>2018</c:v>
                </c:pt>
                <c:pt idx="3">
                  <c:v>2019</c:v>
                </c:pt>
                <c:pt idx="4">
                  <c:v>2020</c:v>
                </c:pt>
                <c:pt idx="5">
                  <c:v>2021</c:v>
                </c:pt>
                <c:pt idx="6">
                  <c:v>2022</c:v>
                </c:pt>
              </c:strCache>
            </c:strRef>
          </c:cat>
          <c:val>
            <c:numRef>
              <c:f>'Annual Reg Comp'!$F$6:$F$13</c:f>
              <c:numCache>
                <c:formatCode>"$"#,##0</c:formatCode>
                <c:ptCount val="7"/>
                <c:pt idx="4">
                  <c:v>3340035</c:v>
                </c:pt>
                <c:pt idx="5">
                  <c:v>2267296</c:v>
                </c:pt>
              </c:numCache>
            </c:numRef>
          </c:val>
          <c:extLst>
            <c:ext xmlns:c16="http://schemas.microsoft.com/office/drawing/2014/chart" uri="{C3380CC4-5D6E-409C-BE32-E72D297353CC}">
              <c16:uniqueId val="{00000000-6876-4816-9CD4-7D4908048075}"/>
            </c:ext>
          </c:extLst>
        </c:ser>
        <c:dLbls>
          <c:showLegendKey val="0"/>
          <c:showVal val="0"/>
          <c:showCatName val="0"/>
          <c:showSerName val="0"/>
          <c:showPercent val="0"/>
          <c:showBubbleSize val="0"/>
        </c:dLbls>
        <c:gapWidth val="150"/>
        <c:overlap val="100"/>
        <c:axId val="417647440"/>
        <c:axId val="417647832"/>
      </c:barChart>
      <c:catAx>
        <c:axId val="417647440"/>
        <c:scaling>
          <c:orientation val="minMax"/>
        </c:scaling>
        <c:delete val="0"/>
        <c:axPos val="b"/>
        <c:numFmt formatCode="&quot;$&quot;#,##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7647832"/>
        <c:crosses val="autoZero"/>
        <c:auto val="1"/>
        <c:lblAlgn val="ctr"/>
        <c:lblOffset val="100"/>
        <c:noMultiLvlLbl val="0"/>
      </c:catAx>
      <c:valAx>
        <c:axId val="41764783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7647440"/>
        <c:crosses val="autoZero"/>
        <c:crossBetween val="between"/>
      </c:valAx>
      <c:spPr>
        <a:noFill/>
        <a:ln>
          <a:noFill/>
        </a:ln>
        <a:effectLst/>
      </c:spPr>
    </c:plotArea>
    <c:legend>
      <c:legendPos val="t"/>
      <c:layout>
        <c:manualLayout>
          <c:xMode val="edge"/>
          <c:yMode val="edge"/>
          <c:x val="0.28823250218722657"/>
          <c:y val="0.20370370370370369"/>
          <c:w val="0.52479632959265921"/>
          <c:h val="5.667545964814852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[Airport Funding Dashboard 2021.xlsx]Pie Chart!PivotTable1</c:name>
    <c:fmtId val="4"/>
  </c:pivotSource>
  <c:chart>
    <c:title>
      <c:tx>
        <c:strRef>
          <c:f>'Pie Chart'!$B$1</c:f>
          <c:strCache>
            <c:ptCount val="1"/>
            <c:pt idx="0">
              <c:v>2022</c:v>
            </c:pt>
          </c:strCache>
        </c:strRef>
      </c:tx>
      <c:layout>
        <c:manualLayout>
          <c:xMode val="edge"/>
          <c:yMode val="edge"/>
          <c:x val="0.49064229702927492"/>
          <c:y val="0.13541868015763192"/>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pivotFmt>
      <c:pivotFmt>
        <c:idx val="2"/>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extLst>
        </c:dLbl>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extLst>
        </c:dLbl>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extLst>
        </c:dLbl>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extLst>
        </c:dLbl>
      </c:pivotFmt>
      <c:pivotFmt>
        <c:idx val="12"/>
        <c:spPr>
          <a:solidFill>
            <a:schemeClr val="accent1"/>
          </a:solidFill>
          <a:ln w="19050">
            <a:solidFill>
              <a:schemeClr val="lt1"/>
            </a:solidFill>
          </a:ln>
          <a:effectLst/>
        </c:spPr>
        <c:dLbl>
          <c:idx val="0"/>
          <c:layout>
            <c:manualLayout>
              <c:x val="-9.5564517534939122E-2"/>
              <c:y val="-0.15902337467923633"/>
            </c:manualLayout>
          </c:layout>
          <c:spPr>
            <a:noFill/>
            <a:ln>
              <a:noFill/>
            </a:ln>
            <a:effectLst/>
          </c:spPr>
          <c:txPr>
            <a:bodyPr rot="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en-US"/>
            </a:p>
          </c:txPr>
          <c:dLblPos val="bestFit"/>
          <c:showLegendKey val="0"/>
          <c:showVal val="1"/>
          <c:showCatName val="0"/>
          <c:showSerName val="0"/>
          <c:showPercent val="1"/>
          <c:showBubbleSize val="0"/>
          <c:extLst>
            <c:ext xmlns:c15="http://schemas.microsoft.com/office/drawing/2012/chart" uri="{CE6537A1-D6FC-4f65-9D91-7224C49458BB}">
              <c15:layout>
                <c:manualLayout>
                  <c:w val="0.21177760779673219"/>
                  <c:h val="0.16461487901124405"/>
                </c:manualLayout>
              </c15:layout>
            </c:ext>
          </c:extLst>
        </c:dLbl>
      </c:pivotFmt>
      <c:pivotFmt>
        <c:idx val="13"/>
        <c:spPr>
          <a:solidFill>
            <a:schemeClr val="accent1"/>
          </a:solidFill>
          <a:ln w="19050">
            <a:solidFill>
              <a:schemeClr val="lt1"/>
            </a:solidFill>
          </a:ln>
          <a:effectLst/>
        </c:spPr>
        <c:dLbl>
          <c:idx val="0"/>
          <c:layout>
            <c:manualLayout>
              <c:x val="-5.1102071650637765E-2"/>
              <c:y val="6.8042130143043514E-2"/>
            </c:manualLayout>
          </c:layout>
          <c:spPr>
            <a:noFill/>
            <a:ln>
              <a:noFill/>
            </a:ln>
            <a:effectLst/>
          </c:spPr>
          <c:txPr>
            <a:bodyPr rot="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extLst>
        </c:dLbl>
      </c:pivotFmt>
      <c:pivotFmt>
        <c:idx val="1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extLst>
        </c:dLbl>
      </c:pivotFmt>
      <c:pivotFmt>
        <c:idx val="15"/>
        <c:spPr>
          <a:solidFill>
            <a:schemeClr val="accent1"/>
          </a:solidFill>
          <a:ln w="19050">
            <a:solidFill>
              <a:schemeClr val="lt1"/>
            </a:solidFill>
          </a:ln>
          <a:effectLst/>
        </c:spPr>
        <c:dLbl>
          <c:idx val="0"/>
          <c:tx>
            <c:rich>
              <a:bodyPr rot="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fld id="{A07DEE30-DB9F-4411-B2CF-268DE6F58BA7}" type="VALUE">
                  <a:rPr lang="en-US"/>
                  <a:pPr>
                    <a:defRPr b="1"/>
                  </a:pPr>
                  <a:t>[VALUE]</a:t>
                </a:fld>
                <a:r>
                  <a:rPr lang="en-US" baseline="0"/>
                  <a:t> </a:t>
                </a:r>
                <a:fld id="{967A69F1-C8A3-4EA2-8A4F-4808401B3C3B}" type="PERCENTAGE">
                  <a:rPr lang="en-US" baseline="0"/>
                  <a:pPr>
                    <a:defRPr b="1"/>
                  </a:pPr>
                  <a:t>[PERCENTAGE]</a:t>
                </a:fld>
                <a:endParaRPr lang="en-US" baseline="0"/>
              </a:p>
            </c:rich>
          </c:tx>
          <c:spPr>
            <a:noFill/>
            <a:ln>
              <a:noFill/>
            </a:ln>
            <a:effectLst/>
          </c:spPr>
          <c:txPr>
            <a:bodyPr rot="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15:dlblFieldTable/>
              <c15:showDataLabelsRange val="0"/>
            </c:ext>
          </c:extLst>
        </c:dLbl>
      </c:pivotFmt>
      <c:pivotFmt>
        <c:idx val="16"/>
        <c:spPr>
          <a:solidFill>
            <a:schemeClr val="accent1"/>
          </a:solidFill>
          <a:ln w="19050">
            <a:solidFill>
              <a:schemeClr val="lt1"/>
            </a:solidFill>
          </a:ln>
          <a:effectLst/>
        </c:spPr>
        <c:dLbl>
          <c:idx val="0"/>
          <c:layout>
            <c:manualLayout>
              <c:x val="3.2878474731721334E-2"/>
              <c:y val="1.6446734612814189E-2"/>
            </c:manualLayout>
          </c:layout>
          <c:tx>
            <c:rich>
              <a:bodyPr rot="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fld id="{EB798BD6-A52C-4FDE-ABFB-816F5DAFEB19}" type="VALUE">
                  <a:rPr lang="en-US"/>
                  <a:pPr>
                    <a:defRPr b="1"/>
                  </a:pPr>
                  <a:t>[VALUE]</a:t>
                </a:fld>
                <a:r>
                  <a:rPr lang="en-US" baseline="0"/>
                  <a:t> </a:t>
                </a:r>
                <a:fld id="{00449C16-68A8-4308-94EA-BDACBA99ADC1}" type="PERCENTAGE">
                  <a:rPr lang="en-US" baseline="0"/>
                  <a:pPr>
                    <a:defRPr b="1"/>
                  </a:pPr>
                  <a:t>[PERCENTAGE]</a:t>
                </a:fld>
                <a:endParaRPr lang="en-US" baseline="0"/>
              </a:p>
            </c:rich>
          </c:tx>
          <c:spPr>
            <a:noFill/>
            <a:ln>
              <a:noFill/>
            </a:ln>
            <a:effectLst/>
          </c:spPr>
          <c:txPr>
            <a:bodyPr rot="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15:dlblFieldTable/>
              <c15:showDataLabelsRange val="0"/>
            </c:ext>
          </c:extLst>
        </c:dLbl>
      </c:pivotFmt>
      <c:pivotFmt>
        <c:idx val="17"/>
        <c:spPr>
          <a:solidFill>
            <a:schemeClr val="accent1"/>
          </a:solidFill>
          <a:ln w="19050">
            <a:solidFill>
              <a:schemeClr val="lt1"/>
            </a:solidFill>
          </a:ln>
          <a:effectLst/>
        </c:spPr>
      </c:pivotFmt>
      <c:pivotFmt>
        <c:idx val="18"/>
        <c:spPr>
          <a:solidFill>
            <a:schemeClr val="accent1"/>
          </a:solidFill>
          <a:ln w="19050">
            <a:solidFill>
              <a:schemeClr val="lt1"/>
            </a:solidFill>
          </a:ln>
          <a:effectLst/>
        </c:spPr>
        <c:dLbl>
          <c:idx val="0"/>
          <c:spPr>
            <a:noFill/>
            <a:ln>
              <a:noFill/>
            </a:ln>
            <a:effectLst/>
          </c:spPr>
          <c:txPr>
            <a:bodyPr rot="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w="19050">
            <a:solidFill>
              <a:schemeClr val="lt1"/>
            </a:solidFill>
          </a:ln>
          <a:effectLst/>
        </c:spPr>
      </c:pivotFmt>
    </c:pivotFmts>
    <c:plotArea>
      <c:layout>
        <c:manualLayout>
          <c:layoutTarget val="inner"/>
          <c:xMode val="edge"/>
          <c:yMode val="edge"/>
          <c:x val="0.214701401872605"/>
          <c:y val="0.21484278907865309"/>
          <c:w val="0.62626440597969002"/>
          <c:h val="0.70761543781648428"/>
        </c:manualLayout>
      </c:layout>
      <c:pieChart>
        <c:varyColors val="1"/>
        <c:ser>
          <c:idx val="0"/>
          <c:order val="0"/>
          <c:tx>
            <c:strRef>
              <c:f>'Pie Chart'!$B$1</c:f>
              <c:strCache>
                <c:ptCount val="1"/>
                <c:pt idx="0">
                  <c:v>Total</c:v>
                </c:pt>
              </c:strCache>
            </c:strRef>
          </c:tx>
          <c:explosion val="11"/>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6E9-44D1-9425-EF14E8397F0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6E9-44D1-9425-EF14E8397F0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CAA-4B9A-8EEB-A2571D872EF1}"/>
              </c:ext>
            </c:extLst>
          </c:dPt>
          <c:dLbls>
            <c:dLbl>
              <c:idx val="0"/>
              <c:layout>
                <c:manualLayout>
                  <c:x val="3.2878474731721334E-2"/>
                  <c:y val="1.6446734612814189E-2"/>
                </c:manualLayout>
              </c:layout>
              <c:tx>
                <c:rich>
                  <a:bodyPr/>
                  <a:lstStyle/>
                  <a:p>
                    <a:fld id="{EB798BD6-A52C-4FDE-ABFB-816F5DAFEB19}" type="VALUE">
                      <a:rPr lang="en-US"/>
                      <a:pPr/>
                      <a:t>[VALUE]</a:t>
                    </a:fld>
                    <a:r>
                      <a:rPr lang="en-US" baseline="0"/>
                      <a:t> </a:t>
                    </a:r>
                    <a:fld id="{00449C16-68A8-4308-94EA-BDACBA99ADC1}" type="PERCENTAGE">
                      <a:rPr lang="en-US" baseline="0"/>
                      <a:pPr/>
                      <a:t>[PERCENTAGE]</a:t>
                    </a:fld>
                    <a:endParaRPr lang="en-US"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36E9-44D1-9425-EF14E8397F07}"/>
                </c:ext>
              </c:extLst>
            </c:dLbl>
            <c:dLbl>
              <c:idx val="1"/>
              <c:tx>
                <c:rich>
                  <a:bodyPr/>
                  <a:lstStyle/>
                  <a:p>
                    <a:fld id="{A07DEE30-DB9F-4411-B2CF-268DE6F58BA7}" type="VALUE">
                      <a:rPr lang="en-US"/>
                      <a:pPr/>
                      <a:t>[VALUE]</a:t>
                    </a:fld>
                    <a:r>
                      <a:rPr lang="en-US" baseline="0"/>
                      <a:t> </a:t>
                    </a:r>
                    <a:fld id="{967A69F1-C8A3-4EA2-8A4F-4808401B3C3B}" type="PERCENTAGE">
                      <a:rPr lang="en-US" baseline="0"/>
                      <a:pPr/>
                      <a:t>[PERCENTAGE]</a:t>
                    </a:fld>
                    <a:endParaRPr lang="en-US"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6E9-44D1-9425-EF14E8397F07}"/>
                </c:ext>
              </c:extLst>
            </c:dLbl>
            <c:spPr>
              <a:noFill/>
              <a:ln>
                <a:noFill/>
              </a:ln>
              <a:effectLst/>
            </c:spPr>
            <c:txPr>
              <a:bodyPr rot="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'Pie Chart'!$B$1</c:f>
              <c:strCache>
                <c:ptCount val="2"/>
                <c:pt idx="0">
                  <c:v>NCTCOG Region</c:v>
                </c:pt>
                <c:pt idx="1">
                  <c:v>Rest of the State</c:v>
                </c:pt>
              </c:strCache>
            </c:strRef>
          </c:cat>
          <c:val>
            <c:numRef>
              <c:f>'Pie Chart'!$B$1</c:f>
              <c:numCache>
                <c:formatCode>_("$"* #,##0_);_("$"* \(#,##0\);_("$"* "-"??_);_(@_)</c:formatCode>
                <c:ptCount val="2"/>
                <c:pt idx="0">
                  <c:v>13852888</c:v>
                </c:pt>
                <c:pt idx="1">
                  <c:v>84103227</c:v>
                </c:pt>
              </c:numCache>
            </c:numRef>
          </c:val>
          <c:extLst>
            <c:ext xmlns:c16="http://schemas.microsoft.com/office/drawing/2014/chart" uri="{C3380CC4-5D6E-409C-BE32-E72D297353CC}">
              <c16:uniqueId val="{00000004-36E9-44D1-9425-EF14E8397F07}"/>
            </c:ext>
          </c:extLst>
        </c:ser>
        <c:dLbls>
          <c:showLegendKey val="0"/>
          <c:showVal val="0"/>
          <c:showCatName val="0"/>
          <c:showSerName val="0"/>
          <c:showPercent val="0"/>
          <c:showBubbleSize val="0"/>
          <c:showLeaderLines val="1"/>
        </c:dLbls>
        <c:firstSliceAng val="0"/>
      </c:pieChart>
      <c:spPr>
        <a:noFill/>
        <a:ln>
          <a:noFill/>
        </a:ln>
        <a:effectLst/>
      </c:spPr>
    </c:plotArea>
    <c:legend>
      <c:legendPos val="tr"/>
      <c:layout>
        <c:manualLayout>
          <c:xMode val="edge"/>
          <c:yMode val="edge"/>
          <c:x val="0.7623459725963545"/>
          <c:y val="0.44115016233890864"/>
          <c:w val="0.23644496565588877"/>
          <c:h val="0.16147223672836128"/>
        </c:manualLayout>
      </c:layout>
      <c:overlay val="0"/>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2000">
          <a:solidFill>
            <a:sysClr val="windowText" lastClr="00000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[Airport Funding Dashboard 2021.xlsx]Grant Funding Release by Month!PivotTable3</c:name>
    <c:fmtId val="3"/>
  </c:pivotSource>
  <c:chart>
    <c:title>
      <c:tx>
        <c:rich>
          <a:bodyPr rot="0" spcFirstLastPara="1" vertOverflow="ellipsis" vert="horz" wrap="square" anchor="ctr" anchorCtr="1"/>
          <a:lstStyle/>
          <a:p>
            <a:pPr>
              <a:defRPr sz="2000" b="1" i="0" u="none" strike="noStrike" kern="1200" spc="0" baseline="0">
                <a:solidFill>
                  <a:sysClr val="windowText" lastClr="000000"/>
                </a:solidFill>
                <a:latin typeface="+mn-lt"/>
                <a:ea typeface="+mn-ea"/>
                <a:cs typeface="+mn-cs"/>
              </a:defRPr>
            </a:pPr>
            <a:r>
              <a:rPr lang="en-US" sz="2000" b="1"/>
              <a:t>Grant Funding Release</a:t>
            </a:r>
          </a:p>
          <a:p>
            <a:pPr>
              <a:defRPr sz="2000" b="1"/>
            </a:pPr>
            <a:r>
              <a:rPr lang="en-US" sz="2000" b="1"/>
              <a:t>by Month</a:t>
            </a:r>
          </a:p>
        </c:rich>
      </c:tx>
      <c:overlay val="0"/>
      <c:spPr>
        <a:noFill/>
        <a:ln>
          <a:noFill/>
        </a:ln>
        <a:effectLst/>
      </c:spPr>
      <c:txPr>
        <a:bodyPr rot="0" spcFirstLastPara="1" vertOverflow="ellipsis" vert="horz" wrap="square" anchor="ctr" anchorCtr="1"/>
        <a:lstStyle/>
        <a:p>
          <a:pPr>
            <a:defRPr sz="2000" b="1"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2"/>
        <c:spPr>
          <a:solidFill>
            <a:schemeClr val="accent2"/>
          </a:solidFill>
          <a:ln>
            <a:noFill/>
          </a:ln>
          <a:effectLst/>
        </c:spP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dLbl>
          <c:idx val="0"/>
          <c:layout>
            <c:manualLayout>
              <c:x val="-9.5400340715502564E-3"/>
              <c:y val="0"/>
            </c:manualLayout>
          </c:layout>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numFmt formatCode="&quot;$&quot;#,##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numFmt formatCode="&quot;$&quot;#,##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dLbl>
          <c:idx val="0"/>
          <c:layout>
            <c:manualLayout>
              <c:x val="0"/>
              <c:y val="-4.3010752688172046E-2"/>
            </c:manualLayout>
          </c:layout>
          <c:numFmt formatCode="&quot;$&quot;#,##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dLbl>
          <c:idx val="0"/>
          <c:layout>
            <c:manualLayout>
              <c:x val="-4.7587601352566907E-17"/>
              <c:y val="-4.3010752688172046E-2"/>
            </c:manualLayout>
          </c:layout>
          <c:numFmt formatCode="&quot;$&quot;#,##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dLbl>
          <c:idx val="0"/>
          <c:layout>
            <c:manualLayout>
              <c:x val="-2.5957173321054703E-3"/>
              <c:y val="-5.5913978494623574E-2"/>
            </c:manualLayout>
          </c:layout>
          <c:numFmt formatCode="&quot;$&quot;#,##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2"/>
          </a:solidFill>
          <a:ln>
            <a:noFill/>
          </a:ln>
          <a:effectLst/>
        </c:spPr>
        <c:dLbl>
          <c:idx val="0"/>
          <c:layout>
            <c:manualLayout>
              <c:x val="3.3744325317369879E-2"/>
              <c:y val="-3.4408602150537634E-2"/>
            </c:manualLayout>
          </c:layout>
          <c:numFmt formatCode="&quot;$&quot;#,##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2"/>
          </a:solidFill>
          <a:ln>
            <a:noFill/>
          </a:ln>
          <a:effectLst/>
        </c:spPr>
        <c:dLbl>
          <c:idx val="0"/>
          <c:layout>
            <c:manualLayout>
              <c:x val="0"/>
              <c:y val="-0.14623655913978503"/>
            </c:manualLayout>
          </c:layout>
          <c:numFmt formatCode="&quot;$&quot;#,##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dLbl>
          <c:idx val="0"/>
          <c:layout>
            <c:manualLayout>
              <c:x val="-3.893575998158072E-2"/>
              <c:y val="-0.14193548387096774"/>
            </c:manualLayout>
          </c:layout>
          <c:numFmt formatCode="&quot;$&quot;#,##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dLbl>
          <c:idx val="0"/>
          <c:layout>
            <c:manualLayout>
              <c:x val="-1.9467879990790408E-2"/>
              <c:y val="-1.7204301075268973E-2"/>
            </c:manualLayout>
          </c:layout>
          <c:numFmt formatCode="&quot;$&quot;#,##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dLbl>
          <c:idx val="0"/>
          <c:layout>
            <c:manualLayout>
              <c:x val="-2.7255031987106437E-2"/>
              <c:y val="-7.9569892473118353E-2"/>
            </c:manualLayout>
          </c:layout>
          <c:numFmt formatCode="&quot;$&quot;#,##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751074067439814"/>
          <c:y val="0.20737617475234951"/>
          <c:w val="0.81846128669218388"/>
          <c:h val="0.6382150537634409"/>
        </c:manualLayout>
      </c:layout>
      <c:barChart>
        <c:barDir val="col"/>
        <c:grouping val="clustered"/>
        <c:varyColors val="0"/>
        <c:ser>
          <c:idx val="0"/>
          <c:order val="0"/>
          <c:tx>
            <c:strRef>
              <c:f>'Grant Funding Release by Month'!$B$3:$B$4</c:f>
              <c:strCache>
                <c:ptCount val="1"/>
                <c:pt idx="0">
                  <c:v>Rest of the State</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F6A5-403D-AF2B-54FE3B6A7DB6}"/>
              </c:ext>
            </c:extLst>
          </c:dPt>
          <c:dPt>
            <c:idx val="1"/>
            <c:invertIfNegative val="0"/>
            <c:bubble3D val="0"/>
            <c:extLst>
              <c:ext xmlns:c16="http://schemas.microsoft.com/office/drawing/2014/chart" uri="{C3380CC4-5D6E-409C-BE32-E72D297353CC}">
                <c16:uniqueId val="{00000001-F6A5-403D-AF2B-54FE3B6A7DB6}"/>
              </c:ext>
            </c:extLst>
          </c:dPt>
          <c:dPt>
            <c:idx val="2"/>
            <c:invertIfNegative val="0"/>
            <c:bubble3D val="0"/>
            <c:extLst>
              <c:ext xmlns:c16="http://schemas.microsoft.com/office/drawing/2014/chart" uri="{C3380CC4-5D6E-409C-BE32-E72D297353CC}">
                <c16:uniqueId val="{00000003-F6A5-403D-AF2B-54FE3B6A7DB6}"/>
              </c:ext>
            </c:extLst>
          </c:dPt>
          <c:dPt>
            <c:idx val="3"/>
            <c:invertIfNegative val="0"/>
            <c:bubble3D val="0"/>
            <c:extLst>
              <c:ext xmlns:c16="http://schemas.microsoft.com/office/drawing/2014/chart" uri="{C3380CC4-5D6E-409C-BE32-E72D297353CC}">
                <c16:uniqueId val="{00000005-F6A5-403D-AF2B-54FE3B6A7DB6}"/>
              </c:ext>
            </c:extLst>
          </c:dPt>
          <c:dPt>
            <c:idx val="4"/>
            <c:invertIfNegative val="0"/>
            <c:bubble3D val="0"/>
            <c:extLst>
              <c:ext xmlns:c16="http://schemas.microsoft.com/office/drawing/2014/chart" uri="{C3380CC4-5D6E-409C-BE32-E72D297353CC}">
                <c16:uniqueId val="{00000006-F6A5-403D-AF2B-54FE3B6A7DB6}"/>
              </c:ext>
            </c:extLst>
          </c:dPt>
          <c:dPt>
            <c:idx val="5"/>
            <c:invertIfNegative val="0"/>
            <c:bubble3D val="0"/>
            <c:extLst>
              <c:ext xmlns:c16="http://schemas.microsoft.com/office/drawing/2014/chart" uri="{C3380CC4-5D6E-409C-BE32-E72D297353CC}">
                <c16:uniqueId val="{00000008-3174-41FF-B920-5D27DA14BE50}"/>
              </c:ext>
            </c:extLst>
          </c:dPt>
          <c:dPt>
            <c:idx val="6"/>
            <c:invertIfNegative val="0"/>
            <c:bubble3D val="0"/>
            <c:extLst>
              <c:ext xmlns:c16="http://schemas.microsoft.com/office/drawing/2014/chart" uri="{C3380CC4-5D6E-409C-BE32-E72D297353CC}">
                <c16:uniqueId val="{0000000D-1DFA-4D25-ACC3-BF162EE7EE09}"/>
              </c:ext>
            </c:extLst>
          </c:dPt>
          <c:dPt>
            <c:idx val="7"/>
            <c:invertIfNegative val="0"/>
            <c:bubble3D val="0"/>
            <c:extLst>
              <c:ext xmlns:c16="http://schemas.microsoft.com/office/drawing/2014/chart" uri="{C3380CC4-5D6E-409C-BE32-E72D297353CC}">
                <c16:uniqueId val="{0000000E-1DFA-4D25-ACC3-BF162EE7EE09}"/>
              </c:ext>
            </c:extLst>
          </c:dPt>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'Grant Funding Release by Month'!$A$5:$A$13</c:f>
              <c:multiLvlStrCache>
                <c:ptCount val="7"/>
                <c:lvl>
                  <c:pt idx="0">
                    <c:v>February</c:v>
                  </c:pt>
                  <c:pt idx="1">
                    <c:v>April</c:v>
                  </c:pt>
                  <c:pt idx="2">
                    <c:v>June</c:v>
                  </c:pt>
                  <c:pt idx="3">
                    <c:v>July</c:v>
                  </c:pt>
                  <c:pt idx="4">
                    <c:v>August</c:v>
                  </c:pt>
                  <c:pt idx="5">
                    <c:v>October</c:v>
                  </c:pt>
                  <c:pt idx="6">
                    <c:v>December</c:v>
                  </c:pt>
                </c:lvl>
                <c:lvl>
                  <c:pt idx="0">
                    <c:v>2022</c:v>
                  </c:pt>
                </c:lvl>
              </c:multiLvlStrCache>
            </c:multiLvlStrRef>
          </c:cat>
          <c:val>
            <c:numRef>
              <c:f>'Grant Funding Release by Month'!$B$5:$B$13</c:f>
              <c:numCache>
                <c:formatCode>_("$"* #,##0_);_("$"* \(#,##0\);_("$"* "-"??_);_(@_)</c:formatCode>
                <c:ptCount val="7"/>
                <c:pt idx="0">
                  <c:v>3880000</c:v>
                </c:pt>
                <c:pt idx="1">
                  <c:v>8881553</c:v>
                </c:pt>
                <c:pt idx="2">
                  <c:v>26551730</c:v>
                </c:pt>
                <c:pt idx="3">
                  <c:v>20568972</c:v>
                </c:pt>
                <c:pt idx="4">
                  <c:v>20568972</c:v>
                </c:pt>
                <c:pt idx="5">
                  <c:v>2450000</c:v>
                </c:pt>
                <c:pt idx="6">
                  <c:v>1202000</c:v>
                </c:pt>
              </c:numCache>
            </c:numRef>
          </c:val>
          <c:extLst>
            <c:ext xmlns:c16="http://schemas.microsoft.com/office/drawing/2014/chart" uri="{C3380CC4-5D6E-409C-BE32-E72D297353CC}">
              <c16:uniqueId val="{00000007-F6A5-403D-AF2B-54FE3B6A7DB6}"/>
            </c:ext>
          </c:extLst>
        </c:ser>
        <c:ser>
          <c:idx val="1"/>
          <c:order val="1"/>
          <c:tx>
            <c:strRef>
              <c:f>'Grant Funding Release by Month'!$C$3:$C$4</c:f>
              <c:strCache>
                <c:ptCount val="1"/>
                <c:pt idx="0">
                  <c:v>NCTCOG Region</c:v>
                </c:pt>
              </c:strCache>
            </c:strRef>
          </c:tx>
          <c:spPr>
            <a:solidFill>
              <a:schemeClr val="accent2"/>
            </a:solidFill>
            <a:ln>
              <a:noFill/>
            </a:ln>
            <a:effectLst/>
          </c:spPr>
          <c:invertIfNegative val="0"/>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'Grant Funding Release by Month'!$A$5:$A$13</c:f>
              <c:multiLvlStrCache>
                <c:ptCount val="7"/>
                <c:lvl>
                  <c:pt idx="0">
                    <c:v>February</c:v>
                  </c:pt>
                  <c:pt idx="1">
                    <c:v>April</c:v>
                  </c:pt>
                  <c:pt idx="2">
                    <c:v>June</c:v>
                  </c:pt>
                  <c:pt idx="3">
                    <c:v>July</c:v>
                  </c:pt>
                  <c:pt idx="4">
                    <c:v>August</c:v>
                  </c:pt>
                  <c:pt idx="5">
                    <c:v>October</c:v>
                  </c:pt>
                  <c:pt idx="6">
                    <c:v>December</c:v>
                  </c:pt>
                </c:lvl>
                <c:lvl>
                  <c:pt idx="0">
                    <c:v>2022</c:v>
                  </c:pt>
                </c:lvl>
              </c:multiLvlStrCache>
            </c:multiLvlStrRef>
          </c:cat>
          <c:val>
            <c:numRef>
              <c:f>'Grant Funding Release by Month'!$C$5:$C$13</c:f>
              <c:numCache>
                <c:formatCode>_("$"* #,##0_);_("$"* \(#,##0\);_("$"* "-"??_);_(@_)</c:formatCode>
                <c:ptCount val="7"/>
                <c:pt idx="0">
                  <c:v>100000</c:v>
                </c:pt>
                <c:pt idx="1">
                  <c:v>1475000</c:v>
                </c:pt>
                <c:pt idx="2">
                  <c:v>8811222</c:v>
                </c:pt>
                <c:pt idx="3">
                  <c:v>400000</c:v>
                </c:pt>
                <c:pt idx="4">
                  <c:v>400000</c:v>
                </c:pt>
                <c:pt idx="5">
                  <c:v>2666666</c:v>
                </c:pt>
              </c:numCache>
            </c:numRef>
          </c:val>
          <c:extLst>
            <c:ext xmlns:c16="http://schemas.microsoft.com/office/drawing/2014/chart" uri="{C3380CC4-5D6E-409C-BE32-E72D297353CC}">
              <c16:uniqueId val="{0000000B-98AF-4655-A14F-93E37436BD65}"/>
            </c:ext>
          </c:extLst>
        </c:ser>
        <c:dLbls>
          <c:showLegendKey val="0"/>
          <c:showVal val="0"/>
          <c:showCatName val="0"/>
          <c:showSerName val="0"/>
          <c:showPercent val="0"/>
          <c:showBubbleSize val="0"/>
        </c:dLbls>
        <c:gapWidth val="64"/>
        <c:axId val="415318064"/>
        <c:axId val="415318456"/>
      </c:barChart>
      <c:catAx>
        <c:axId val="415318064"/>
        <c:scaling>
          <c:orientation val="minMax"/>
        </c:scaling>
        <c:delete val="0"/>
        <c:axPos val="b"/>
        <c:title>
          <c:tx>
            <c:rich>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r>
                  <a:rPr lang="en-US" sz="1800"/>
                  <a:t>Month</a:t>
                </a:r>
              </a:p>
            </c:rich>
          </c:tx>
          <c:layout>
            <c:manualLayout>
              <c:xMode val="edge"/>
              <c:yMode val="edge"/>
              <c:x val="0.50227807965898086"/>
              <c:y val="0.93082870788692396"/>
            </c:manualLayout>
          </c:layout>
          <c:overlay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415318456"/>
        <c:crosses val="autoZero"/>
        <c:auto val="1"/>
        <c:lblAlgn val="ctr"/>
        <c:lblOffset val="100"/>
        <c:noMultiLvlLbl val="0"/>
      </c:catAx>
      <c:valAx>
        <c:axId val="415318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r>
                  <a:rPr lang="en-US" sz="1800"/>
                  <a:t>Dollars</a:t>
                </a:r>
              </a:p>
            </c:rich>
          </c:tx>
          <c:overlay val="0"/>
          <c:spPr>
            <a:noFill/>
            <a:ln>
              <a:noFill/>
            </a:ln>
            <a:effectLst/>
          </c:spPr>
          <c:txPr>
            <a:bodyPr rot="-54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crossAx val="415318064"/>
        <c:crosses val="autoZero"/>
        <c:crossBetween val="between"/>
      </c:valAx>
      <c:spPr>
        <a:noFill/>
        <a:ln>
          <a:noFill/>
        </a:ln>
        <a:effectLst/>
      </c:spPr>
    </c:plotArea>
    <c:legend>
      <c:legendPos val="r"/>
      <c:layout>
        <c:manualLayout>
          <c:xMode val="edge"/>
          <c:yMode val="edge"/>
          <c:x val="0.7970656064848477"/>
          <c:y val="3.2947388200028488E-2"/>
          <c:w val="0.13235961901523444"/>
          <c:h val="0.10001872738880613"/>
        </c:manualLayout>
      </c:layout>
      <c:overlay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[Airport Funding Dashboard 2021.xlsx]Grants by Funding Source!PivotTable1</c:name>
    <c:fmtId val="26"/>
  </c:pivotSource>
  <c:chart>
    <c:title>
      <c:tx>
        <c:rich>
          <a:bodyPr rot="0" spcFirstLastPara="1" vertOverflow="ellipsis" vert="horz" wrap="square" anchor="ctr" anchorCtr="1"/>
          <a:lstStyle/>
          <a:p>
            <a:pPr>
              <a:defRPr sz="2400" b="0" i="0" u="none" strike="noStrike" kern="1200" spc="0" baseline="0">
                <a:solidFill>
                  <a:sysClr val="windowText" lastClr="000000"/>
                </a:solidFill>
                <a:latin typeface="+mn-lt"/>
                <a:ea typeface="+mn-ea"/>
                <a:cs typeface="+mn-cs"/>
              </a:defRPr>
            </a:pPr>
            <a:r>
              <a:rPr lang="en-US"/>
              <a:t>Grants by Funding Source</a:t>
            </a:r>
          </a:p>
        </c:rich>
      </c:tx>
      <c:overlay val="0"/>
      <c:spPr>
        <a:noFill/>
        <a:ln>
          <a:noFill/>
        </a:ln>
        <a:effectLst/>
      </c:spPr>
      <c:txPr>
        <a:bodyPr rot="0" spcFirstLastPara="1" vertOverflow="ellipsis" vert="horz" wrap="square" anchor="ctr" anchorCtr="1"/>
        <a:lstStyle/>
        <a:p>
          <a:pPr>
            <a:defRPr sz="2400" b="0"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2"/>
          </a:solidFill>
          <a:ln>
            <a:noFill/>
          </a:ln>
          <a:effectLst/>
        </c:spPr>
        <c:dLbl>
          <c:idx val="0"/>
          <c:layout>
            <c:manualLayout>
              <c:x val="0"/>
              <c:y val="-3.7947375655115127E-2"/>
            </c:manualLayout>
          </c:layout>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2"/>
          </a:solidFill>
          <a:ln>
            <a:noFill/>
          </a:ln>
          <a:effectLst/>
        </c:spPr>
        <c:dLbl>
          <c:idx val="0"/>
          <c:layout>
            <c:manualLayout>
              <c:x val="-1.6708243546993903E-17"/>
              <c:y val="-6.8995228463845718E-2"/>
            </c:manualLayout>
          </c:layout>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2"/>
          </a:solidFill>
          <a:ln>
            <a:noFill/>
          </a:ln>
          <a:effectLst/>
        </c:spPr>
        <c:dLbl>
          <c:idx val="0"/>
          <c:layout>
            <c:manualLayout>
              <c:x val="-1.6708243546993903E-17"/>
              <c:y val="-6.8995228463845718E-2"/>
            </c:manualLayout>
          </c:layout>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solidFill>
          <a:ln>
            <a:noFill/>
          </a:ln>
          <a:effectLst/>
        </c:spPr>
        <c:dLbl>
          <c:idx val="0"/>
          <c:layout>
            <c:manualLayout>
              <c:x val="0"/>
              <c:y val="-3.7947375655115127E-2"/>
            </c:manualLayout>
          </c:layout>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2"/>
          </a:solidFill>
          <a:ln>
            <a:noFill/>
          </a:ln>
          <a:effectLst/>
        </c:spPr>
        <c:dLbl>
          <c:idx val="0"/>
          <c:layout>
            <c:manualLayout>
              <c:x val="-1.6708243546993903E-17"/>
              <c:y val="-6.8995228463845718E-2"/>
            </c:manualLayout>
          </c:layout>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2"/>
          </a:solidFill>
          <a:ln>
            <a:noFill/>
          </a:ln>
          <a:effectLst/>
        </c:spPr>
        <c:dLbl>
          <c:idx val="0"/>
          <c:layout>
            <c:manualLayout>
              <c:x val="0"/>
              <c:y val="-3.7947375655115127E-2"/>
            </c:manualLayout>
          </c:layout>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dLbl>
          <c:idx val="0"/>
          <c:layout>
            <c:manualLayout>
              <c:x val="0"/>
              <c:y val="-3.1787944209404624E-2"/>
            </c:manualLayout>
          </c:layout>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0564708672196266"/>
          <c:y val="0.2726898049414736"/>
          <c:w val="0.78309226233784424"/>
          <c:h val="0.52625656083286654"/>
        </c:manualLayout>
      </c:layout>
      <c:barChart>
        <c:barDir val="col"/>
        <c:grouping val="stacked"/>
        <c:varyColors val="0"/>
        <c:ser>
          <c:idx val="0"/>
          <c:order val="0"/>
          <c:tx>
            <c:strRef>
              <c:f>'Grants by Funding Source'!$B$4:$B$5</c:f>
              <c:strCache>
                <c:ptCount val="1"/>
                <c:pt idx="0">
                  <c:v>Rest of the State</c:v>
                </c:pt>
              </c:strCache>
            </c:strRef>
          </c:tx>
          <c:spPr>
            <a:solidFill>
              <a:schemeClr val="accent1"/>
            </a:solidFill>
            <a:ln>
              <a:noFill/>
            </a:ln>
            <a:effectLst/>
          </c:spPr>
          <c:invertIfNegative val="0"/>
          <c:dPt>
            <c:idx val="3"/>
            <c:invertIfNegative val="0"/>
            <c:bubble3D val="0"/>
            <c:extLst>
              <c:ext xmlns:c16="http://schemas.microsoft.com/office/drawing/2014/chart" uri="{C3380CC4-5D6E-409C-BE32-E72D297353CC}">
                <c16:uniqueId val="{00000000-476D-438B-8B90-F69A4CB1F420}"/>
              </c:ext>
            </c:extLst>
          </c:dPt>
          <c:dLbls>
            <c:spPr>
              <a:noFill/>
              <a:ln>
                <a:noFill/>
              </a:ln>
              <a:effectLst/>
            </c:spPr>
            <c:txPr>
              <a:bodyPr rot="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'Grants by Funding Source'!$A$6:$A$8</c:f>
              <c:strCache>
                <c:ptCount val="2"/>
                <c:pt idx="0">
                  <c:v>Federal </c:v>
                </c:pt>
                <c:pt idx="1">
                  <c:v>State</c:v>
                </c:pt>
              </c:strCache>
            </c:strRef>
          </c:cat>
          <c:val>
            <c:numRef>
              <c:f>'Grants by Funding Source'!$B$6:$B$8</c:f>
              <c:numCache>
                <c:formatCode>_("$"* #,##0_);_("$"* \(#,##0\);_("$"* "-"??_);_(@_)</c:formatCode>
                <c:ptCount val="2"/>
                <c:pt idx="0">
                  <c:v>73235007</c:v>
                </c:pt>
                <c:pt idx="1">
                  <c:v>10868220</c:v>
                </c:pt>
              </c:numCache>
            </c:numRef>
          </c:val>
          <c:extLst>
            <c:ext xmlns:c16="http://schemas.microsoft.com/office/drawing/2014/chart" uri="{C3380CC4-5D6E-409C-BE32-E72D297353CC}">
              <c16:uniqueId val="{00000001-476D-438B-8B90-F69A4CB1F420}"/>
            </c:ext>
          </c:extLst>
        </c:ser>
        <c:ser>
          <c:idx val="1"/>
          <c:order val="1"/>
          <c:tx>
            <c:strRef>
              <c:f>'Grants by Funding Source'!$C$4:$C$5</c:f>
              <c:strCache>
                <c:ptCount val="1"/>
                <c:pt idx="0">
                  <c:v>NCTCOG Region</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'Grants by Funding Source'!$A$6:$A$8</c:f>
              <c:strCache>
                <c:ptCount val="2"/>
                <c:pt idx="0">
                  <c:v>Federal </c:v>
                </c:pt>
                <c:pt idx="1">
                  <c:v>State</c:v>
                </c:pt>
              </c:strCache>
            </c:strRef>
          </c:cat>
          <c:val>
            <c:numRef>
              <c:f>'Grants by Funding Source'!$C$6:$C$8</c:f>
              <c:numCache>
                <c:formatCode>_("$"* #,##0_);_("$"* \(#,##0\);_("$"* "-"??_);_(@_)</c:formatCode>
                <c:ptCount val="2"/>
                <c:pt idx="0">
                  <c:v>13852888</c:v>
                </c:pt>
              </c:numCache>
            </c:numRef>
          </c:val>
          <c:extLst>
            <c:ext xmlns:c16="http://schemas.microsoft.com/office/drawing/2014/chart" uri="{C3380CC4-5D6E-409C-BE32-E72D297353CC}">
              <c16:uniqueId val="{00000002-DCF8-4730-ADB4-CE51728B2F49}"/>
            </c:ext>
          </c:extLst>
        </c:ser>
        <c:dLbls>
          <c:showLegendKey val="0"/>
          <c:showVal val="0"/>
          <c:showCatName val="0"/>
          <c:showSerName val="0"/>
          <c:showPercent val="0"/>
          <c:showBubbleSize val="0"/>
        </c:dLbls>
        <c:gapWidth val="25"/>
        <c:overlap val="100"/>
        <c:axId val="412315368"/>
        <c:axId val="415318848"/>
      </c:barChart>
      <c:catAx>
        <c:axId val="412315368"/>
        <c:scaling>
          <c:orientation val="minMax"/>
        </c:scaling>
        <c:delete val="0"/>
        <c:axPos val="b"/>
        <c:title>
          <c:tx>
            <c:rich>
              <a:bodyPr rot="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r>
                  <a:rPr lang="en-US" b="0"/>
                  <a:t>Funding Source</a:t>
                </a:r>
              </a:p>
            </c:rich>
          </c:tx>
          <c:layout>
            <c:manualLayout>
              <c:xMode val="edge"/>
              <c:yMode val="edge"/>
              <c:x val="0.49557594417587397"/>
              <c:y val="0.91509952384457593"/>
            </c:manualLayout>
          </c:layout>
          <c:overlay val="0"/>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en-US"/>
          </a:p>
        </c:txPr>
        <c:crossAx val="415318848"/>
        <c:crosses val="autoZero"/>
        <c:auto val="1"/>
        <c:lblAlgn val="ctr"/>
        <c:lblOffset val="100"/>
        <c:noMultiLvlLbl val="0"/>
      </c:catAx>
      <c:valAx>
        <c:axId val="415318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r>
                  <a:rPr lang="en-US"/>
                  <a:t>Dollars</a:t>
                </a:r>
              </a:p>
            </c:rich>
          </c:tx>
          <c:overlay val="0"/>
          <c:spPr>
            <a:noFill/>
            <a:ln>
              <a:noFill/>
            </a:ln>
            <a:effectLst/>
          </c:spPr>
          <c:txPr>
            <a:bodyPr rot="-54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en-US"/>
          </a:p>
        </c:txPr>
        <c:crossAx val="412315368"/>
        <c:crosses val="autoZero"/>
        <c:crossBetween val="between"/>
      </c:valAx>
      <c:spPr>
        <a:noFill/>
        <a:ln>
          <a:noFill/>
        </a:ln>
        <a:effectLst/>
      </c:spPr>
    </c:plotArea>
    <c:legend>
      <c:legendPos val="r"/>
      <c:layout>
        <c:manualLayout>
          <c:xMode val="edge"/>
          <c:yMode val="edge"/>
          <c:x val="0.76304181689814432"/>
          <c:y val="2.9678556927150629E-2"/>
          <c:w val="0.16931205752167094"/>
          <c:h val="9.6662526895269843E-2"/>
        </c:manualLayout>
      </c:layout>
      <c:overlay val="0"/>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2000">
          <a:solidFill>
            <a:sysClr val="windowText" lastClr="000000"/>
          </a:solidFill>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[Airport Funding Dashboard 2021.xlsx]NCTCOG Airports!PivotTable2</c:name>
    <c:fmtId val="9"/>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numFmt formatCode="&quot;$&quot;#,##0" sourceLinked="0"/>
          <c:spPr>
            <a:noFill/>
            <a:ln>
              <a:noFill/>
            </a:ln>
            <a:effectLst/>
          </c:spPr>
          <c:txPr>
            <a:bodyPr rot="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numFmt formatCode="&quot;$&quot;#,##0" sourceLinked="0"/>
          <c:spPr>
            <a:noFill/>
            <a:ln>
              <a:noFill/>
            </a:ln>
            <a:effectLst/>
          </c:spPr>
          <c:txPr>
            <a:bodyPr rot="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numFmt formatCode="&quot;$&quot;#,##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2"/>
          </a:solidFill>
          <a:ln>
            <a:noFill/>
          </a:ln>
          <a:effectLst/>
        </c:spPr>
        <c:dLbl>
          <c:idx val="0"/>
          <c:layout>
            <c:manualLayout>
              <c:x val="1.3016597494212739E-3"/>
              <c:y val="-3.7217712887330563E-2"/>
            </c:manualLayout>
          </c:layout>
          <c:numFmt formatCode="&quot;$&quot;#,##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2"/>
          </a:solidFill>
          <a:ln>
            <a:noFill/>
          </a:ln>
          <a:effectLst/>
        </c:spPr>
        <c:dLbl>
          <c:idx val="0"/>
          <c:layout>
            <c:manualLayout>
              <c:x val="0"/>
              <c:y val="-3.5066018063393337E-2"/>
            </c:manualLayout>
          </c:layout>
          <c:numFmt formatCode="&quot;$&quot;#,##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2"/>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3"/>
          </a:solidFill>
          <a:ln>
            <a:noFill/>
          </a:ln>
          <a:effectLst/>
        </c:spPr>
        <c:dLbl>
          <c:idx val="0"/>
          <c:layout>
            <c:manualLayout>
              <c:x val="0"/>
              <c:y val="-0.27326524264001772"/>
            </c:manualLayout>
          </c:layout>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2324811248361016"/>
          <c:y val="0.23378621709008179"/>
          <c:w val="0.77424451762483859"/>
          <c:h val="0.53807139524098868"/>
        </c:manualLayout>
      </c:layout>
      <c:barChart>
        <c:barDir val="col"/>
        <c:grouping val="stacked"/>
        <c:varyColors val="0"/>
        <c:ser>
          <c:idx val="0"/>
          <c:order val="0"/>
          <c:tx>
            <c:strRef>
              <c:f>'NCTCOG Airports'!$B$4:$B$5</c:f>
              <c:strCache>
                <c:ptCount val="1"/>
                <c:pt idx="0">
                  <c:v>Federal</c:v>
                </c:pt>
              </c:strCache>
            </c:strRef>
          </c:tx>
          <c:spPr>
            <a:solidFill>
              <a:schemeClr val="accent1"/>
            </a:solidFill>
            <a:ln>
              <a:noFill/>
            </a:ln>
            <a:effectLst/>
          </c:spPr>
          <c:invertIfNegative val="0"/>
          <c:dLbls>
            <c:numFmt formatCode="&quot;$&quot;#,##0" sourceLinked="0"/>
            <c:spPr>
              <a:noFill/>
              <a:ln>
                <a:noFill/>
              </a:ln>
              <a:effectLst/>
            </c:spPr>
            <c:txPr>
              <a:bodyPr rot="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'NCTCOG Airports'!$A$6:$A$16</c:f>
              <c:strCache>
                <c:ptCount val="10"/>
                <c:pt idx="0">
                  <c:v>Denton Enterprise</c:v>
                </c:pt>
                <c:pt idx="1">
                  <c:v>McKinney National</c:v>
                </c:pt>
                <c:pt idx="2">
                  <c:v>Fort Worth Spinks</c:v>
                </c:pt>
                <c:pt idx="3">
                  <c:v>Dallas Executive</c:v>
                </c:pt>
                <c:pt idx="4">
                  <c:v>Lancaster Regional</c:v>
                </c:pt>
                <c:pt idx="5">
                  <c:v>Bridgeport Municipal</c:v>
                </c:pt>
                <c:pt idx="6">
                  <c:v>Caddo Mills Municipal Airport</c:v>
                </c:pt>
                <c:pt idx="7">
                  <c:v>City of Mesquite</c:v>
                </c:pt>
                <c:pt idx="8">
                  <c:v>City of Midlothian and City of Waxahachie</c:v>
                </c:pt>
                <c:pt idx="9">
                  <c:v>City of Mineral Wells</c:v>
                </c:pt>
              </c:strCache>
            </c:strRef>
          </c:cat>
          <c:val>
            <c:numRef>
              <c:f>'NCTCOG Airports'!$B$6:$B$16</c:f>
              <c:numCache>
                <c:formatCode>_("$"* #,##0_);_("$"* \(#,##0\);_("$"* "-"??_);_(@_)</c:formatCode>
                <c:ptCount val="10"/>
                <c:pt idx="0">
                  <c:v>6000000</c:v>
                </c:pt>
                <c:pt idx="1">
                  <c:v>726222</c:v>
                </c:pt>
                <c:pt idx="2">
                  <c:v>800000</c:v>
                </c:pt>
                <c:pt idx="3">
                  <c:v>1800000</c:v>
                </c:pt>
                <c:pt idx="4">
                  <c:v>2085000</c:v>
                </c:pt>
                <c:pt idx="5">
                  <c:v>100000</c:v>
                </c:pt>
                <c:pt idx="6">
                  <c:v>1475000</c:v>
                </c:pt>
                <c:pt idx="7">
                  <c:v>333333</c:v>
                </c:pt>
                <c:pt idx="8">
                  <c:v>200000</c:v>
                </c:pt>
                <c:pt idx="9">
                  <c:v>333333</c:v>
                </c:pt>
              </c:numCache>
            </c:numRef>
          </c:val>
          <c:extLst>
            <c:ext xmlns:c16="http://schemas.microsoft.com/office/drawing/2014/chart" uri="{C3380CC4-5D6E-409C-BE32-E72D297353CC}">
              <c16:uniqueId val="{00000000-F404-452B-A2E1-906F7F106F58}"/>
            </c:ext>
          </c:extLst>
        </c:ser>
        <c:dLbls>
          <c:showLegendKey val="0"/>
          <c:showVal val="0"/>
          <c:showCatName val="0"/>
          <c:showSerName val="0"/>
          <c:showPercent val="0"/>
          <c:showBubbleSize val="0"/>
        </c:dLbls>
        <c:gapWidth val="25"/>
        <c:overlap val="100"/>
        <c:axId val="415319632"/>
        <c:axId val="415320024"/>
      </c:barChart>
      <c:catAx>
        <c:axId val="415319632"/>
        <c:scaling>
          <c:orientation val="minMax"/>
        </c:scaling>
        <c:delete val="0"/>
        <c:axPos val="b"/>
        <c:title>
          <c:tx>
            <c:rich>
              <a:bodyPr rot="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r>
                  <a:rPr lang="en-US"/>
                  <a:t>NCTCOG Region Airports</a:t>
                </a:r>
              </a:p>
            </c:rich>
          </c:tx>
          <c:layout>
            <c:manualLayout>
              <c:xMode val="edge"/>
              <c:yMode val="edge"/>
              <c:x val="0.42556981643049524"/>
              <c:y val="0.92810103274574562"/>
            </c:manualLayout>
          </c:layout>
          <c:overlay val="0"/>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62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en-US"/>
          </a:p>
        </c:txPr>
        <c:crossAx val="415320024"/>
        <c:crosses val="autoZero"/>
        <c:auto val="1"/>
        <c:lblAlgn val="ctr"/>
        <c:lblOffset val="100"/>
        <c:noMultiLvlLbl val="0"/>
      </c:catAx>
      <c:valAx>
        <c:axId val="415320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r>
                  <a:rPr lang="en-US"/>
                  <a:t>Dollars</a:t>
                </a:r>
              </a:p>
            </c:rich>
          </c:tx>
          <c:layout>
            <c:manualLayout>
              <c:xMode val="edge"/>
              <c:yMode val="edge"/>
              <c:x val="1.1157786374881698E-2"/>
              <c:y val="0.47828990750084205"/>
            </c:manualLayout>
          </c:layout>
          <c:overlay val="0"/>
          <c:spPr>
            <a:noFill/>
            <a:ln>
              <a:noFill/>
            </a:ln>
            <a:effectLst/>
          </c:spPr>
          <c:txPr>
            <a:bodyPr rot="-54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4153196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2000">
          <a:solidFill>
            <a:sysClr val="windowText" lastClr="00000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[Airport Funding Dashboard 2021.xlsx]Annual Comp!PivotTable1</c:name>
    <c:fmtId val="8"/>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dLbl>
          <c:idx val="0"/>
          <c:layout>
            <c:manualLayout>
              <c:x val="-7.5285565939771551E-2"/>
              <c:y val="-0.1143920119904583"/>
            </c:manualLayout>
          </c:layout>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dLbl>
          <c:idx val="0"/>
          <c:layout>
            <c:manualLayout>
              <c:x val="8.3073727933540828E-2"/>
              <c:y val="-9.9750818011019399E-2"/>
            </c:manualLayout>
          </c:layout>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2"/>
          </a:solidFill>
          <a:ln>
            <a:noFill/>
          </a:ln>
          <a:effectLst/>
        </c:spPr>
        <c:dLbl>
          <c:idx val="0"/>
          <c:layout>
            <c:manualLayout>
              <c:x val="-0.12720664589823469"/>
              <c:y val="-4.5040214477211793E-2"/>
            </c:manualLayout>
          </c:layout>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dLbl>
          <c:idx val="0"/>
          <c:layout>
            <c:manualLayout>
              <c:x val="0"/>
              <c:y val="-7.0777479892761466E-2"/>
            </c:manualLayout>
          </c:layout>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3"/>
          </a:solidFill>
          <a:ln>
            <a:noFill/>
          </a:ln>
          <a:effectLst/>
        </c:spPr>
        <c:dLbl>
          <c:idx val="0"/>
          <c:layout>
            <c:manualLayout>
              <c:x val="1.279052751660427E-3"/>
              <c:y val="6.7129678495281926E-4"/>
            </c:manualLayout>
          </c:layout>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7321669487575739"/>
          <c:y val="0.36873015000219944"/>
          <c:w val="0.82027088903606671"/>
          <c:h val="0.47405093916333085"/>
        </c:manualLayout>
      </c:layout>
      <c:barChart>
        <c:barDir val="col"/>
        <c:grouping val="stacked"/>
        <c:varyColors val="0"/>
        <c:ser>
          <c:idx val="0"/>
          <c:order val="0"/>
          <c:tx>
            <c:strRef>
              <c:f>'Annual Comp'!$B$3:$B$4</c:f>
              <c:strCache>
                <c:ptCount val="1"/>
                <c:pt idx="0">
                  <c:v>Discretionary</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'Annual Comp'!$A$5:$A$21</c:f>
              <c:multiLvlStrCache>
                <c:ptCount val="8"/>
                <c:lvl>
                  <c:pt idx="0">
                    <c:v>$61,060,426 </c:v>
                  </c:pt>
                  <c:pt idx="1">
                    <c:v>$68,617,290 </c:v>
                  </c:pt>
                  <c:pt idx="2">
                    <c:v>$71,989,211 </c:v>
                  </c:pt>
                  <c:pt idx="3">
                    <c:v>$87,696,756 </c:v>
                  </c:pt>
                  <c:pt idx="4">
                    <c:v>$106,173,439 </c:v>
                  </c:pt>
                  <c:pt idx="5">
                    <c:v>$72,630,106 </c:v>
                  </c:pt>
                  <c:pt idx="6">
                    <c:v>$91,637,449 </c:v>
                  </c:pt>
                  <c:pt idx="7">
                    <c:v>(blank)</c:v>
                  </c:pt>
                </c:lvl>
                <c:lvl>
                  <c:pt idx="0">
                    <c:v>2016</c:v>
                  </c:pt>
                  <c:pt idx="1">
                    <c:v>2017</c:v>
                  </c:pt>
                  <c:pt idx="2">
                    <c:v>2018</c:v>
                  </c:pt>
                  <c:pt idx="3">
                    <c:v>2019</c:v>
                  </c:pt>
                  <c:pt idx="4">
                    <c:v>2020</c:v>
                  </c:pt>
                  <c:pt idx="5">
                    <c:v>2021</c:v>
                  </c:pt>
                  <c:pt idx="6">
                    <c:v>2022</c:v>
                  </c:pt>
                  <c:pt idx="7">
                    <c:v>(blank)</c:v>
                  </c:pt>
                </c:lvl>
              </c:multiLvlStrCache>
            </c:multiLvlStrRef>
          </c:cat>
          <c:val>
            <c:numRef>
              <c:f>'Annual Comp'!$B$5:$B$21</c:f>
              <c:numCache>
                <c:formatCode>_("$"* #,##0_);_("$"* \(#,##0\);_("$"* "-"??_);_(@_)</c:formatCode>
                <c:ptCount val="8"/>
                <c:pt idx="0">
                  <c:v>13666666</c:v>
                </c:pt>
                <c:pt idx="1">
                  <c:v>12866667</c:v>
                </c:pt>
                <c:pt idx="2">
                  <c:v>16700000</c:v>
                </c:pt>
                <c:pt idx="3">
                  <c:v>2500000</c:v>
                </c:pt>
                <c:pt idx="4">
                  <c:v>15362833</c:v>
                </c:pt>
              </c:numCache>
            </c:numRef>
          </c:val>
          <c:extLst>
            <c:ext xmlns:c16="http://schemas.microsoft.com/office/drawing/2014/chart" uri="{C3380CC4-5D6E-409C-BE32-E72D297353CC}">
              <c16:uniqueId val="{00000000-F944-42D6-925E-CE217CE6F7B2}"/>
            </c:ext>
          </c:extLst>
        </c:ser>
        <c:ser>
          <c:idx val="1"/>
          <c:order val="1"/>
          <c:tx>
            <c:strRef>
              <c:f>'Annual Comp'!$C$3:$C$4</c:f>
              <c:strCache>
                <c:ptCount val="1"/>
                <c:pt idx="0">
                  <c:v>Federal</c:v>
                </c:pt>
              </c:strCache>
            </c:strRef>
          </c:tx>
          <c:spPr>
            <a:solidFill>
              <a:schemeClr val="accent2"/>
            </a:solidFill>
            <a:ln>
              <a:noFill/>
            </a:ln>
            <a:effectLst/>
          </c:spPr>
          <c:invertIfNegative val="0"/>
          <c:dPt>
            <c:idx val="2"/>
            <c:invertIfNegative val="0"/>
            <c:bubble3D val="0"/>
            <c:extLst>
              <c:ext xmlns:c16="http://schemas.microsoft.com/office/drawing/2014/chart" uri="{C3380CC4-5D6E-409C-BE32-E72D297353CC}">
                <c16:uniqueId val="{00000002-F944-42D6-925E-CE217CE6F7B2}"/>
              </c:ext>
            </c:extLst>
          </c:dPt>
          <c:dLbls>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'Annual Comp'!$A$5:$A$21</c:f>
              <c:multiLvlStrCache>
                <c:ptCount val="8"/>
                <c:lvl>
                  <c:pt idx="0">
                    <c:v>$61,060,426 </c:v>
                  </c:pt>
                  <c:pt idx="1">
                    <c:v>$68,617,290 </c:v>
                  </c:pt>
                  <c:pt idx="2">
                    <c:v>$71,989,211 </c:v>
                  </c:pt>
                  <c:pt idx="3">
                    <c:v>$87,696,756 </c:v>
                  </c:pt>
                  <c:pt idx="4">
                    <c:v>$106,173,439 </c:v>
                  </c:pt>
                  <c:pt idx="5">
                    <c:v>$72,630,106 </c:v>
                  </c:pt>
                  <c:pt idx="6">
                    <c:v>$91,637,449 </c:v>
                  </c:pt>
                  <c:pt idx="7">
                    <c:v>(blank)</c:v>
                  </c:pt>
                </c:lvl>
                <c:lvl>
                  <c:pt idx="0">
                    <c:v>2016</c:v>
                  </c:pt>
                  <c:pt idx="1">
                    <c:v>2017</c:v>
                  </c:pt>
                  <c:pt idx="2">
                    <c:v>2018</c:v>
                  </c:pt>
                  <c:pt idx="3">
                    <c:v>2019</c:v>
                  </c:pt>
                  <c:pt idx="4">
                    <c:v>2020</c:v>
                  </c:pt>
                  <c:pt idx="5">
                    <c:v>2021</c:v>
                  </c:pt>
                  <c:pt idx="6">
                    <c:v>2022</c:v>
                  </c:pt>
                  <c:pt idx="7">
                    <c:v>(blank)</c:v>
                  </c:pt>
                </c:lvl>
              </c:multiLvlStrCache>
            </c:multiLvlStrRef>
          </c:cat>
          <c:val>
            <c:numRef>
              <c:f>'Annual Comp'!$C$5:$C$21</c:f>
              <c:numCache>
                <c:formatCode>_("$"* #,##0_);_("$"* \(#,##0\);_("$"* "-"??_);_(@_)</c:formatCode>
                <c:ptCount val="8"/>
                <c:pt idx="0">
                  <c:v>34736959</c:v>
                </c:pt>
                <c:pt idx="1">
                  <c:v>24884903</c:v>
                </c:pt>
                <c:pt idx="2">
                  <c:v>21898269</c:v>
                </c:pt>
                <c:pt idx="3">
                  <c:v>41145343.744352348</c:v>
                </c:pt>
                <c:pt idx="4">
                  <c:v>36151681.5</c:v>
                </c:pt>
                <c:pt idx="5">
                  <c:v>44222812</c:v>
                </c:pt>
                <c:pt idx="6">
                  <c:v>87087895</c:v>
                </c:pt>
              </c:numCache>
            </c:numRef>
          </c:val>
          <c:extLst>
            <c:ext xmlns:c16="http://schemas.microsoft.com/office/drawing/2014/chart" uri="{C3380CC4-5D6E-409C-BE32-E72D297353CC}">
              <c16:uniqueId val="{00000003-F944-42D6-925E-CE217CE6F7B2}"/>
            </c:ext>
          </c:extLst>
        </c:ser>
        <c:ser>
          <c:idx val="2"/>
          <c:order val="2"/>
          <c:tx>
            <c:strRef>
              <c:f>'Annual Comp'!$D$3:$D$4</c:f>
              <c:strCache>
                <c:ptCount val="1"/>
                <c:pt idx="0">
                  <c:v>NPE</c:v>
                </c:pt>
              </c:strCache>
            </c:strRef>
          </c:tx>
          <c:spPr>
            <a:solidFill>
              <a:schemeClr val="accent3"/>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3-5B25-4356-B16B-0D61E58C5D00}"/>
              </c:ext>
            </c:extLst>
          </c:dPt>
          <c:dPt>
            <c:idx val="2"/>
            <c:invertIfNegative val="0"/>
            <c:bubble3D val="0"/>
            <c:extLst>
              <c:ext xmlns:c16="http://schemas.microsoft.com/office/drawing/2014/chart" uri="{C3380CC4-5D6E-409C-BE32-E72D297353CC}">
                <c16:uniqueId val="{00000004-F944-42D6-925E-CE217CE6F7B2}"/>
              </c:ext>
            </c:extLst>
          </c:dPt>
          <c:dLbls>
            <c:dLbl>
              <c:idx val="0"/>
              <c:layout>
                <c:manualLayout>
                  <c:x val="1.279052751660427E-3"/>
                  <c:y val="6.712967849528192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B25-4356-B16B-0D61E58C5D00}"/>
                </c:ext>
              </c:extLst>
            </c:dLbl>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'Annual Comp'!$A$5:$A$21</c:f>
              <c:multiLvlStrCache>
                <c:ptCount val="8"/>
                <c:lvl>
                  <c:pt idx="0">
                    <c:v>$61,060,426 </c:v>
                  </c:pt>
                  <c:pt idx="1">
                    <c:v>$68,617,290 </c:v>
                  </c:pt>
                  <c:pt idx="2">
                    <c:v>$71,989,211 </c:v>
                  </c:pt>
                  <c:pt idx="3">
                    <c:v>$87,696,756 </c:v>
                  </c:pt>
                  <c:pt idx="4">
                    <c:v>$106,173,439 </c:v>
                  </c:pt>
                  <c:pt idx="5">
                    <c:v>$72,630,106 </c:v>
                  </c:pt>
                  <c:pt idx="6">
                    <c:v>$91,637,449 </c:v>
                  </c:pt>
                  <c:pt idx="7">
                    <c:v>(blank)</c:v>
                  </c:pt>
                </c:lvl>
                <c:lvl>
                  <c:pt idx="0">
                    <c:v>2016</c:v>
                  </c:pt>
                  <c:pt idx="1">
                    <c:v>2017</c:v>
                  </c:pt>
                  <c:pt idx="2">
                    <c:v>2018</c:v>
                  </c:pt>
                  <c:pt idx="3">
                    <c:v>2019</c:v>
                  </c:pt>
                  <c:pt idx="4">
                    <c:v>2020</c:v>
                  </c:pt>
                  <c:pt idx="5">
                    <c:v>2021</c:v>
                  </c:pt>
                  <c:pt idx="6">
                    <c:v>2022</c:v>
                  </c:pt>
                  <c:pt idx="7">
                    <c:v>(blank)</c:v>
                  </c:pt>
                </c:lvl>
              </c:multiLvlStrCache>
            </c:multiLvlStrRef>
          </c:cat>
          <c:val>
            <c:numRef>
              <c:f>'Annual Comp'!$D$5:$D$21</c:f>
              <c:numCache>
                <c:formatCode>_("$"* #,##0_);_("$"* \(#,##0\);_("$"* "-"??_);_(@_)</c:formatCode>
                <c:ptCount val="8"/>
                <c:pt idx="0">
                  <c:v>3551801</c:v>
                </c:pt>
                <c:pt idx="1">
                  <c:v>18253236</c:v>
                </c:pt>
                <c:pt idx="2">
                  <c:v>18003081</c:v>
                </c:pt>
                <c:pt idx="3">
                  <c:v>10976713.255647652</c:v>
                </c:pt>
                <c:pt idx="4">
                  <c:v>21170081</c:v>
                </c:pt>
                <c:pt idx="5">
                  <c:v>7883523</c:v>
                </c:pt>
              </c:numCache>
            </c:numRef>
          </c:val>
          <c:extLst>
            <c:ext xmlns:c16="http://schemas.microsoft.com/office/drawing/2014/chart" uri="{C3380CC4-5D6E-409C-BE32-E72D297353CC}">
              <c16:uniqueId val="{00000005-F944-42D6-925E-CE217CE6F7B2}"/>
            </c:ext>
          </c:extLst>
        </c:ser>
        <c:ser>
          <c:idx val="3"/>
          <c:order val="3"/>
          <c:tx>
            <c:strRef>
              <c:f>'Annual Comp'!$E$3:$E$4</c:f>
              <c:strCache>
                <c:ptCount val="1"/>
                <c:pt idx="0">
                  <c:v>State</c:v>
                </c:pt>
              </c:strCache>
            </c:strRef>
          </c:tx>
          <c:spPr>
            <a:solidFill>
              <a:schemeClr val="accent4"/>
            </a:solidFill>
            <a:ln>
              <a:noFill/>
            </a:ln>
            <a:effectLst/>
          </c:spPr>
          <c:invertIfNegative val="0"/>
          <c:dPt>
            <c:idx val="2"/>
            <c:invertIfNegative val="0"/>
            <c:bubble3D val="0"/>
            <c:extLst>
              <c:ext xmlns:c16="http://schemas.microsoft.com/office/drawing/2014/chart" uri="{C3380CC4-5D6E-409C-BE32-E72D297353CC}">
                <c16:uniqueId val="{00000006-F944-42D6-925E-CE217CE6F7B2}"/>
              </c:ext>
            </c:extLst>
          </c:dPt>
          <c:dLbls>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'Annual Comp'!$A$5:$A$21</c:f>
              <c:multiLvlStrCache>
                <c:ptCount val="8"/>
                <c:lvl>
                  <c:pt idx="0">
                    <c:v>$61,060,426 </c:v>
                  </c:pt>
                  <c:pt idx="1">
                    <c:v>$68,617,290 </c:v>
                  </c:pt>
                  <c:pt idx="2">
                    <c:v>$71,989,211 </c:v>
                  </c:pt>
                  <c:pt idx="3">
                    <c:v>$87,696,756 </c:v>
                  </c:pt>
                  <c:pt idx="4">
                    <c:v>$106,173,439 </c:v>
                  </c:pt>
                  <c:pt idx="5">
                    <c:v>$72,630,106 </c:v>
                  </c:pt>
                  <c:pt idx="6">
                    <c:v>$91,637,449 </c:v>
                  </c:pt>
                  <c:pt idx="7">
                    <c:v>(blank)</c:v>
                  </c:pt>
                </c:lvl>
                <c:lvl>
                  <c:pt idx="0">
                    <c:v>2016</c:v>
                  </c:pt>
                  <c:pt idx="1">
                    <c:v>2017</c:v>
                  </c:pt>
                  <c:pt idx="2">
                    <c:v>2018</c:v>
                  </c:pt>
                  <c:pt idx="3">
                    <c:v>2019</c:v>
                  </c:pt>
                  <c:pt idx="4">
                    <c:v>2020</c:v>
                  </c:pt>
                  <c:pt idx="5">
                    <c:v>2021</c:v>
                  </c:pt>
                  <c:pt idx="6">
                    <c:v>2022</c:v>
                  </c:pt>
                  <c:pt idx="7">
                    <c:v>(blank)</c:v>
                  </c:pt>
                </c:lvl>
              </c:multiLvlStrCache>
            </c:multiLvlStrRef>
          </c:cat>
          <c:val>
            <c:numRef>
              <c:f>'Annual Comp'!$E$5:$E$21</c:f>
              <c:numCache>
                <c:formatCode>_("$"* #,##0_);_("$"* \(#,##0\);_("$"* "-"??_);_(@_)</c:formatCode>
                <c:ptCount val="8"/>
                <c:pt idx="0">
                  <c:v>9105000</c:v>
                </c:pt>
                <c:pt idx="1">
                  <c:v>12612484</c:v>
                </c:pt>
                <c:pt idx="2">
                  <c:v>15387861</c:v>
                </c:pt>
                <c:pt idx="3">
                  <c:v>29674699</c:v>
                </c:pt>
                <c:pt idx="4">
                  <c:v>21353100</c:v>
                </c:pt>
                <c:pt idx="5">
                  <c:v>10351555</c:v>
                </c:pt>
                <c:pt idx="6">
                  <c:v>10868220</c:v>
                </c:pt>
              </c:numCache>
            </c:numRef>
          </c:val>
          <c:extLst>
            <c:ext xmlns:c16="http://schemas.microsoft.com/office/drawing/2014/chart" uri="{C3380CC4-5D6E-409C-BE32-E72D297353CC}">
              <c16:uniqueId val="{00000007-F944-42D6-925E-CE217CE6F7B2}"/>
            </c:ext>
          </c:extLst>
        </c:ser>
        <c:ser>
          <c:idx val="4"/>
          <c:order val="4"/>
          <c:tx>
            <c:strRef>
              <c:f>'Annual Comp'!$F$3:$F$4</c:f>
              <c:strCache>
                <c:ptCount val="1"/>
                <c:pt idx="0">
                  <c:v>Omnibus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'Annual Comp'!$A$5:$A$21</c:f>
              <c:multiLvlStrCache>
                <c:ptCount val="8"/>
                <c:lvl>
                  <c:pt idx="0">
                    <c:v>$61,060,426 </c:v>
                  </c:pt>
                  <c:pt idx="1">
                    <c:v>$68,617,290 </c:v>
                  </c:pt>
                  <c:pt idx="2">
                    <c:v>$71,989,211 </c:v>
                  </c:pt>
                  <c:pt idx="3">
                    <c:v>$87,696,756 </c:v>
                  </c:pt>
                  <c:pt idx="4">
                    <c:v>$106,173,439 </c:v>
                  </c:pt>
                  <c:pt idx="5">
                    <c:v>$72,630,106 </c:v>
                  </c:pt>
                  <c:pt idx="6">
                    <c:v>$91,637,449 </c:v>
                  </c:pt>
                  <c:pt idx="7">
                    <c:v>(blank)</c:v>
                  </c:pt>
                </c:lvl>
                <c:lvl>
                  <c:pt idx="0">
                    <c:v>2016</c:v>
                  </c:pt>
                  <c:pt idx="1">
                    <c:v>2017</c:v>
                  </c:pt>
                  <c:pt idx="2">
                    <c:v>2018</c:v>
                  </c:pt>
                  <c:pt idx="3">
                    <c:v>2019</c:v>
                  </c:pt>
                  <c:pt idx="4">
                    <c:v>2020</c:v>
                  </c:pt>
                  <c:pt idx="5">
                    <c:v>2021</c:v>
                  </c:pt>
                  <c:pt idx="6">
                    <c:v>2022</c:v>
                  </c:pt>
                  <c:pt idx="7">
                    <c:v>(blank)</c:v>
                  </c:pt>
                </c:lvl>
              </c:multiLvlStrCache>
            </c:multiLvlStrRef>
          </c:cat>
          <c:val>
            <c:numRef>
              <c:f>'Annual Comp'!$F$5:$F$21</c:f>
              <c:numCache>
                <c:formatCode>_("$"* #,##0_);_("$"* \(#,##0\);_("$"* "-"??_);_(@_)</c:formatCode>
                <c:ptCount val="8"/>
                <c:pt idx="3">
                  <c:v>3400000</c:v>
                </c:pt>
              </c:numCache>
            </c:numRef>
          </c:val>
          <c:extLst>
            <c:ext xmlns:c16="http://schemas.microsoft.com/office/drawing/2014/chart" uri="{C3380CC4-5D6E-409C-BE32-E72D297353CC}">
              <c16:uniqueId val="{00000003-352E-4957-90FA-2A8795A11168}"/>
            </c:ext>
          </c:extLst>
        </c:ser>
        <c:ser>
          <c:idx val="5"/>
          <c:order val="5"/>
          <c:tx>
            <c:strRef>
              <c:f>'Annual Comp'!$G$3:$G$4</c:f>
              <c:strCache>
                <c:ptCount val="1"/>
                <c:pt idx="0">
                  <c:v>COVID Relief</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'Annual Comp'!$A$5:$A$21</c:f>
              <c:multiLvlStrCache>
                <c:ptCount val="8"/>
                <c:lvl>
                  <c:pt idx="0">
                    <c:v>$61,060,426 </c:v>
                  </c:pt>
                  <c:pt idx="1">
                    <c:v>$68,617,290 </c:v>
                  </c:pt>
                  <c:pt idx="2">
                    <c:v>$71,989,211 </c:v>
                  </c:pt>
                  <c:pt idx="3">
                    <c:v>$87,696,756 </c:v>
                  </c:pt>
                  <c:pt idx="4">
                    <c:v>$106,173,439 </c:v>
                  </c:pt>
                  <c:pt idx="5">
                    <c:v>$72,630,106 </c:v>
                  </c:pt>
                  <c:pt idx="6">
                    <c:v>$91,637,449 </c:v>
                  </c:pt>
                  <c:pt idx="7">
                    <c:v>(blank)</c:v>
                  </c:pt>
                </c:lvl>
                <c:lvl>
                  <c:pt idx="0">
                    <c:v>2016</c:v>
                  </c:pt>
                  <c:pt idx="1">
                    <c:v>2017</c:v>
                  </c:pt>
                  <c:pt idx="2">
                    <c:v>2018</c:v>
                  </c:pt>
                  <c:pt idx="3">
                    <c:v>2019</c:v>
                  </c:pt>
                  <c:pt idx="4">
                    <c:v>2020</c:v>
                  </c:pt>
                  <c:pt idx="5">
                    <c:v>2021</c:v>
                  </c:pt>
                  <c:pt idx="6">
                    <c:v>2022</c:v>
                  </c:pt>
                  <c:pt idx="7">
                    <c:v>(blank)</c:v>
                  </c:pt>
                </c:lvl>
              </c:multiLvlStrCache>
            </c:multiLvlStrRef>
          </c:cat>
          <c:val>
            <c:numRef>
              <c:f>'Annual Comp'!$G$5:$G$21</c:f>
              <c:numCache>
                <c:formatCode>_("$"* #,##0_);_("$"* \(#,##0\);_("$"* "-"??_);_(@_)</c:formatCode>
                <c:ptCount val="8"/>
                <c:pt idx="4">
                  <c:v>11504265.800000001</c:v>
                </c:pt>
                <c:pt idx="5">
                  <c:v>10172216</c:v>
                </c:pt>
              </c:numCache>
            </c:numRef>
          </c:val>
          <c:extLst>
            <c:ext xmlns:c16="http://schemas.microsoft.com/office/drawing/2014/chart" uri="{C3380CC4-5D6E-409C-BE32-E72D297353CC}">
              <c16:uniqueId val="{00000006-81BD-4400-9FCD-F9DCF5E977BF}"/>
            </c:ext>
          </c:extLst>
        </c:ser>
        <c:ser>
          <c:idx val="6"/>
          <c:order val="6"/>
          <c:tx>
            <c:strRef>
              <c:f>'Annual Comp'!$H$3:$H$4</c:f>
              <c:strCache>
                <c:ptCount val="1"/>
                <c:pt idx="0">
                  <c:v>(blank)</c:v>
                </c:pt>
              </c:strCache>
            </c:strRef>
          </c:tx>
          <c:spPr>
            <a:solidFill>
              <a:schemeClr val="accent1">
                <a:lumMod val="60000"/>
              </a:schemeClr>
            </a:solidFill>
            <a:ln>
              <a:noFill/>
            </a:ln>
            <a:effectLst/>
          </c:spPr>
          <c:invertIfNegative val="0"/>
          <c:cat>
            <c:multiLvlStrRef>
              <c:f>'Annual Comp'!$A$5:$A$21</c:f>
              <c:multiLvlStrCache>
                <c:ptCount val="8"/>
                <c:lvl>
                  <c:pt idx="0">
                    <c:v>$61,060,426 </c:v>
                  </c:pt>
                  <c:pt idx="1">
                    <c:v>$68,617,290 </c:v>
                  </c:pt>
                  <c:pt idx="2">
                    <c:v>$71,989,211 </c:v>
                  </c:pt>
                  <c:pt idx="3">
                    <c:v>$87,696,756 </c:v>
                  </c:pt>
                  <c:pt idx="4">
                    <c:v>$106,173,439 </c:v>
                  </c:pt>
                  <c:pt idx="5">
                    <c:v>$72,630,106 </c:v>
                  </c:pt>
                  <c:pt idx="6">
                    <c:v>$91,637,449 </c:v>
                  </c:pt>
                  <c:pt idx="7">
                    <c:v>(blank)</c:v>
                  </c:pt>
                </c:lvl>
                <c:lvl>
                  <c:pt idx="0">
                    <c:v>2016</c:v>
                  </c:pt>
                  <c:pt idx="1">
                    <c:v>2017</c:v>
                  </c:pt>
                  <c:pt idx="2">
                    <c:v>2018</c:v>
                  </c:pt>
                  <c:pt idx="3">
                    <c:v>2019</c:v>
                  </c:pt>
                  <c:pt idx="4">
                    <c:v>2020</c:v>
                  </c:pt>
                  <c:pt idx="5">
                    <c:v>2021</c:v>
                  </c:pt>
                  <c:pt idx="6">
                    <c:v>2022</c:v>
                  </c:pt>
                  <c:pt idx="7">
                    <c:v>(blank)</c:v>
                  </c:pt>
                </c:lvl>
              </c:multiLvlStrCache>
            </c:multiLvlStrRef>
          </c:cat>
          <c:val>
            <c:numRef>
              <c:f>'Annual Comp'!$H$5:$H$21</c:f>
              <c:numCache>
                <c:formatCode>_("$"* #,##0_);_("$"* \(#,##0\);_("$"* "-"??_);_(@_)</c:formatCode>
                <c:ptCount val="8"/>
              </c:numCache>
            </c:numRef>
          </c:val>
          <c:extLst>
            <c:ext xmlns:c16="http://schemas.microsoft.com/office/drawing/2014/chart" uri="{C3380CC4-5D6E-409C-BE32-E72D297353CC}">
              <c16:uniqueId val="{00000005-220A-43E2-BBEF-A60E3B538DC0}"/>
            </c:ext>
          </c:extLst>
        </c:ser>
        <c:dLbls>
          <c:showLegendKey val="0"/>
          <c:showVal val="0"/>
          <c:showCatName val="0"/>
          <c:showSerName val="0"/>
          <c:showPercent val="0"/>
          <c:showBubbleSize val="0"/>
        </c:dLbls>
        <c:gapWidth val="60"/>
        <c:overlap val="100"/>
        <c:axId val="416944032"/>
        <c:axId val="416944424"/>
      </c:barChart>
      <c:catAx>
        <c:axId val="416944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en-US"/>
          </a:p>
        </c:txPr>
        <c:crossAx val="416944424"/>
        <c:crosses val="autoZero"/>
        <c:auto val="1"/>
        <c:lblAlgn val="ctr"/>
        <c:lblOffset val="100"/>
        <c:noMultiLvlLbl val="0"/>
      </c:catAx>
      <c:valAx>
        <c:axId val="416944424"/>
        <c:scaling>
          <c:orientation val="minMax"/>
          <c:max val="120000000"/>
          <c:min val="0"/>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crossAx val="416944032"/>
        <c:crosses val="autoZero"/>
        <c:crossBetween val="between"/>
      </c:valAx>
      <c:spPr>
        <a:noFill/>
        <a:ln>
          <a:noFill/>
        </a:ln>
        <a:effectLst/>
      </c:spPr>
    </c:plotArea>
    <c:legend>
      <c:legendPos val="t"/>
      <c:layout>
        <c:manualLayout>
          <c:xMode val="edge"/>
          <c:yMode val="edge"/>
          <c:x val="0.23066833672733972"/>
          <c:y val="0.15601317467998063"/>
          <c:w val="0.5284580483357405"/>
          <c:h val="3.9537317450703276E-2"/>
        </c:manualLayout>
      </c:layout>
      <c:overlay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[Airport Funding Dashboard 2021.xlsx]Annual Reg Comp!PivotTable1</c:name>
    <c:fmtId val="43"/>
  </c:pivotSource>
  <c:chart>
    <c:title>
      <c:tx>
        <c:rich>
          <a:bodyPr rot="0" spcFirstLastPara="1" vertOverflow="ellipsis" vert="horz" wrap="square" anchor="ctr" anchorCtr="1"/>
          <a:lstStyle/>
          <a:p>
            <a:pPr>
              <a:defRPr sz="2160" b="0" i="0" u="none" strike="noStrike" kern="1200" spc="0" baseline="0">
                <a:solidFill>
                  <a:sysClr val="windowText" lastClr="000000"/>
                </a:solidFill>
                <a:latin typeface="+mn-lt"/>
                <a:ea typeface="+mn-ea"/>
                <a:cs typeface="+mn-cs"/>
              </a:defRPr>
            </a:pPr>
            <a:r>
              <a:rPr lang="en-US"/>
              <a:t>Annual Comparison </a:t>
            </a:r>
          </a:p>
          <a:p>
            <a:pPr>
              <a:defRPr/>
            </a:pPr>
            <a:r>
              <a:rPr lang="en-US"/>
              <a:t>DFW Region</a:t>
            </a:r>
          </a:p>
        </c:rich>
      </c:tx>
      <c:overlay val="0"/>
      <c:spPr>
        <a:noFill/>
        <a:ln>
          <a:noFill/>
        </a:ln>
        <a:effectLst/>
      </c:spPr>
      <c:txPr>
        <a:bodyPr rot="0" spcFirstLastPara="1" vertOverflow="ellipsis" vert="horz" wrap="square" anchor="ctr" anchorCtr="1"/>
        <a:lstStyle/>
        <a:p>
          <a:pPr>
            <a:defRPr sz="2160" b="0"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7902580927384076"/>
          <c:y val="0.28938972960411197"/>
          <c:w val="0.80934295713035864"/>
          <c:h val="0.54071060941601046"/>
        </c:manualLayout>
      </c:layout>
      <c:barChart>
        <c:barDir val="col"/>
        <c:grouping val="stacked"/>
        <c:varyColors val="0"/>
        <c:ser>
          <c:idx val="0"/>
          <c:order val="0"/>
          <c:tx>
            <c:strRef>
              <c:f>'Annual Reg Comp'!$B$3:$B$5</c:f>
              <c:strCache>
                <c:ptCount val="1"/>
                <c:pt idx="0">
                  <c:v>  - Discretionary</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 Reg Comp'!$A$6:$A$13</c:f>
              <c:strCache>
                <c:ptCount val="7"/>
                <c:pt idx="0">
                  <c:v>2016</c:v>
                </c:pt>
                <c:pt idx="1">
                  <c:v>2017</c:v>
                </c:pt>
                <c:pt idx="2">
                  <c:v>2018</c:v>
                </c:pt>
                <c:pt idx="3">
                  <c:v>2019</c:v>
                </c:pt>
                <c:pt idx="4">
                  <c:v>2020</c:v>
                </c:pt>
                <c:pt idx="5">
                  <c:v>2021</c:v>
                </c:pt>
                <c:pt idx="6">
                  <c:v>2022</c:v>
                </c:pt>
              </c:strCache>
            </c:strRef>
          </c:cat>
          <c:val>
            <c:numRef>
              <c:f>'Annual Reg Comp'!$B$6:$B$13</c:f>
              <c:numCache>
                <c:formatCode>"$"#,##0</c:formatCode>
                <c:ptCount val="7"/>
                <c:pt idx="1">
                  <c:v>6666667</c:v>
                </c:pt>
                <c:pt idx="2">
                  <c:v>10400000</c:v>
                </c:pt>
                <c:pt idx="4">
                  <c:v>8950500</c:v>
                </c:pt>
              </c:numCache>
            </c:numRef>
          </c:val>
          <c:extLst>
            <c:ext xmlns:c16="http://schemas.microsoft.com/office/drawing/2014/chart" uri="{C3380CC4-5D6E-409C-BE32-E72D297353CC}">
              <c16:uniqueId val="{00000000-DD44-441A-B328-2FF03E41D3A8}"/>
            </c:ext>
          </c:extLst>
        </c:ser>
        <c:ser>
          <c:idx val="1"/>
          <c:order val="1"/>
          <c:tx>
            <c:strRef>
              <c:f>'Annual Reg Comp'!$C$3:$C$5</c:f>
              <c:strCache>
                <c:ptCount val="1"/>
                <c:pt idx="0">
                  <c:v>  - Federal</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 Reg Comp'!$A$6:$A$13</c:f>
              <c:strCache>
                <c:ptCount val="7"/>
                <c:pt idx="0">
                  <c:v>2016</c:v>
                </c:pt>
                <c:pt idx="1">
                  <c:v>2017</c:v>
                </c:pt>
                <c:pt idx="2">
                  <c:v>2018</c:v>
                </c:pt>
                <c:pt idx="3">
                  <c:v>2019</c:v>
                </c:pt>
                <c:pt idx="4">
                  <c:v>2020</c:v>
                </c:pt>
                <c:pt idx="5">
                  <c:v>2021</c:v>
                </c:pt>
                <c:pt idx="6">
                  <c:v>2022</c:v>
                </c:pt>
              </c:strCache>
            </c:strRef>
          </c:cat>
          <c:val>
            <c:numRef>
              <c:f>'Annual Reg Comp'!$C$6:$C$13</c:f>
              <c:numCache>
                <c:formatCode>"$"#,##0</c:formatCode>
                <c:ptCount val="7"/>
                <c:pt idx="0">
                  <c:v>3358760</c:v>
                </c:pt>
                <c:pt idx="1">
                  <c:v>16227788</c:v>
                </c:pt>
                <c:pt idx="2">
                  <c:v>7207195</c:v>
                </c:pt>
                <c:pt idx="3">
                  <c:v>12443530.744352348</c:v>
                </c:pt>
                <c:pt idx="4">
                  <c:v>5136382</c:v>
                </c:pt>
                <c:pt idx="5">
                  <c:v>21548998</c:v>
                </c:pt>
                <c:pt idx="6">
                  <c:v>13852888</c:v>
                </c:pt>
              </c:numCache>
            </c:numRef>
          </c:val>
          <c:extLst>
            <c:ext xmlns:c16="http://schemas.microsoft.com/office/drawing/2014/chart" uri="{C3380CC4-5D6E-409C-BE32-E72D297353CC}">
              <c16:uniqueId val="{00000003-5535-4403-8385-10C20A1E8F2D}"/>
            </c:ext>
          </c:extLst>
        </c:ser>
        <c:ser>
          <c:idx val="2"/>
          <c:order val="2"/>
          <c:tx>
            <c:strRef>
              <c:f>'Annual Reg Comp'!$D$3:$D$5</c:f>
              <c:strCache>
                <c:ptCount val="1"/>
                <c:pt idx="0">
                  <c:v>  - NPE</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 Reg Comp'!$A$6:$A$13</c:f>
              <c:strCache>
                <c:ptCount val="7"/>
                <c:pt idx="0">
                  <c:v>2016</c:v>
                </c:pt>
                <c:pt idx="1">
                  <c:v>2017</c:v>
                </c:pt>
                <c:pt idx="2">
                  <c:v>2018</c:v>
                </c:pt>
                <c:pt idx="3">
                  <c:v>2019</c:v>
                </c:pt>
                <c:pt idx="4">
                  <c:v>2020</c:v>
                </c:pt>
                <c:pt idx="5">
                  <c:v>2021</c:v>
                </c:pt>
                <c:pt idx="6">
                  <c:v>2022</c:v>
                </c:pt>
              </c:strCache>
            </c:strRef>
          </c:cat>
          <c:val>
            <c:numRef>
              <c:f>'Annual Reg Comp'!$D$6:$D$13</c:f>
              <c:numCache>
                <c:formatCode>"$"#,##0</c:formatCode>
                <c:ptCount val="7"/>
                <c:pt idx="0">
                  <c:v>833334</c:v>
                </c:pt>
                <c:pt idx="1">
                  <c:v>3472475</c:v>
                </c:pt>
                <c:pt idx="2">
                  <c:v>2023067</c:v>
                </c:pt>
                <c:pt idx="3">
                  <c:v>2205520.2556476528</c:v>
                </c:pt>
                <c:pt idx="4">
                  <c:v>4493420</c:v>
                </c:pt>
                <c:pt idx="5">
                  <c:v>1978779</c:v>
                </c:pt>
              </c:numCache>
            </c:numRef>
          </c:val>
          <c:extLst>
            <c:ext xmlns:c16="http://schemas.microsoft.com/office/drawing/2014/chart" uri="{C3380CC4-5D6E-409C-BE32-E72D297353CC}">
              <c16:uniqueId val="{00000004-5535-4403-8385-10C20A1E8F2D}"/>
            </c:ext>
          </c:extLst>
        </c:ser>
        <c:ser>
          <c:idx val="3"/>
          <c:order val="3"/>
          <c:tx>
            <c:strRef>
              <c:f>'Annual Reg Comp'!$E$3:$E$5</c:f>
              <c:strCache>
                <c:ptCount val="1"/>
                <c:pt idx="0">
                  <c:v>  - State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 Reg Comp'!$A$6:$A$13</c:f>
              <c:strCache>
                <c:ptCount val="7"/>
                <c:pt idx="0">
                  <c:v>2016</c:v>
                </c:pt>
                <c:pt idx="1">
                  <c:v>2017</c:v>
                </c:pt>
                <c:pt idx="2">
                  <c:v>2018</c:v>
                </c:pt>
                <c:pt idx="3">
                  <c:v>2019</c:v>
                </c:pt>
                <c:pt idx="4">
                  <c:v>2020</c:v>
                </c:pt>
                <c:pt idx="5">
                  <c:v>2021</c:v>
                </c:pt>
                <c:pt idx="6">
                  <c:v>2022</c:v>
                </c:pt>
              </c:strCache>
            </c:strRef>
          </c:cat>
          <c:val>
            <c:numRef>
              <c:f>'Annual Reg Comp'!$E$6:$E$13</c:f>
              <c:numCache>
                <c:formatCode>"$"#,##0</c:formatCode>
                <c:ptCount val="7"/>
                <c:pt idx="2">
                  <c:v>2508932</c:v>
                </c:pt>
                <c:pt idx="3">
                  <c:v>16666667</c:v>
                </c:pt>
                <c:pt idx="4">
                  <c:v>225000</c:v>
                </c:pt>
                <c:pt idx="5">
                  <c:v>300000</c:v>
                </c:pt>
              </c:numCache>
            </c:numRef>
          </c:val>
          <c:extLst>
            <c:ext xmlns:c16="http://schemas.microsoft.com/office/drawing/2014/chart" uri="{C3380CC4-5D6E-409C-BE32-E72D297353CC}">
              <c16:uniqueId val="{00000005-5535-4403-8385-10C20A1E8F2D}"/>
            </c:ext>
          </c:extLst>
        </c:ser>
        <c:ser>
          <c:idx val="4"/>
          <c:order val="4"/>
          <c:tx>
            <c:strRef>
              <c:f>'Annual Reg Comp'!$F$3:$F$5</c:f>
              <c:strCache>
                <c:ptCount val="1"/>
                <c:pt idx="0">
                  <c:v>  - COVID Relief</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 Reg Comp'!$A$6:$A$13</c:f>
              <c:strCache>
                <c:ptCount val="7"/>
                <c:pt idx="0">
                  <c:v>2016</c:v>
                </c:pt>
                <c:pt idx="1">
                  <c:v>2017</c:v>
                </c:pt>
                <c:pt idx="2">
                  <c:v>2018</c:v>
                </c:pt>
                <c:pt idx="3">
                  <c:v>2019</c:v>
                </c:pt>
                <c:pt idx="4">
                  <c:v>2020</c:v>
                </c:pt>
                <c:pt idx="5">
                  <c:v>2021</c:v>
                </c:pt>
                <c:pt idx="6">
                  <c:v>2022</c:v>
                </c:pt>
              </c:strCache>
            </c:strRef>
          </c:cat>
          <c:val>
            <c:numRef>
              <c:f>'Annual Reg Comp'!$F$6:$F$13</c:f>
              <c:numCache>
                <c:formatCode>"$"#,##0</c:formatCode>
                <c:ptCount val="7"/>
                <c:pt idx="4">
                  <c:v>3340035</c:v>
                </c:pt>
                <c:pt idx="5">
                  <c:v>2267296</c:v>
                </c:pt>
              </c:numCache>
            </c:numRef>
          </c:val>
          <c:extLst>
            <c:ext xmlns:c16="http://schemas.microsoft.com/office/drawing/2014/chart" uri="{C3380CC4-5D6E-409C-BE32-E72D297353CC}">
              <c16:uniqueId val="{00000001-128C-4A97-9D93-EBE79AA8D6A7}"/>
            </c:ext>
          </c:extLst>
        </c:ser>
        <c:dLbls>
          <c:dLblPos val="ctr"/>
          <c:showLegendKey val="0"/>
          <c:showVal val="1"/>
          <c:showCatName val="0"/>
          <c:showSerName val="0"/>
          <c:showPercent val="0"/>
          <c:showBubbleSize val="0"/>
        </c:dLbls>
        <c:gapWidth val="150"/>
        <c:overlap val="100"/>
        <c:axId val="417647440"/>
        <c:axId val="417647832"/>
      </c:barChart>
      <c:catAx>
        <c:axId val="417647440"/>
        <c:scaling>
          <c:orientation val="minMax"/>
        </c:scaling>
        <c:delete val="0"/>
        <c:axPos val="b"/>
        <c:numFmt formatCode="&quot;$&quot;#,##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crossAx val="417647832"/>
        <c:crosses val="autoZero"/>
        <c:auto val="1"/>
        <c:lblAlgn val="ctr"/>
        <c:lblOffset val="100"/>
        <c:noMultiLvlLbl val="0"/>
      </c:catAx>
      <c:valAx>
        <c:axId val="41764783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crossAx val="417647440"/>
        <c:crosses val="autoZero"/>
        <c:crossBetween val="between"/>
        <c:dispUnits>
          <c:builtInUnit val="thousands"/>
          <c:dispUnitsLbl>
            <c:spPr>
              <a:noFill/>
              <a:ln>
                <a:noFill/>
              </a:ln>
              <a:effectLst/>
            </c:spPr>
            <c:txPr>
              <a:bodyPr rot="-54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dispUnitsLbl>
        </c:dispUnits>
      </c:valAx>
      <c:spPr>
        <a:noFill/>
        <a:ln>
          <a:noFill/>
        </a:ln>
        <a:effectLst/>
      </c:spPr>
    </c:plotArea>
    <c:legend>
      <c:legendPos val="t"/>
      <c:layout>
        <c:manualLayout>
          <c:xMode val="edge"/>
          <c:yMode val="edge"/>
          <c:x val="0.12185015149144393"/>
          <c:y val="9.0198250988209411E-2"/>
          <c:w val="0.61567120149590526"/>
          <c:h val="3.8615921822288603E-2"/>
        </c:manualLayout>
      </c:layout>
      <c:overlay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solidFill>
            <a:sysClr val="windowText" lastClr="00000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[Airport Funding Dashboard 2021.xlsx]Grant Funding Release by Mo (2)!PivotTable3</c:name>
    <c:fmtId val="17"/>
  </c:pivotSource>
  <c:chart>
    <c:title>
      <c:tx>
        <c:rich>
          <a:bodyPr rot="0" spcFirstLastPara="1" vertOverflow="ellipsis" vert="horz" wrap="square" anchor="ctr" anchorCtr="1"/>
          <a:lstStyle/>
          <a:p>
            <a:pPr>
              <a:defRPr sz="2800" b="0" i="0" u="none" strike="noStrike" kern="1200" spc="0" baseline="0">
                <a:solidFill>
                  <a:sysClr val="windowText" lastClr="000000"/>
                </a:solidFill>
                <a:latin typeface="+mn-lt"/>
                <a:ea typeface="+mn-ea"/>
                <a:cs typeface="+mn-cs"/>
              </a:defRPr>
            </a:pPr>
            <a:r>
              <a:rPr lang="en-US" sz="2800"/>
              <a:t>Grant Funding Release</a:t>
            </a:r>
          </a:p>
          <a:p>
            <a:pPr>
              <a:defRPr sz="2800"/>
            </a:pPr>
            <a:r>
              <a:rPr lang="en-US" sz="2800"/>
              <a:t>by Month</a:t>
            </a:r>
          </a:p>
        </c:rich>
      </c:tx>
      <c:overlay val="0"/>
      <c:spPr>
        <a:noFill/>
        <a:ln>
          <a:noFill/>
        </a:ln>
        <a:effectLst/>
      </c:spPr>
      <c:txPr>
        <a:bodyPr rot="0" spcFirstLastPara="1" vertOverflow="ellipsis" vert="horz" wrap="square" anchor="ctr" anchorCtr="1"/>
        <a:lstStyle/>
        <a:p>
          <a:pPr>
            <a:defRPr sz="2800" b="0"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w="28575" cap="rnd">
            <a:solidFill>
              <a:schemeClr val="accent1"/>
            </a:solidFill>
            <a:round/>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w="28575" cap="rnd">
            <a:solidFill>
              <a:schemeClr val="accent1"/>
            </a:solidFill>
            <a:round/>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w="28575" cap="rnd">
            <a:solidFill>
              <a:schemeClr val="accent1"/>
            </a:solidFill>
            <a:round/>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w="28575" cap="rnd">
            <a:solidFill>
              <a:schemeClr val="accent1"/>
            </a:solidFill>
            <a:round/>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solidFill>
          <a:ln w="28575" cap="rnd">
            <a:solidFill>
              <a:schemeClr val="accent1"/>
            </a:solidFill>
            <a:round/>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solidFill>
          <a:ln w="28575" cap="rnd">
            <a:solidFill>
              <a:schemeClr val="accent1"/>
            </a:solidFill>
            <a:round/>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1"/>
          </a:solidFill>
          <a:ln w="28575" cap="rnd">
            <a:solidFill>
              <a:schemeClr val="accent1"/>
            </a:solidFill>
            <a:round/>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2873763022891538"/>
          <c:y val="0.20737623069848959"/>
          <c:w val="0.84928984062288104"/>
          <c:h val="0.66227506116415946"/>
        </c:manualLayout>
      </c:layout>
      <c:barChart>
        <c:barDir val="col"/>
        <c:grouping val="clustered"/>
        <c:varyColors val="0"/>
        <c:ser>
          <c:idx val="0"/>
          <c:order val="0"/>
          <c:tx>
            <c:strRef>
              <c:f>'Grant Funding Release by Mo (2)'!$B$3:$B$4</c:f>
              <c:strCache>
                <c:ptCount val="1"/>
                <c:pt idx="0">
                  <c:v>Rest of the State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'Grant Funding Release by Mo (2)'!$A$5:$A$30</c:f>
              <c:multiLvlStrCache>
                <c:ptCount val="22"/>
                <c:lvl>
                  <c:pt idx="0">
                    <c:v>February</c:v>
                  </c:pt>
                  <c:pt idx="1">
                    <c:v>April</c:v>
                  </c:pt>
                  <c:pt idx="2">
                    <c:v>May</c:v>
                  </c:pt>
                  <c:pt idx="3">
                    <c:v>June</c:v>
                  </c:pt>
                  <c:pt idx="4">
                    <c:v>July</c:v>
                  </c:pt>
                  <c:pt idx="5">
                    <c:v>August</c:v>
                  </c:pt>
                  <c:pt idx="6">
                    <c:v>October</c:v>
                  </c:pt>
                  <c:pt idx="7">
                    <c:v>December</c:v>
                  </c:pt>
                  <c:pt idx="8">
                    <c:v>February</c:v>
                  </c:pt>
                  <c:pt idx="9">
                    <c:v>April</c:v>
                  </c:pt>
                  <c:pt idx="10">
                    <c:v>June</c:v>
                  </c:pt>
                  <c:pt idx="11">
                    <c:v>August</c:v>
                  </c:pt>
                  <c:pt idx="12">
                    <c:v>September</c:v>
                  </c:pt>
                  <c:pt idx="13">
                    <c:v>October</c:v>
                  </c:pt>
                  <c:pt idx="14">
                    <c:v>December</c:v>
                  </c:pt>
                  <c:pt idx="15">
                    <c:v>February</c:v>
                  </c:pt>
                  <c:pt idx="16">
                    <c:v>April</c:v>
                  </c:pt>
                  <c:pt idx="17">
                    <c:v>June</c:v>
                  </c:pt>
                  <c:pt idx="18">
                    <c:v>July</c:v>
                  </c:pt>
                  <c:pt idx="19">
                    <c:v>August</c:v>
                  </c:pt>
                  <c:pt idx="20">
                    <c:v>October</c:v>
                  </c:pt>
                  <c:pt idx="21">
                    <c:v>December</c:v>
                  </c:pt>
                </c:lvl>
                <c:lvl>
                  <c:pt idx="0">
                    <c:v>2020</c:v>
                  </c:pt>
                  <c:pt idx="8">
                    <c:v>2021</c:v>
                  </c:pt>
                  <c:pt idx="15">
                    <c:v>2022</c:v>
                  </c:pt>
                </c:lvl>
              </c:multiLvlStrCache>
            </c:multiLvlStrRef>
          </c:cat>
          <c:val>
            <c:numRef>
              <c:f>'Grant Funding Release by Mo (2)'!$B$5:$B$30</c:f>
              <c:numCache>
                <c:formatCode>_("$"* #,##0_);_("$"* \(#,##0\);_("$"* "-"??_);_(@_)</c:formatCode>
                <c:ptCount val="22"/>
                <c:pt idx="0">
                  <c:v>17118396</c:v>
                </c:pt>
                <c:pt idx="1">
                  <c:v>28884630</c:v>
                </c:pt>
                <c:pt idx="2">
                  <c:v>34014630</c:v>
                </c:pt>
                <c:pt idx="3">
                  <c:v>51162632</c:v>
                </c:pt>
                <c:pt idx="4">
                  <c:v>71343070.299999997</c:v>
                </c:pt>
                <c:pt idx="5">
                  <c:v>73603837.299999997</c:v>
                </c:pt>
                <c:pt idx="6">
                  <c:v>79218624.299999997</c:v>
                </c:pt>
                <c:pt idx="7">
                  <c:v>83396624.299999997</c:v>
                </c:pt>
                <c:pt idx="8">
                  <c:v>570580</c:v>
                </c:pt>
                <c:pt idx="9">
                  <c:v>4420478</c:v>
                </c:pt>
                <c:pt idx="10">
                  <c:v>19681465</c:v>
                </c:pt>
                <c:pt idx="11">
                  <c:v>29333469</c:v>
                </c:pt>
                <c:pt idx="12">
                  <c:v>34778491</c:v>
                </c:pt>
                <c:pt idx="13">
                  <c:v>38082811</c:v>
                </c:pt>
                <c:pt idx="14">
                  <c:v>46535033</c:v>
                </c:pt>
                <c:pt idx="15">
                  <c:v>3880000</c:v>
                </c:pt>
                <c:pt idx="16">
                  <c:v>12761553</c:v>
                </c:pt>
                <c:pt idx="17">
                  <c:v>39313283</c:v>
                </c:pt>
                <c:pt idx="18">
                  <c:v>59882255</c:v>
                </c:pt>
                <c:pt idx="19">
                  <c:v>80451227</c:v>
                </c:pt>
                <c:pt idx="20">
                  <c:v>82901227</c:v>
                </c:pt>
                <c:pt idx="21">
                  <c:v>84103227</c:v>
                </c:pt>
              </c:numCache>
            </c:numRef>
          </c:val>
          <c:extLst>
            <c:ext xmlns:c16="http://schemas.microsoft.com/office/drawing/2014/chart" uri="{C3380CC4-5D6E-409C-BE32-E72D297353CC}">
              <c16:uniqueId val="{00000000-FBCF-4A93-A234-69180907EE4B}"/>
            </c:ext>
          </c:extLst>
        </c:ser>
        <c:ser>
          <c:idx val="1"/>
          <c:order val="1"/>
          <c:tx>
            <c:strRef>
              <c:f>'Grant Funding Release by Mo (2)'!$C$3:$C$4</c:f>
              <c:strCache>
                <c:ptCount val="1"/>
                <c:pt idx="0">
                  <c:v>NCTCOG Region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'Grant Funding Release by Mo (2)'!$A$5:$A$30</c:f>
              <c:multiLvlStrCache>
                <c:ptCount val="22"/>
                <c:lvl>
                  <c:pt idx="0">
                    <c:v>February</c:v>
                  </c:pt>
                  <c:pt idx="1">
                    <c:v>April</c:v>
                  </c:pt>
                  <c:pt idx="2">
                    <c:v>May</c:v>
                  </c:pt>
                  <c:pt idx="3">
                    <c:v>June</c:v>
                  </c:pt>
                  <c:pt idx="4">
                    <c:v>July</c:v>
                  </c:pt>
                  <c:pt idx="5">
                    <c:v>August</c:v>
                  </c:pt>
                  <c:pt idx="6">
                    <c:v>October</c:v>
                  </c:pt>
                  <c:pt idx="7">
                    <c:v>December</c:v>
                  </c:pt>
                  <c:pt idx="8">
                    <c:v>February</c:v>
                  </c:pt>
                  <c:pt idx="9">
                    <c:v>April</c:v>
                  </c:pt>
                  <c:pt idx="10">
                    <c:v>June</c:v>
                  </c:pt>
                  <c:pt idx="11">
                    <c:v>August</c:v>
                  </c:pt>
                  <c:pt idx="12">
                    <c:v>September</c:v>
                  </c:pt>
                  <c:pt idx="13">
                    <c:v>October</c:v>
                  </c:pt>
                  <c:pt idx="14">
                    <c:v>December</c:v>
                  </c:pt>
                  <c:pt idx="15">
                    <c:v>February</c:v>
                  </c:pt>
                  <c:pt idx="16">
                    <c:v>April</c:v>
                  </c:pt>
                  <c:pt idx="17">
                    <c:v>June</c:v>
                  </c:pt>
                  <c:pt idx="18">
                    <c:v>July</c:v>
                  </c:pt>
                  <c:pt idx="19">
                    <c:v>August</c:v>
                  </c:pt>
                  <c:pt idx="20">
                    <c:v>October</c:v>
                  </c:pt>
                  <c:pt idx="21">
                    <c:v>December</c:v>
                  </c:pt>
                </c:lvl>
                <c:lvl>
                  <c:pt idx="0">
                    <c:v>2020</c:v>
                  </c:pt>
                  <c:pt idx="8">
                    <c:v>2021</c:v>
                  </c:pt>
                  <c:pt idx="15">
                    <c:v>2022</c:v>
                  </c:pt>
                </c:lvl>
              </c:multiLvlStrCache>
            </c:multiLvlStrRef>
          </c:cat>
          <c:val>
            <c:numRef>
              <c:f>'Grant Funding Release by Mo (2)'!$C$5:$C$30</c:f>
              <c:numCache>
                <c:formatCode>_("$"* #,##0_);_("$"* \(#,##0\);_("$"* "-"??_);_(@_)</c:formatCode>
                <c:ptCount val="22"/>
                <c:pt idx="0">
                  <c:v>2305187</c:v>
                </c:pt>
                <c:pt idx="1">
                  <c:v>3405187</c:v>
                </c:pt>
                <c:pt idx="2">
                  <c:v>5063187</c:v>
                </c:pt>
                <c:pt idx="3">
                  <c:v>15264987</c:v>
                </c:pt>
                <c:pt idx="4">
                  <c:v>19465137</c:v>
                </c:pt>
                <c:pt idx="5">
                  <c:v>21920337</c:v>
                </c:pt>
                <c:pt idx="6">
                  <c:v>22145337</c:v>
                </c:pt>
                <c:pt idx="7">
                  <c:v>22145337</c:v>
                </c:pt>
                <c:pt idx="8">
                  <c:v>0</c:v>
                </c:pt>
                <c:pt idx="9">
                  <c:v>1126296</c:v>
                </c:pt>
                <c:pt idx="10">
                  <c:v>19604073</c:v>
                </c:pt>
                <c:pt idx="11">
                  <c:v>19904073</c:v>
                </c:pt>
                <c:pt idx="12">
                  <c:v>21295073</c:v>
                </c:pt>
                <c:pt idx="13">
                  <c:v>21445073</c:v>
                </c:pt>
                <c:pt idx="14">
                  <c:v>26095073</c:v>
                </c:pt>
                <c:pt idx="15">
                  <c:v>100000</c:v>
                </c:pt>
                <c:pt idx="16">
                  <c:v>1575000</c:v>
                </c:pt>
                <c:pt idx="17">
                  <c:v>10386222</c:v>
                </c:pt>
                <c:pt idx="18">
                  <c:v>10786222</c:v>
                </c:pt>
                <c:pt idx="19">
                  <c:v>11186222</c:v>
                </c:pt>
                <c:pt idx="20">
                  <c:v>13852888</c:v>
                </c:pt>
                <c:pt idx="21">
                  <c:v>13852888</c:v>
                </c:pt>
              </c:numCache>
            </c:numRef>
          </c:val>
          <c:extLst>
            <c:ext xmlns:c16="http://schemas.microsoft.com/office/drawing/2014/chart" uri="{C3380CC4-5D6E-409C-BE32-E72D297353CC}">
              <c16:uniqueId val="{00000001-FBCF-4A93-A234-69180907EE4B}"/>
            </c:ext>
          </c:extLst>
        </c:ser>
        <c:dLbls>
          <c:showLegendKey val="0"/>
          <c:showVal val="0"/>
          <c:showCatName val="0"/>
          <c:showSerName val="0"/>
          <c:showPercent val="0"/>
          <c:showBubbleSize val="0"/>
        </c:dLbls>
        <c:gapWidth val="219"/>
        <c:axId val="417645088"/>
        <c:axId val="417645480"/>
      </c:barChart>
      <c:catAx>
        <c:axId val="417645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417645480"/>
        <c:crosses val="autoZero"/>
        <c:auto val="1"/>
        <c:lblAlgn val="ctr"/>
        <c:lblOffset val="100"/>
        <c:noMultiLvlLbl val="0"/>
      </c:catAx>
      <c:valAx>
        <c:axId val="41764548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crossAx val="417645088"/>
        <c:crosses val="autoZero"/>
        <c:crossBetween val="between"/>
        <c:dispUnits>
          <c:builtInUnit val="millions"/>
          <c:dispUnitsLbl>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dispUnitsLbl>
        </c:dispUnits>
      </c:valAx>
      <c:spPr>
        <a:noFill/>
        <a:ln>
          <a:noFill/>
        </a:ln>
        <a:effectLst/>
      </c:spPr>
    </c:plotArea>
    <c:legend>
      <c:legendPos val="r"/>
      <c:layout>
        <c:manualLayout>
          <c:xMode val="edge"/>
          <c:yMode val="edge"/>
          <c:x val="0.80310071054202326"/>
          <c:y val="3.2947388200028488E-2"/>
          <c:w val="0.15332801857711709"/>
          <c:h val="0.11826625164895596"/>
        </c:manualLayout>
      </c:layout>
      <c:overlay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[Airport Funding Dashboard 2021.xlsx]Regional CIP!PivotTable4</c:name>
    <c:fmtId val="4"/>
  </c:pivotSource>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2000" b="1" i="0" u="none" strike="noStrike" kern="1200" spc="0" baseline="0">
                <a:solidFill>
                  <a:sysClr val="windowText" lastClr="000000"/>
                </a:solidFill>
                <a:latin typeface="+mn-lt"/>
                <a:ea typeface="+mn-ea"/>
                <a:cs typeface="+mn-cs"/>
              </a:defRPr>
            </a:pPr>
            <a:r>
              <a:rPr lang="en-US" sz="2000" b="1" i="0" baseline="0">
                <a:effectLst/>
              </a:rPr>
              <a:t>TXDOT Capital Improvement Program Summary</a:t>
            </a:r>
          </a:p>
          <a:p>
            <a:pPr marL="0" marR="0" lvl="0" indent="0" algn="ctr" defTabSz="914400" rtl="0" eaLnBrk="1" fontAlgn="auto" latinLnBrk="0" hangingPunct="1">
              <a:lnSpc>
                <a:spcPct val="100000"/>
              </a:lnSpc>
              <a:spcBef>
                <a:spcPts val="0"/>
              </a:spcBef>
              <a:spcAft>
                <a:spcPts val="0"/>
              </a:spcAft>
              <a:buClrTx/>
              <a:buSzTx/>
              <a:buFontTx/>
              <a:buNone/>
              <a:tabLst/>
              <a:defRPr sz="2000" b="1"/>
            </a:pPr>
            <a:r>
              <a:rPr lang="en-US" sz="2000" b="1" i="0" baseline="0">
                <a:effectLst/>
              </a:rPr>
              <a:t>NCTCOG Regional Airports</a:t>
            </a:r>
            <a:endParaRPr lang="en-US" sz="2000" b="1"/>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2000" b="1"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dLbl>
          <c:idx val="0"/>
          <c:layout>
            <c:manualLayout>
              <c:x val="6.9444444444444441E-3"/>
              <c:y val="-2.7777777777777776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5739041994750655"/>
          <c:y val="0.15140386297866615"/>
          <c:w val="0.83809569116360461"/>
          <c:h val="0.46726563025775614"/>
        </c:manualLayout>
      </c:layout>
      <c:barChart>
        <c:barDir val="col"/>
        <c:grouping val="clustered"/>
        <c:varyColors val="0"/>
        <c:ser>
          <c:idx val="0"/>
          <c:order val="0"/>
          <c:tx>
            <c:strRef>
              <c:f>'Regional CIP'!$B$3:$B$4</c:f>
              <c:strCache>
                <c:ptCount val="1"/>
                <c:pt idx="0">
                  <c:v>2019</c:v>
                </c:pt>
              </c:strCache>
            </c:strRef>
          </c:tx>
          <c:spPr>
            <a:solidFill>
              <a:schemeClr val="accent1"/>
            </a:solidFill>
            <a:ln>
              <a:noFill/>
            </a:ln>
            <a:effectLst/>
          </c:spPr>
          <c:invertIfNegative val="0"/>
          <c:dPt>
            <c:idx val="13"/>
            <c:invertIfNegative val="0"/>
            <c:bubble3D val="0"/>
            <c:extLst>
              <c:ext xmlns:c16="http://schemas.microsoft.com/office/drawing/2014/chart" uri="{C3380CC4-5D6E-409C-BE32-E72D297353CC}">
                <c16:uniqueId val="{00000000-865B-4188-93D0-EF250EE00883}"/>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'Regional CIP'!$A$5:$A$25</c:f>
              <c:multiLvlStrCache>
                <c:ptCount val="19"/>
                <c:lvl>
                  <c:pt idx="0">
                    <c:v>DENTON ENTERPRISE</c:v>
                  </c:pt>
                  <c:pt idx="1">
                    <c:v>GAINESVILLE Municipal</c:v>
                  </c:pt>
                  <c:pt idx="2">
                    <c:v>MESQUITE METRO</c:v>
                  </c:pt>
                  <c:pt idx="3">
                    <c:v>POSSUM KINGDOM</c:v>
                  </c:pt>
                  <c:pt idx="4">
                    <c:v>ARLINGTON Municipal airport</c:v>
                  </c:pt>
                  <c:pt idx="5">
                    <c:v>MCKINNEY NATIONAL</c:v>
                  </c:pt>
                  <c:pt idx="6">
                    <c:v>FORT WORTH SPINKS Airport</c:v>
                  </c:pt>
                  <c:pt idx="7">
                    <c:v>Grand Prairie Municipal </c:v>
                  </c:pt>
                  <c:pt idx="8">
                    <c:v>LANCASTER Regional</c:v>
                  </c:pt>
                  <c:pt idx="9">
                    <c:v>MID-WAY Regional</c:v>
                  </c:pt>
                  <c:pt idx="10">
                    <c:v>STEPHENVILLE CLARK Regional</c:v>
                  </c:pt>
                  <c:pt idx="11">
                    <c:v>CLEBURNE Regional</c:v>
                  </c:pt>
                  <c:pt idx="12">
                    <c:v>Corsicana Municipal</c:v>
                  </c:pt>
                  <c:pt idx="13">
                    <c:v>DALLAS EXECUTIVE airport</c:v>
                  </c:pt>
                  <c:pt idx="14">
                    <c:v>FORT WORTH MEACHAM International airport</c:v>
                  </c:pt>
                  <c:pt idx="15">
                    <c:v>MAJORS Field</c:v>
                  </c:pt>
                  <c:pt idx="16">
                    <c:v>ADDISON airport</c:v>
                  </c:pt>
                  <c:pt idx="17">
                    <c:v>GRANBURY Regional airport</c:v>
                  </c:pt>
                  <c:pt idx="18">
                    <c:v>Rockwall Municipal</c:v>
                  </c:pt>
                </c:lvl>
                <c:lvl>
                  <c:pt idx="0">
                    <c:v>NCTCOG Region</c:v>
                  </c:pt>
                </c:lvl>
              </c:multiLvlStrCache>
            </c:multiLvlStrRef>
          </c:cat>
          <c:val>
            <c:numRef>
              <c:f>'Regional CIP'!$B$5:$B$25</c:f>
              <c:numCache>
                <c:formatCode>_("$"* #,##0_);_("$"* \(#,##0\);_("$"* "-"??_);_(@_)</c:formatCode>
                <c:ptCount val="19"/>
                <c:pt idx="0">
                  <c:v>823200</c:v>
                </c:pt>
                <c:pt idx="2">
                  <c:v>1200000</c:v>
                </c:pt>
                <c:pt idx="4">
                  <c:v>1488125</c:v>
                </c:pt>
                <c:pt idx="5">
                  <c:v>520000</c:v>
                </c:pt>
                <c:pt idx="6">
                  <c:v>400000</c:v>
                </c:pt>
                <c:pt idx="7">
                  <c:v>1245300</c:v>
                </c:pt>
                <c:pt idx="8">
                  <c:v>440000</c:v>
                </c:pt>
                <c:pt idx="9">
                  <c:v>237600</c:v>
                </c:pt>
                <c:pt idx="10">
                  <c:v>2691700</c:v>
                </c:pt>
              </c:numCache>
            </c:numRef>
          </c:val>
          <c:extLst>
            <c:ext xmlns:c16="http://schemas.microsoft.com/office/drawing/2014/chart" uri="{C3380CC4-5D6E-409C-BE32-E72D297353CC}">
              <c16:uniqueId val="{00000001-865B-4188-93D0-EF250EE00883}"/>
            </c:ext>
          </c:extLst>
        </c:ser>
        <c:ser>
          <c:idx val="1"/>
          <c:order val="1"/>
          <c:tx>
            <c:strRef>
              <c:f>'Regional CIP'!$C$3:$C$4</c:f>
              <c:strCache>
                <c:ptCount val="1"/>
                <c:pt idx="0">
                  <c:v>2020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'Regional CIP'!$A$5:$A$25</c:f>
              <c:multiLvlStrCache>
                <c:ptCount val="19"/>
                <c:lvl>
                  <c:pt idx="0">
                    <c:v>DENTON ENTERPRISE</c:v>
                  </c:pt>
                  <c:pt idx="1">
                    <c:v>GAINESVILLE Municipal</c:v>
                  </c:pt>
                  <c:pt idx="2">
                    <c:v>MESQUITE METRO</c:v>
                  </c:pt>
                  <c:pt idx="3">
                    <c:v>POSSUM KINGDOM</c:v>
                  </c:pt>
                  <c:pt idx="4">
                    <c:v>ARLINGTON Municipal airport</c:v>
                  </c:pt>
                  <c:pt idx="5">
                    <c:v>MCKINNEY NATIONAL</c:v>
                  </c:pt>
                  <c:pt idx="6">
                    <c:v>FORT WORTH SPINKS Airport</c:v>
                  </c:pt>
                  <c:pt idx="7">
                    <c:v>Grand Prairie Municipal </c:v>
                  </c:pt>
                  <c:pt idx="8">
                    <c:v>LANCASTER Regional</c:v>
                  </c:pt>
                  <c:pt idx="9">
                    <c:v>MID-WAY Regional</c:v>
                  </c:pt>
                  <c:pt idx="10">
                    <c:v>STEPHENVILLE CLARK Regional</c:v>
                  </c:pt>
                  <c:pt idx="11">
                    <c:v>CLEBURNE Regional</c:v>
                  </c:pt>
                  <c:pt idx="12">
                    <c:v>Corsicana Municipal</c:v>
                  </c:pt>
                  <c:pt idx="13">
                    <c:v>DALLAS EXECUTIVE airport</c:v>
                  </c:pt>
                  <c:pt idx="14">
                    <c:v>FORT WORTH MEACHAM International airport</c:v>
                  </c:pt>
                  <c:pt idx="15">
                    <c:v>MAJORS Field</c:v>
                  </c:pt>
                  <c:pt idx="16">
                    <c:v>ADDISON airport</c:v>
                  </c:pt>
                  <c:pt idx="17">
                    <c:v>GRANBURY Regional airport</c:v>
                  </c:pt>
                  <c:pt idx="18">
                    <c:v>Rockwall Municipal</c:v>
                  </c:pt>
                </c:lvl>
                <c:lvl>
                  <c:pt idx="0">
                    <c:v>NCTCOG Region</c:v>
                  </c:pt>
                </c:lvl>
              </c:multiLvlStrCache>
            </c:multiLvlStrRef>
          </c:cat>
          <c:val>
            <c:numRef>
              <c:f>'Regional CIP'!$C$5:$C$25</c:f>
              <c:numCache>
                <c:formatCode>_("$"* #,##0_);_("$"* \(#,##0\);_("$"* "-"??_);_(@_)</c:formatCode>
                <c:ptCount val="19"/>
                <c:pt idx="0">
                  <c:v>4333042</c:v>
                </c:pt>
                <c:pt idx="1">
                  <c:v>845700</c:v>
                </c:pt>
                <c:pt idx="3">
                  <c:v>391200</c:v>
                </c:pt>
                <c:pt idx="6">
                  <c:v>1350000</c:v>
                </c:pt>
                <c:pt idx="7">
                  <c:v>166666</c:v>
                </c:pt>
                <c:pt idx="10">
                  <c:v>1433100</c:v>
                </c:pt>
                <c:pt idx="11">
                  <c:v>2564000</c:v>
                </c:pt>
                <c:pt idx="12">
                  <c:v>150000</c:v>
                </c:pt>
                <c:pt idx="13">
                  <c:v>175000</c:v>
                </c:pt>
                <c:pt idx="14">
                  <c:v>200000</c:v>
                </c:pt>
                <c:pt idx="15">
                  <c:v>1110000</c:v>
                </c:pt>
              </c:numCache>
            </c:numRef>
          </c:val>
          <c:extLst>
            <c:ext xmlns:c16="http://schemas.microsoft.com/office/drawing/2014/chart" uri="{C3380CC4-5D6E-409C-BE32-E72D297353CC}">
              <c16:uniqueId val="{00000005-BD42-4BDD-B77E-524FE6546024}"/>
            </c:ext>
          </c:extLst>
        </c:ser>
        <c:ser>
          <c:idx val="2"/>
          <c:order val="2"/>
          <c:tx>
            <c:strRef>
              <c:f>'Regional CIP'!$D$3:$D$4</c:f>
              <c:strCache>
                <c:ptCount val="1"/>
                <c:pt idx="0">
                  <c:v>2021</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'Regional CIP'!$A$5:$A$25</c:f>
              <c:multiLvlStrCache>
                <c:ptCount val="19"/>
                <c:lvl>
                  <c:pt idx="0">
                    <c:v>DENTON ENTERPRISE</c:v>
                  </c:pt>
                  <c:pt idx="1">
                    <c:v>GAINESVILLE Municipal</c:v>
                  </c:pt>
                  <c:pt idx="2">
                    <c:v>MESQUITE METRO</c:v>
                  </c:pt>
                  <c:pt idx="3">
                    <c:v>POSSUM KINGDOM</c:v>
                  </c:pt>
                  <c:pt idx="4">
                    <c:v>ARLINGTON Municipal airport</c:v>
                  </c:pt>
                  <c:pt idx="5">
                    <c:v>MCKINNEY NATIONAL</c:v>
                  </c:pt>
                  <c:pt idx="6">
                    <c:v>FORT WORTH SPINKS Airport</c:v>
                  </c:pt>
                  <c:pt idx="7">
                    <c:v>Grand Prairie Municipal </c:v>
                  </c:pt>
                  <c:pt idx="8">
                    <c:v>LANCASTER Regional</c:v>
                  </c:pt>
                  <c:pt idx="9">
                    <c:v>MID-WAY Regional</c:v>
                  </c:pt>
                  <c:pt idx="10">
                    <c:v>STEPHENVILLE CLARK Regional</c:v>
                  </c:pt>
                  <c:pt idx="11">
                    <c:v>CLEBURNE Regional</c:v>
                  </c:pt>
                  <c:pt idx="12">
                    <c:v>Corsicana Municipal</c:v>
                  </c:pt>
                  <c:pt idx="13">
                    <c:v>DALLAS EXECUTIVE airport</c:v>
                  </c:pt>
                  <c:pt idx="14">
                    <c:v>FORT WORTH MEACHAM International airport</c:v>
                  </c:pt>
                  <c:pt idx="15">
                    <c:v>MAJORS Field</c:v>
                  </c:pt>
                  <c:pt idx="16">
                    <c:v>ADDISON airport</c:v>
                  </c:pt>
                  <c:pt idx="17">
                    <c:v>GRANBURY Regional airport</c:v>
                  </c:pt>
                  <c:pt idx="18">
                    <c:v>Rockwall Municipal</c:v>
                  </c:pt>
                </c:lvl>
                <c:lvl>
                  <c:pt idx="0">
                    <c:v>NCTCOG Region</c:v>
                  </c:pt>
                </c:lvl>
              </c:multiLvlStrCache>
            </c:multiLvlStrRef>
          </c:cat>
          <c:val>
            <c:numRef>
              <c:f>'Regional CIP'!$D$5:$D$25</c:f>
              <c:numCache>
                <c:formatCode>_("$"* #,##0_);_("$"* \(#,##0\);_("$"* "-"??_);_(@_)</c:formatCode>
                <c:ptCount val="19"/>
                <c:pt idx="0">
                  <c:v>3582548</c:v>
                </c:pt>
                <c:pt idx="5">
                  <c:v>4000000</c:v>
                </c:pt>
                <c:pt idx="9">
                  <c:v>472400</c:v>
                </c:pt>
                <c:pt idx="11">
                  <c:v>3158600</c:v>
                </c:pt>
                <c:pt idx="12">
                  <c:v>4300000</c:v>
                </c:pt>
                <c:pt idx="13">
                  <c:v>2265500</c:v>
                </c:pt>
                <c:pt idx="14">
                  <c:v>5000000</c:v>
                </c:pt>
                <c:pt idx="16">
                  <c:v>5684700</c:v>
                </c:pt>
                <c:pt idx="17">
                  <c:v>3700000</c:v>
                </c:pt>
                <c:pt idx="18">
                  <c:v>666667</c:v>
                </c:pt>
              </c:numCache>
            </c:numRef>
          </c:val>
          <c:extLst>
            <c:ext xmlns:c16="http://schemas.microsoft.com/office/drawing/2014/chart" uri="{C3380CC4-5D6E-409C-BE32-E72D297353CC}">
              <c16:uniqueId val="{00000006-BD42-4BDD-B77E-524FE6546024}"/>
            </c:ext>
          </c:extLst>
        </c:ser>
        <c:dLbls>
          <c:showLegendKey val="0"/>
          <c:showVal val="0"/>
          <c:showCatName val="0"/>
          <c:showSerName val="0"/>
          <c:showPercent val="0"/>
          <c:showBubbleSize val="0"/>
        </c:dLbls>
        <c:gapWidth val="51"/>
        <c:axId val="415320808"/>
        <c:axId val="578571784"/>
      </c:barChart>
      <c:catAx>
        <c:axId val="415320808"/>
        <c:scaling>
          <c:orientation val="minMax"/>
        </c:scaling>
        <c:delete val="0"/>
        <c:axPos val="b"/>
        <c:numFmt formatCode="General" sourceLinked="1"/>
        <c:majorTickMark val="none"/>
        <c:minorTickMark val="none"/>
        <c:tickLblPos val="nextTo"/>
        <c:spPr>
          <a:noFill/>
          <a:ln w="9525" cap="flat" cmpd="sng" algn="ctr">
            <a:noFill/>
            <a:round/>
          </a:ln>
          <a:effectLst/>
        </c:spPr>
        <c:txPr>
          <a:bodyPr rot="-2400000" spcFirstLastPara="1" vertOverflow="ellipsis" wrap="square" anchor="ctr" anchorCtr="1"/>
          <a:lstStyle/>
          <a:p>
            <a:pPr>
              <a:defRPr sz="1200" b="1" i="0" u="none" strike="noStrike" kern="1200" baseline="0">
                <a:solidFill>
                  <a:sysClr val="windowText" lastClr="000000"/>
                </a:solidFill>
                <a:latin typeface="+mn-lt"/>
                <a:ea typeface="+mn-ea"/>
                <a:cs typeface="+mn-cs"/>
              </a:defRPr>
            </a:pPr>
            <a:endParaRPr lang="en-US"/>
          </a:p>
        </c:txPr>
        <c:crossAx val="578571784"/>
        <c:crosses val="autoZero"/>
        <c:auto val="1"/>
        <c:lblAlgn val="ctr"/>
        <c:lblOffset val="100"/>
        <c:noMultiLvlLbl val="0"/>
      </c:catAx>
      <c:valAx>
        <c:axId val="578571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en-US" sz="1600"/>
                  <a:t>Dollars</a:t>
                </a:r>
              </a:p>
            </c:rich>
          </c:tx>
          <c:layout>
            <c:manualLayout>
              <c:xMode val="edge"/>
              <c:yMode val="edge"/>
              <c:x val="1.2965441819772527E-2"/>
              <c:y val="0.33497779123763372"/>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crossAx val="415320808"/>
        <c:crosses val="autoZero"/>
        <c:crossBetween val="between"/>
        <c:dispUnits>
          <c:builtInUnit val="thousands"/>
          <c:dispUnitsLbl>
            <c:layout>
              <c:manualLayout>
                <c:xMode val="edge"/>
                <c:yMode val="edge"/>
                <c:x val="1.357655293088364E-2"/>
                <c:y val="0.13217309374789693"/>
              </c:manualLayout>
            </c:layout>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sz="1400"/>
                    <a:t>(in Thousands)</a:t>
                  </a:r>
                </a:p>
              </c:rich>
            </c:tx>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5</xdr:col>
      <xdr:colOff>319086</xdr:colOff>
      <xdr:row>2</xdr:row>
      <xdr:rowOff>14286</xdr:rowOff>
    </xdr:from>
    <xdr:to>
      <xdr:col>16</xdr:col>
      <xdr:colOff>276225</xdr:colOff>
      <xdr:row>21</xdr:row>
      <xdr:rowOff>19049</xdr:rowOff>
    </xdr:to>
    <xdr:graphicFrame macro="">
      <xdr:nvGraphicFramePr>
        <xdr:cNvPr id="2" name="Chart 1">
          <a:extLst>
            <a:ext uri="{FF2B5EF4-FFF2-40B4-BE49-F238E27FC236}">
              <a16:creationId xmlns:a16="http://schemas.microsoft.com/office/drawing/2014/main" id="{3EE83750-C08E-4E2C-98C1-9F138D60B7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347662</xdr:colOff>
      <xdr:row>8</xdr:row>
      <xdr:rowOff>119061</xdr:rowOff>
    </xdr:from>
    <xdr:to>
      <xdr:col>16</xdr:col>
      <xdr:colOff>238125</xdr:colOff>
      <xdr:row>28</xdr:row>
      <xdr:rowOff>85725</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0.4272</cdr:x>
      <cdr:y>0.07374</cdr:y>
    </cdr:from>
    <cdr:to>
      <cdr:x>0.58168</cdr:x>
      <cdr:y>0.15136</cdr:y>
    </cdr:to>
    <cdr:sp macro="" textlink="'Grants by Funding Source'!$B$2">
      <cdr:nvSpPr>
        <cdr:cNvPr id="2" name="TextBox 1"/>
        <cdr:cNvSpPr txBox="1"/>
      </cdr:nvSpPr>
      <cdr:spPr>
        <a:xfrm xmlns:a="http://schemas.openxmlformats.org/drawingml/2006/main">
          <a:off x="2976563" y="271464"/>
          <a:ext cx="107632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82D3D96-D86C-44E8-A4B2-9CBF4BAFA4AD}" type="TxLink">
            <a:rPr lang="en-US" sz="1200" b="0" i="0" u="none" strike="noStrike">
              <a:solidFill>
                <a:srgbClr val="000000"/>
              </a:solidFill>
              <a:latin typeface="Calibri"/>
            </a:rPr>
            <a:pPr algn="ctr"/>
            <a:t>2022</a:t>
          </a:fld>
          <a:endParaRPr lang="en-US" sz="1200" b="0"/>
        </a:p>
      </cdr:txBody>
    </cdr:sp>
  </cdr:relSizeAnchor>
  <cdr:relSizeAnchor xmlns:cdr="http://schemas.openxmlformats.org/drawingml/2006/chartDrawing">
    <cdr:from>
      <cdr:x>0.76358</cdr:x>
      <cdr:y>0.09206</cdr:y>
    </cdr:from>
    <cdr:to>
      <cdr:x>0.90963</cdr:x>
      <cdr:y>0.2005</cdr:y>
    </cdr:to>
    <cdr:sp macro="" textlink="">
      <cdr:nvSpPr>
        <cdr:cNvPr id="3" name="TextBox 2"/>
        <cdr:cNvSpPr txBox="1"/>
      </cdr:nvSpPr>
      <cdr:spPr>
        <a:xfrm xmlns:a="http://schemas.openxmlformats.org/drawingml/2006/main">
          <a:off x="7967663" y="347664"/>
          <a:ext cx="1524000" cy="409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0.74715</cdr:x>
      <cdr:y>0.08197</cdr:y>
    </cdr:from>
    <cdr:to>
      <cdr:x>0.85669</cdr:x>
      <cdr:y>0.17528</cdr:y>
    </cdr:to>
    <cdr:sp macro="" textlink="">
      <cdr:nvSpPr>
        <cdr:cNvPr id="4" name="TextBox 3"/>
        <cdr:cNvSpPr txBox="1"/>
      </cdr:nvSpPr>
      <cdr:spPr>
        <a:xfrm xmlns:a="http://schemas.openxmlformats.org/drawingml/2006/main">
          <a:off x="7796213" y="309564"/>
          <a:ext cx="1143000" cy="352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0.90324</cdr:x>
      <cdr:y>0.19798</cdr:y>
    </cdr:from>
    <cdr:to>
      <cdr:x>0.99452</cdr:x>
      <cdr:y>0.2913</cdr:y>
    </cdr:to>
    <cdr:sp macro="" textlink="'Grants by Funding Source'!$C$2">
      <cdr:nvSpPr>
        <cdr:cNvPr id="5" name="TextBox 4"/>
        <cdr:cNvSpPr txBox="1"/>
      </cdr:nvSpPr>
      <cdr:spPr>
        <a:xfrm xmlns:a="http://schemas.openxmlformats.org/drawingml/2006/main">
          <a:off x="9424988" y="747715"/>
          <a:ext cx="952500" cy="35242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EF9A4A78-DE5B-4FFE-B7C3-B47B1597D952}" type="TxLink">
            <a:rPr lang="en-US" sz="1100" b="0" i="0" u="none" strike="noStrike">
              <a:solidFill>
                <a:srgbClr val="000000"/>
              </a:solidFill>
              <a:latin typeface="Calibri"/>
            </a:rPr>
            <a:pPr algn="ctr"/>
            <a:t> $-   </a:t>
          </a:fld>
          <a:endParaRPr lang="en-US" sz="1100"/>
        </a:p>
      </cdr:txBody>
    </cdr:sp>
  </cdr:relSizeAnchor>
  <cdr:relSizeAnchor xmlns:cdr="http://schemas.openxmlformats.org/drawingml/2006/chartDrawing">
    <cdr:from>
      <cdr:x>0.90963</cdr:x>
      <cdr:y>0.13745</cdr:y>
    </cdr:from>
    <cdr:to>
      <cdr:x>0.98631</cdr:x>
      <cdr:y>0.23329</cdr:y>
    </cdr:to>
    <cdr:sp macro="" textlink="">
      <cdr:nvSpPr>
        <cdr:cNvPr id="6" name="TextBox 5"/>
        <cdr:cNvSpPr txBox="1"/>
      </cdr:nvSpPr>
      <cdr:spPr>
        <a:xfrm xmlns:a="http://schemas.openxmlformats.org/drawingml/2006/main">
          <a:off x="9491663" y="519114"/>
          <a:ext cx="80010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100"/>
            <a:t>Total</a:t>
          </a:r>
        </a:p>
      </cdr:txBody>
    </cdr:sp>
  </cdr:relSizeAnchor>
</c:userShapes>
</file>

<file path=xl/drawings/drawing12.xml><?xml version="1.0" encoding="utf-8"?>
<xdr:wsDr xmlns:xdr="http://schemas.openxmlformats.org/drawingml/2006/spreadsheetDrawing" xmlns:a="http://schemas.openxmlformats.org/drawingml/2006/main">
  <xdr:twoCellAnchor>
    <xdr:from>
      <xdr:col>2</xdr:col>
      <xdr:colOff>981075</xdr:colOff>
      <xdr:row>10</xdr:row>
      <xdr:rowOff>33336</xdr:rowOff>
    </xdr:from>
    <xdr:to>
      <xdr:col>11</xdr:col>
      <xdr:colOff>161925</xdr:colOff>
      <xdr:row>31</xdr:row>
      <xdr:rowOff>95249</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1047748</xdr:colOff>
      <xdr:row>3</xdr:row>
      <xdr:rowOff>128586</xdr:rowOff>
    </xdr:from>
    <xdr:to>
      <xdr:col>20</xdr:col>
      <xdr:colOff>152399</xdr:colOff>
      <xdr:row>26</xdr:row>
      <xdr:rowOff>19050</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0.37821</cdr:x>
      <cdr:y>0.09067</cdr:y>
    </cdr:from>
    <cdr:to>
      <cdr:x>0.60666</cdr:x>
      <cdr:y>0.1774</cdr:y>
    </cdr:to>
    <cdr:sp macro="" textlink="'NCTCOG Airports'!$B$2">
      <cdr:nvSpPr>
        <cdr:cNvPr id="2" name="TextBox 1"/>
        <cdr:cNvSpPr txBox="1"/>
      </cdr:nvSpPr>
      <cdr:spPr>
        <a:xfrm xmlns:a="http://schemas.openxmlformats.org/drawingml/2006/main">
          <a:off x="2381251" y="328614"/>
          <a:ext cx="143827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A541011-4274-408C-8FD9-AF8AE8A328CD}" type="TxLink">
            <a:rPr lang="en-US" sz="1400" b="0" i="0" u="none" strike="noStrike">
              <a:solidFill>
                <a:srgbClr val="000000"/>
              </a:solidFill>
              <a:latin typeface="Calibri"/>
            </a:rPr>
            <a:pPr algn="ctr"/>
            <a:t>2022</a:t>
          </a:fld>
          <a:endParaRPr lang="en-US" sz="1400"/>
        </a:p>
      </cdr:txBody>
    </cdr:sp>
  </cdr:relSizeAnchor>
</c:userShapes>
</file>

<file path=xl/drawings/drawing15.xml><?xml version="1.0" encoding="utf-8"?>
<xdr:wsDr xmlns:xdr="http://schemas.openxmlformats.org/drawingml/2006/spreadsheetDrawing" xmlns:a="http://schemas.openxmlformats.org/drawingml/2006/main">
  <xdr:twoCellAnchor>
    <xdr:from>
      <xdr:col>5</xdr:col>
      <xdr:colOff>319086</xdr:colOff>
      <xdr:row>2</xdr:row>
      <xdr:rowOff>14286</xdr:rowOff>
    </xdr:from>
    <xdr:to>
      <xdr:col>16</xdr:col>
      <xdr:colOff>276225</xdr:colOff>
      <xdr:row>21</xdr:row>
      <xdr:rowOff>19049</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0.4397</cdr:x>
      <cdr:y>0.159</cdr:y>
    </cdr:from>
    <cdr:to>
      <cdr:x>0.55506</cdr:x>
      <cdr:y>0.21156</cdr:y>
    </cdr:to>
    <cdr:sp macro="" textlink="'Grant Funding Release by Month'!$B$1">
      <cdr:nvSpPr>
        <cdr:cNvPr id="2" name="TextBox 1"/>
        <cdr:cNvSpPr txBox="1"/>
      </cdr:nvSpPr>
      <cdr:spPr>
        <a:xfrm xmlns:a="http://schemas.openxmlformats.org/drawingml/2006/main">
          <a:off x="2795589" y="576264"/>
          <a:ext cx="733425" cy="1905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A9332AC8-488A-401E-A27F-171F2EC862FA}" type="TxLink">
            <a:rPr lang="en-US" sz="1100" b="0" i="0" u="none" strike="noStrike">
              <a:solidFill>
                <a:srgbClr val="000000"/>
              </a:solidFill>
              <a:latin typeface="Calibri"/>
            </a:rPr>
            <a:pPr algn="ctr"/>
            <a:t> </a:t>
          </a:fld>
          <a:endParaRPr lang="en-US" sz="1100"/>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771524</xdr:colOff>
      <xdr:row>18</xdr:row>
      <xdr:rowOff>180976</xdr:rowOff>
    </xdr:from>
    <xdr:to>
      <xdr:col>8</xdr:col>
      <xdr:colOff>514349</xdr:colOff>
      <xdr:row>39</xdr:row>
      <xdr:rowOff>9525</xdr:rowOff>
    </xdr:to>
    <xdr:graphicFrame macro="">
      <xdr:nvGraphicFramePr>
        <xdr:cNvPr id="4" name="Chart 3">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504825</xdr:colOff>
      <xdr:row>13</xdr:row>
      <xdr:rowOff>114300</xdr:rowOff>
    </xdr:from>
    <xdr:to>
      <xdr:col>10</xdr:col>
      <xdr:colOff>381000</xdr:colOff>
      <xdr:row>33</xdr:row>
      <xdr:rowOff>85725</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0.37256</cdr:x>
      <cdr:y>0.32517</cdr:y>
    </cdr:from>
    <cdr:to>
      <cdr:x>0.57971</cdr:x>
      <cdr:y>0.4168</cdr:y>
    </cdr:to>
    <cdr:sp macro="" textlink="'Annual Reg Comp'!$F$7">
      <cdr:nvSpPr>
        <cdr:cNvPr id="3" name="TextBox 2"/>
        <cdr:cNvSpPr txBox="1"/>
      </cdr:nvSpPr>
      <cdr:spPr>
        <a:xfrm xmlns:a="http://schemas.openxmlformats.org/drawingml/2006/main">
          <a:off x="2377583" y="1229606"/>
          <a:ext cx="1321979" cy="346492"/>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987C61C8-8F5C-4AA0-96E4-1C781007B5AB}" type="TxLink">
            <a:rPr lang="en-US" sz="1100" b="0" i="0" u="none" strike="noStrike">
              <a:solidFill>
                <a:srgbClr val="000000"/>
              </a:solidFill>
              <a:latin typeface="Calibri"/>
              <a:cs typeface="Calibri"/>
            </a:rPr>
            <a:pPr algn="ctr"/>
            <a:t> </a:t>
          </a:fld>
          <a:endParaRPr lang="en-US" sz="1100"/>
        </a:p>
      </cdr:txBody>
    </cdr:sp>
  </cdr:relSizeAnchor>
  <cdr:relSizeAnchor xmlns:cdr="http://schemas.openxmlformats.org/drawingml/2006/chartDrawing">
    <cdr:from>
      <cdr:x>0.18141</cdr:x>
      <cdr:y>0.67267</cdr:y>
    </cdr:from>
    <cdr:to>
      <cdr:x>0.38199</cdr:x>
      <cdr:y>0.7643</cdr:y>
    </cdr:to>
    <cdr:sp macro="" textlink="'Annual Reg Comp'!$F$6">
      <cdr:nvSpPr>
        <cdr:cNvPr id="5" name="TextBox 1"/>
        <cdr:cNvSpPr txBox="1"/>
      </cdr:nvSpPr>
      <cdr:spPr>
        <a:xfrm xmlns:a="http://schemas.openxmlformats.org/drawingml/2006/main">
          <a:off x="1157705" y="2543655"/>
          <a:ext cx="1280051" cy="346492"/>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69D18778-6870-4A50-BE0B-AFB643F7AF22}" type="TxLink">
            <a:rPr lang="en-US" sz="1100" b="0" i="0" u="none" strike="noStrike">
              <a:solidFill>
                <a:srgbClr val="000000"/>
              </a:solidFill>
              <a:latin typeface="Calibri"/>
            </a:rPr>
            <a:pPr algn="ctr"/>
            <a:t> </a:t>
          </a:fld>
          <a:endParaRPr lang="en-US" sz="1100"/>
        </a:p>
      </cdr:txBody>
    </cdr:sp>
  </cdr:relSizeAnchor>
  <cdr:relSizeAnchor xmlns:cdr="http://schemas.openxmlformats.org/drawingml/2006/chartDrawing">
    <cdr:from>
      <cdr:x>0.58706</cdr:x>
      <cdr:y>0.39882</cdr:y>
    </cdr:from>
    <cdr:to>
      <cdr:x>0.79421</cdr:x>
      <cdr:y>0.49045</cdr:y>
    </cdr:to>
    <cdr:sp macro="" textlink="'Annual Reg Comp'!$F$8">
      <cdr:nvSpPr>
        <cdr:cNvPr id="4" name="TextBox 1"/>
        <cdr:cNvSpPr txBox="1"/>
      </cdr:nvSpPr>
      <cdr:spPr>
        <a:xfrm xmlns:a="http://schemas.openxmlformats.org/drawingml/2006/main">
          <a:off x="3746483" y="1508112"/>
          <a:ext cx="1321979" cy="346492"/>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E2D36AE5-B2FF-4E79-A161-D0BD2C074449}" type="TxLink">
            <a:rPr lang="en-US" sz="1100" b="0" i="0" u="none" strike="noStrike">
              <a:solidFill>
                <a:srgbClr val="000000"/>
              </a:solidFill>
              <a:latin typeface="Calibri"/>
              <a:cs typeface="Calibri"/>
            </a:rPr>
            <a:pPr algn="ctr"/>
            <a:t> </a:t>
          </a:fld>
          <a:endParaRPr lang="en-US" sz="1100"/>
        </a:p>
      </cdr:txBody>
    </cdr:sp>
  </cdr:relSizeAnchor>
  <cdr:relSizeAnchor xmlns:cdr="http://schemas.openxmlformats.org/drawingml/2006/chartDrawing">
    <cdr:from>
      <cdr:x>0.78534</cdr:x>
      <cdr:y>0.38371</cdr:y>
    </cdr:from>
    <cdr:to>
      <cdr:x>0.99249</cdr:x>
      <cdr:y>0.47534</cdr:y>
    </cdr:to>
    <cdr:sp macro="" textlink="'Annual Reg Comp'!$F$9">
      <cdr:nvSpPr>
        <cdr:cNvPr id="7" name="TextBox 1">
          <a:extLst xmlns:a="http://schemas.openxmlformats.org/drawingml/2006/main">
            <a:ext uri="{FF2B5EF4-FFF2-40B4-BE49-F238E27FC236}">
              <a16:creationId xmlns:a16="http://schemas.microsoft.com/office/drawing/2014/main" id="{4BDCDB64-6E2D-4392-AC1A-D5BF68459DC5}"/>
            </a:ext>
          </a:extLst>
        </cdr:cNvPr>
        <cdr:cNvSpPr txBox="1"/>
      </cdr:nvSpPr>
      <cdr:spPr>
        <a:xfrm xmlns:a="http://schemas.openxmlformats.org/drawingml/2006/main">
          <a:off x="5700054" y="1450978"/>
          <a:ext cx="1503505" cy="346492"/>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6857792B-A256-4D4D-BE6F-7C0ABA3A51BD}" type="TxLink">
            <a:rPr lang="en-US" sz="1100" b="0" i="0" u="none" strike="noStrike">
              <a:solidFill>
                <a:srgbClr val="000000"/>
              </a:solidFill>
              <a:latin typeface="Calibri"/>
              <a:cs typeface="Calibri"/>
            </a:rPr>
            <a:pPr algn="ctr"/>
            <a:t> </a:t>
          </a:fld>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0.4397</cdr:x>
      <cdr:y>0.159</cdr:y>
    </cdr:from>
    <cdr:to>
      <cdr:x>0.55506</cdr:x>
      <cdr:y>0.21156</cdr:y>
    </cdr:to>
    <cdr:sp macro="" textlink="'Grant Funding Release by Mo (2)'!$B$1">
      <cdr:nvSpPr>
        <cdr:cNvPr id="2" name="TextBox 1"/>
        <cdr:cNvSpPr txBox="1"/>
      </cdr:nvSpPr>
      <cdr:spPr>
        <a:xfrm xmlns:a="http://schemas.openxmlformats.org/drawingml/2006/main">
          <a:off x="2795589" y="576264"/>
          <a:ext cx="733425" cy="1905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A9332AC8-488A-401E-A27F-171F2EC862FA}" type="TxLink">
            <a:rPr lang="en-US" sz="1100" b="0" i="0" u="none" strike="noStrike">
              <a:solidFill>
                <a:srgbClr val="000000"/>
              </a:solidFill>
              <a:latin typeface="Calibri"/>
              <a:cs typeface="Calibri"/>
            </a:rPr>
            <a:pPr algn="ctr"/>
            <a:t> </a:t>
          </a:fld>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381000</xdr:colOff>
      <xdr:row>48</xdr:row>
      <xdr:rowOff>47171</xdr:rowOff>
    </xdr:from>
    <xdr:to>
      <xdr:col>20</xdr:col>
      <xdr:colOff>19050</xdr:colOff>
      <xdr:row>85</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47</xdr:col>
      <xdr:colOff>395967</xdr:colOff>
      <xdr:row>3</xdr:row>
      <xdr:rowOff>141513</xdr:rowOff>
    </xdr:from>
    <xdr:to>
      <xdr:col>50</xdr:col>
      <xdr:colOff>561975</xdr:colOff>
      <xdr:row>11</xdr:row>
      <xdr:rowOff>28574</xdr:rowOff>
    </xdr:to>
    <mc:AlternateContent xmlns:mc="http://schemas.openxmlformats.org/markup-compatibility/2006" xmlns:a14="http://schemas.microsoft.com/office/drawing/2010/main">
      <mc:Choice Requires="a14">
        <xdr:graphicFrame macro="">
          <xdr:nvGraphicFramePr>
            <xdr:cNvPr id="3" name="Year">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29047167" y="713013"/>
              <a:ext cx="1994808" cy="141106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21</xdr:col>
      <xdr:colOff>419100</xdr:colOff>
      <xdr:row>47</xdr:row>
      <xdr:rowOff>133350</xdr:rowOff>
    </xdr:from>
    <xdr:to>
      <xdr:col>44</xdr:col>
      <xdr:colOff>514350</xdr:colOff>
      <xdr:row>84</xdr:row>
      <xdr:rowOff>133350</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xdr:row>
      <xdr:rowOff>34926</xdr:rowOff>
    </xdr:from>
    <xdr:to>
      <xdr:col>20</xdr:col>
      <xdr:colOff>19050</xdr:colOff>
      <xdr:row>43</xdr:row>
      <xdr:rowOff>152400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250826</xdr:colOff>
      <xdr:row>1</xdr:row>
      <xdr:rowOff>155576</xdr:rowOff>
    </xdr:from>
    <xdr:to>
      <xdr:col>44</xdr:col>
      <xdr:colOff>342900</xdr:colOff>
      <xdr:row>45</xdr:row>
      <xdr:rowOff>114300</xdr:rowOff>
    </xdr:to>
    <xdr:graphicFrame macro="">
      <xdr:nvGraphicFramePr>
        <xdr:cNvPr id="17" name="Chart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263524</xdr:colOff>
      <xdr:row>89</xdr:row>
      <xdr:rowOff>38100</xdr:rowOff>
    </xdr:from>
    <xdr:to>
      <xdr:col>44</xdr:col>
      <xdr:colOff>571500</xdr:colOff>
      <xdr:row>136</xdr:row>
      <xdr:rowOff>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428624</xdr:colOff>
      <xdr:row>88</xdr:row>
      <xdr:rowOff>34924</xdr:rowOff>
    </xdr:from>
    <xdr:to>
      <xdr:col>21</xdr:col>
      <xdr:colOff>0</xdr:colOff>
      <xdr:row>136</xdr:row>
      <xdr:rowOff>19050</xdr:rowOff>
    </xdr:to>
    <xdr:graphicFrame macro="">
      <xdr:nvGraphicFramePr>
        <xdr:cNvPr id="18" name="Chart 17">
          <a:extLst>
            <a:ext uri="{FF2B5EF4-FFF2-40B4-BE49-F238E27FC236}">
              <a16:creationId xmlns:a16="http://schemas.microsoft.com/office/drawing/2014/main" id="{61629B76-764D-41FB-AC9E-F1D6EFAC8C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381000</xdr:colOff>
      <xdr:row>138</xdr:row>
      <xdr:rowOff>114300</xdr:rowOff>
    </xdr:from>
    <xdr:to>
      <xdr:col>25</xdr:col>
      <xdr:colOff>590550</xdr:colOff>
      <xdr:row>180</xdr:row>
      <xdr:rowOff>38100</xdr:rowOff>
    </xdr:to>
    <xdr:graphicFrame macro="">
      <xdr:nvGraphicFramePr>
        <xdr:cNvPr id="10" name="Chart 9">
          <a:extLst>
            <a:ext uri="{FF2B5EF4-FFF2-40B4-BE49-F238E27FC236}">
              <a16:creationId xmlns:a16="http://schemas.microsoft.com/office/drawing/2014/main" id="{B4C3E8B6-C27B-4E9A-834D-F31F6F8E93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0.4414</cdr:x>
      <cdr:y>0.13362</cdr:y>
    </cdr:from>
    <cdr:to>
      <cdr:x>0.55676</cdr:x>
      <cdr:y>0.18618</cdr:y>
    </cdr:to>
    <cdr:sp macro="" textlink="'Grant Funding Release by Month'!$B$1">
      <cdr:nvSpPr>
        <cdr:cNvPr id="2" name="TextBox 1"/>
        <cdr:cNvSpPr txBox="1"/>
      </cdr:nvSpPr>
      <cdr:spPr>
        <a:xfrm xmlns:a="http://schemas.openxmlformats.org/drawingml/2006/main">
          <a:off x="4113274" y="731811"/>
          <a:ext cx="1074997" cy="28786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A9332AC8-488A-401E-A27F-171F2EC862FA}" type="TxLink">
            <a:rPr lang="en-US" sz="1800" b="0" i="0" u="none" strike="noStrike">
              <a:solidFill>
                <a:srgbClr val="000000"/>
              </a:solidFill>
              <a:latin typeface="Calibri"/>
            </a:rPr>
            <a:pPr algn="ctr"/>
            <a:t> </a:t>
          </a:fld>
          <a:endParaRPr lang="en-US" sz="1800"/>
        </a:p>
      </cdr:txBody>
    </cdr:sp>
  </cdr:relSizeAnchor>
</c:userShapes>
</file>

<file path=xl/drawings/drawing5.xml><?xml version="1.0" encoding="utf-8"?>
<c:userShapes xmlns:c="http://schemas.openxmlformats.org/drawingml/2006/chart">
  <cdr:relSizeAnchor xmlns:cdr="http://schemas.openxmlformats.org/drawingml/2006/chartDrawing">
    <cdr:from>
      <cdr:x>0.4272</cdr:x>
      <cdr:y>0.07374</cdr:y>
    </cdr:from>
    <cdr:to>
      <cdr:x>0.58168</cdr:x>
      <cdr:y>0.15136</cdr:y>
    </cdr:to>
    <cdr:sp macro="" textlink="'Grants by Funding Source'!$B$2">
      <cdr:nvSpPr>
        <cdr:cNvPr id="2" name="TextBox 1"/>
        <cdr:cNvSpPr txBox="1"/>
      </cdr:nvSpPr>
      <cdr:spPr>
        <a:xfrm xmlns:a="http://schemas.openxmlformats.org/drawingml/2006/main">
          <a:off x="2976563" y="271464"/>
          <a:ext cx="107632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82D3D96-D86C-44E8-A4B2-9CBF4BAFA4AD}" type="TxLink">
            <a:rPr lang="en-US" sz="1800" b="0" i="0" u="none" strike="noStrike">
              <a:solidFill>
                <a:srgbClr val="000000"/>
              </a:solidFill>
              <a:latin typeface="Calibri"/>
            </a:rPr>
            <a:pPr algn="ctr"/>
            <a:t>2022</a:t>
          </a:fld>
          <a:endParaRPr lang="en-US" sz="1800" b="0"/>
        </a:p>
      </cdr:txBody>
    </cdr:sp>
  </cdr:relSizeAnchor>
  <cdr:relSizeAnchor xmlns:cdr="http://schemas.openxmlformats.org/drawingml/2006/chartDrawing">
    <cdr:from>
      <cdr:x>0.76358</cdr:x>
      <cdr:y>0.09206</cdr:y>
    </cdr:from>
    <cdr:to>
      <cdr:x>0.90963</cdr:x>
      <cdr:y>0.2005</cdr:y>
    </cdr:to>
    <cdr:sp macro="" textlink="">
      <cdr:nvSpPr>
        <cdr:cNvPr id="3" name="TextBox 2"/>
        <cdr:cNvSpPr txBox="1"/>
      </cdr:nvSpPr>
      <cdr:spPr>
        <a:xfrm xmlns:a="http://schemas.openxmlformats.org/drawingml/2006/main">
          <a:off x="7967663" y="347664"/>
          <a:ext cx="1524000" cy="409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0.74715</cdr:x>
      <cdr:y>0.08197</cdr:y>
    </cdr:from>
    <cdr:to>
      <cdr:x>0.85669</cdr:x>
      <cdr:y>0.17528</cdr:y>
    </cdr:to>
    <cdr:sp macro="" textlink="">
      <cdr:nvSpPr>
        <cdr:cNvPr id="4" name="TextBox 3"/>
        <cdr:cNvSpPr txBox="1"/>
      </cdr:nvSpPr>
      <cdr:spPr>
        <a:xfrm xmlns:a="http://schemas.openxmlformats.org/drawingml/2006/main">
          <a:off x="7796213" y="309564"/>
          <a:ext cx="1143000" cy="352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0.38102</cdr:x>
      <cdr:y>0.22566</cdr:y>
    </cdr:from>
    <cdr:to>
      <cdr:x>0.75577</cdr:x>
      <cdr:y>0.3215</cdr:y>
    </cdr:to>
    <cdr:sp macro="" textlink="">
      <cdr:nvSpPr>
        <cdr:cNvPr id="6" name="TextBox 5"/>
        <cdr:cNvSpPr txBox="1"/>
      </cdr:nvSpPr>
      <cdr:spPr>
        <a:xfrm xmlns:a="http://schemas.openxmlformats.org/drawingml/2006/main">
          <a:off x="3586698" y="1330481"/>
          <a:ext cx="3527680" cy="56507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endParaRPr lang="en-US" sz="1600" b="1"/>
        </a:p>
      </cdr:txBody>
    </cdr:sp>
  </cdr:relSizeAnchor>
  <cdr:relSizeAnchor xmlns:cdr="http://schemas.openxmlformats.org/drawingml/2006/chartDrawing">
    <cdr:from>
      <cdr:x>0.34106</cdr:x>
      <cdr:y>0.16014</cdr:y>
    </cdr:from>
    <cdr:to>
      <cdr:x>0.66604</cdr:x>
      <cdr:y>0.22745</cdr:y>
    </cdr:to>
    <cdr:sp macro="" textlink="">
      <cdr:nvSpPr>
        <cdr:cNvPr id="7" name="TextBox 6"/>
        <cdr:cNvSpPr txBox="1"/>
      </cdr:nvSpPr>
      <cdr:spPr>
        <a:xfrm xmlns:a="http://schemas.openxmlformats.org/drawingml/2006/main">
          <a:off x="4164751" y="1269548"/>
          <a:ext cx="3968347" cy="5336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2000" b="1"/>
            <a:t>Total</a:t>
          </a:r>
          <a:r>
            <a:rPr lang="en-US" sz="2000" b="1" baseline="0"/>
            <a:t> - </a:t>
          </a:r>
          <a:r>
            <a:rPr lang="en-US" sz="2000" b="1"/>
            <a:t>$91,637,449   </a:t>
          </a:r>
        </a:p>
      </cdr:txBody>
    </cdr:sp>
  </cdr:relSizeAnchor>
</c:userShapes>
</file>

<file path=xl/drawings/drawing6.xml><?xml version="1.0" encoding="utf-8"?>
<c:userShapes xmlns:c="http://schemas.openxmlformats.org/drawingml/2006/chart">
  <cdr:relSizeAnchor xmlns:cdr="http://schemas.openxmlformats.org/drawingml/2006/chartDrawing">
    <cdr:from>
      <cdr:x>0.4397</cdr:x>
      <cdr:y>0.159</cdr:y>
    </cdr:from>
    <cdr:to>
      <cdr:x>0.55506</cdr:x>
      <cdr:y>0.21156</cdr:y>
    </cdr:to>
    <cdr:sp macro="" textlink="'Grant Funding Release by Mo (2)'!$B$1">
      <cdr:nvSpPr>
        <cdr:cNvPr id="2" name="TextBox 1"/>
        <cdr:cNvSpPr txBox="1"/>
      </cdr:nvSpPr>
      <cdr:spPr>
        <a:xfrm xmlns:a="http://schemas.openxmlformats.org/drawingml/2006/main">
          <a:off x="2795589" y="576264"/>
          <a:ext cx="733425" cy="1905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A9332AC8-488A-401E-A27F-171F2EC862FA}" type="TxLink">
            <a:rPr lang="en-US" sz="1100" b="0" i="0" u="none" strike="noStrike">
              <a:solidFill>
                <a:srgbClr val="000000"/>
              </a:solidFill>
              <a:latin typeface="Calibri"/>
              <a:cs typeface="Calibri"/>
            </a:rPr>
            <a:pPr algn="ctr"/>
            <a:t> </a:t>
          </a:fld>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15</xdr:col>
      <xdr:colOff>555624</xdr:colOff>
      <xdr:row>1</xdr:row>
      <xdr:rowOff>1</xdr:rowOff>
    </xdr:from>
    <xdr:to>
      <xdr:col>33</xdr:col>
      <xdr:colOff>119062</xdr:colOff>
      <xdr:row>33</xdr:row>
      <xdr:rowOff>74415</xdr:rowOff>
    </xdr:to>
    <xdr:graphicFrame macro="">
      <xdr:nvGraphicFramePr>
        <xdr:cNvPr id="25" name="Chart 24">
          <a:extLst>
            <a:ext uri="{FF2B5EF4-FFF2-40B4-BE49-F238E27FC236}">
              <a16:creationId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342900</xdr:colOff>
      <xdr:row>34</xdr:row>
      <xdr:rowOff>184150</xdr:rowOff>
    </xdr:from>
    <xdr:to>
      <xdr:col>25</xdr:col>
      <xdr:colOff>476250</xdr:colOff>
      <xdr:row>52</xdr:row>
      <xdr:rowOff>79375</xdr:rowOff>
    </xdr:to>
    <mc:AlternateContent xmlns:mc="http://schemas.openxmlformats.org/markup-compatibility/2006" xmlns:a14="http://schemas.microsoft.com/office/drawing/2010/main">
      <mc:Choice Requires="a14">
        <xdr:graphicFrame macro="">
          <xdr:nvGraphicFramePr>
            <xdr:cNvPr id="26" name="Year 2">
              <a:extLst>
                <a:ext uri="{FF2B5EF4-FFF2-40B4-BE49-F238E27FC236}">
                  <a16:creationId xmlns:a16="http://schemas.microsoft.com/office/drawing/2014/main" id="{00000000-0008-0000-0100-00001A000000}"/>
                </a:ext>
              </a:extLst>
            </xdr:cNvPr>
            <xdr:cNvGraphicFramePr/>
          </xdr:nvGraphicFramePr>
          <xdr:xfrm>
            <a:off x="0" y="0"/>
            <a:ext cx="0" cy="0"/>
          </xdr:xfrm>
          <a:graphic>
            <a:graphicData uri="http://schemas.microsoft.com/office/drawing/2010/slicer">
              <sle:slicer xmlns:sle="http://schemas.microsoft.com/office/drawing/2010/slicer" name="Year 2"/>
            </a:graphicData>
          </a:graphic>
        </xdr:graphicFrame>
      </mc:Choice>
      <mc:Fallback xmlns="">
        <xdr:sp macro="" textlink="">
          <xdr:nvSpPr>
            <xdr:cNvPr id="0" name=""/>
            <xdr:cNvSpPr>
              <a:spLocks noTextEdit="1"/>
            </xdr:cNvSpPr>
          </xdr:nvSpPr>
          <xdr:spPr>
            <a:xfrm>
              <a:off x="12407900" y="6661150"/>
              <a:ext cx="3149600" cy="33242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17</xdr:col>
      <xdr:colOff>84535</xdr:colOff>
      <xdr:row>35</xdr:row>
      <xdr:rowOff>94059</xdr:rowOff>
    </xdr:from>
    <xdr:to>
      <xdr:col>20</xdr:col>
      <xdr:colOff>82749</xdr:colOff>
      <xdr:row>48</xdr:row>
      <xdr:rowOff>102989</xdr:rowOff>
    </xdr:to>
    <mc:AlternateContent xmlns:mc="http://schemas.openxmlformats.org/markup-compatibility/2006" xmlns:a14="http://schemas.microsoft.com/office/drawing/2010/main">
      <mc:Choice Requires="a14">
        <xdr:graphicFrame macro="">
          <xdr:nvGraphicFramePr>
            <xdr:cNvPr id="2" name="CIP YEAR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CIP YEAR 1"/>
            </a:graphicData>
          </a:graphic>
        </xdr:graphicFrame>
      </mc:Choice>
      <mc:Fallback xmlns="">
        <xdr:sp macro="" textlink="">
          <xdr:nvSpPr>
            <xdr:cNvPr id="0" name=""/>
            <xdr:cNvSpPr>
              <a:spLocks noTextEdit="1"/>
            </xdr:cNvSpPr>
          </xdr:nvSpPr>
          <xdr:spPr>
            <a:xfrm>
              <a:off x="10457855" y="6865739"/>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29766</xdr:colOff>
      <xdr:row>1</xdr:row>
      <xdr:rowOff>59532</xdr:rowOff>
    </xdr:from>
    <xdr:to>
      <xdr:col>15</xdr:col>
      <xdr:colOff>20836</xdr:colOff>
      <xdr:row>32</xdr:row>
      <xdr:rowOff>5359</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0</xdr:rowOff>
    </xdr:from>
    <xdr:to>
      <xdr:col>14</xdr:col>
      <xdr:colOff>601266</xdr:colOff>
      <xdr:row>64</xdr:row>
      <xdr:rowOff>139303</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871537</xdr:colOff>
      <xdr:row>2</xdr:row>
      <xdr:rowOff>52387</xdr:rowOff>
    </xdr:from>
    <xdr:to>
      <xdr:col>14</xdr:col>
      <xdr:colOff>428625</xdr:colOff>
      <xdr:row>23</xdr:row>
      <xdr:rowOff>142875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390525</xdr:colOff>
      <xdr:row>19</xdr:row>
      <xdr:rowOff>104775</xdr:rowOff>
    </xdr:from>
    <xdr:to>
      <xdr:col>19</xdr:col>
      <xdr:colOff>390525</xdr:colOff>
      <xdr:row>32</xdr:row>
      <xdr:rowOff>152400</xdr:rowOff>
    </xdr:to>
    <mc:AlternateContent xmlns:mc="http://schemas.openxmlformats.org/markup-compatibility/2006" xmlns:a14="http://schemas.microsoft.com/office/drawing/2010/main">
      <mc:Choice Requires="a14">
        <xdr:graphicFrame macro="">
          <xdr:nvGraphicFramePr>
            <xdr:cNvPr id="3" name="Year 1">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14058900" y="37242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104775</xdr:colOff>
      <xdr:row>25</xdr:row>
      <xdr:rowOff>114300</xdr:rowOff>
    </xdr:from>
    <xdr:to>
      <xdr:col>10</xdr:col>
      <xdr:colOff>104775</xdr:colOff>
      <xdr:row>38</xdr:row>
      <xdr:rowOff>161925</xdr:rowOff>
    </xdr:to>
    <mc:AlternateContent xmlns:mc="http://schemas.openxmlformats.org/markup-compatibility/2006" xmlns:a14="http://schemas.microsoft.com/office/drawing/2010/main">
      <mc:Choice Requires="a14">
        <xdr:graphicFrame macro="">
          <xdr:nvGraphicFramePr>
            <xdr:cNvPr id="4" name="CIP YEAR">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microsoft.com/office/drawing/2010/slicer">
              <sle:slicer xmlns:sle="http://schemas.microsoft.com/office/drawing/2010/slicer" name="CIP YEAR"/>
            </a:graphicData>
          </a:graphic>
        </xdr:graphicFrame>
      </mc:Choice>
      <mc:Fallback xmlns="">
        <xdr:sp macro="" textlink="">
          <xdr:nvSpPr>
            <xdr:cNvPr id="0" name=""/>
            <xdr:cNvSpPr>
              <a:spLocks noTextEdit="1"/>
            </xdr:cNvSpPr>
          </xdr:nvSpPr>
          <xdr:spPr>
            <a:xfrm>
              <a:off x="8286750" y="48768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9.xml><?xml version="1.0" encoding="utf-8"?>
<xdr:wsDr xmlns:xdr="http://schemas.openxmlformats.org/drawingml/2006/spreadsheetDrawing" xmlns:a="http://schemas.openxmlformats.org/drawingml/2006/main">
  <xdr:twoCellAnchor>
    <xdr:from>
      <xdr:col>11</xdr:col>
      <xdr:colOff>161925</xdr:colOff>
      <xdr:row>734</xdr:row>
      <xdr:rowOff>38100</xdr:rowOff>
    </xdr:from>
    <xdr:to>
      <xdr:col>11</xdr:col>
      <xdr:colOff>2647950</xdr:colOff>
      <xdr:row>734</xdr:row>
      <xdr:rowOff>38100</xdr:rowOff>
    </xdr:to>
    <xdr:sp macro="" textlink="">
      <xdr:nvSpPr>
        <xdr:cNvPr id="2" name="Line 5">
          <a:extLst>
            <a:ext uri="{FF2B5EF4-FFF2-40B4-BE49-F238E27FC236}">
              <a16:creationId xmlns:a16="http://schemas.microsoft.com/office/drawing/2014/main" id="{00000000-0008-0000-0300-000002000000}"/>
            </a:ext>
          </a:extLst>
        </xdr:cNvPr>
        <xdr:cNvSpPr>
          <a:spLocks noChangeShapeType="1"/>
        </xdr:cNvSpPr>
      </xdr:nvSpPr>
      <xdr:spPr bwMode="auto">
        <a:xfrm>
          <a:off x="7924800" y="140246100"/>
          <a:ext cx="2486025" cy="0"/>
        </a:xfrm>
        <a:prstGeom prst="line">
          <a:avLst/>
        </a:prstGeom>
        <a:noFill/>
        <a:ln w="18288">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ffrey Kloska" refreshedDate="44447.408931018515" createdVersion="5" refreshedVersion="7" minRefreshableVersion="3" recordCount="1536" xr:uid="{00000000-000A-0000-FFFF-FFFF00000000}">
  <cacheSource type="worksheet">
    <worksheetSource name="Table15"/>
  </cacheSource>
  <cacheFields count="11">
    <cacheField name="Year" numFmtId="0">
      <sharedItems containsSemiMixedTypes="0" containsString="0" containsNumber="1" containsInteger="1" minValue="2018" maxValue="2021" count="4">
        <n v="2018"/>
        <n v="2019"/>
        <n v="2020"/>
        <n v="2021"/>
      </sharedItems>
    </cacheField>
    <cacheField name="CIP YEAR" numFmtId="0">
      <sharedItems containsSemiMixedTypes="0" containsString="0" containsNumber="1" containsInteger="1" minValue="2017" maxValue="2018" count="2">
        <n v="2017"/>
        <n v="2018"/>
      </sharedItems>
    </cacheField>
    <cacheField name="Loc ID" numFmtId="0">
      <sharedItems/>
    </cacheField>
    <cacheField name="Region" numFmtId="0">
      <sharedItems containsBlank="1" count="3">
        <s v="Yes"/>
        <s v="No"/>
        <m u="1"/>
      </sharedItems>
    </cacheField>
    <cacheField name="City &amp; Airport" numFmtId="0">
      <sharedItems count="183">
        <s v="ADDISON"/>
        <s v="ALPINE-CASPARIS Municipal"/>
        <s v="AVENGER FIELD"/>
        <s v="BAY CITY Municipal"/>
        <s v="BOWIE Municipal"/>
        <s v="BROOKS COUNTY"/>
        <s v="BROWNWOOD RGNL"/>
        <s v="CAMERON Municipal AIRPARK"/>
        <s v="CENTER Municipal"/>
        <s v="CHAMBERS COUNTY-WINNIE STOWELL"/>
        <s v="CHEROKEE COUNTY"/>
        <s v="CISCO Municipal"/>
        <s v="CLARKSVILLE/RED RIVER CTY-J D TRISSELL FLD"/>
        <s v="COCHRAN COUNTY"/>
        <s v="COLEMAN Municipal"/>
        <s v="COLORADO CITY"/>
        <s v="COMANCHE COUNTY-CITY"/>
        <s v="COULTER FIELD"/>
        <s v="CRANE COUNTY"/>
        <s v="CULBERSON COUNTY"/>
        <s v="CYPRESS RIVER"/>
        <s v="DALLAS EXECUTIVE"/>
        <s v="DECATUR Municipal"/>
        <s v="DENTON ENTERPRISE"/>
        <s v="EAGLE LAKE"/>
        <s v="EASTLAND Municipal"/>
        <s v="FABENS"/>
        <s v="FLOYDADA Municipal"/>
        <s v="FORT STOCKTON-PECOS COUNTY"/>
        <s v="FORT WORTH MEACHAM INTL"/>
        <s v="FORT WORTH SPINKS"/>
        <s v="FOX STEPHENS FIELD - GILMER Municipal"/>
        <s v="GAINESVILLE Municipal"/>
        <s v="GATESVILLE Municipal"/>
        <s v="GEORGETOWN Municipal"/>
        <s v="GIDDINGS-LEE COUNTY"/>
        <s v="GLADEWATER Municipal"/>
        <s v="GOLDTHWAITE Municipal"/>
        <s v="GRAHAM Municipal"/>
        <s v="GRANBURY RGNL"/>
        <s v="GRAND PRAIRIE Municipal"/>
        <s v="HEARNE Municipal"/>
        <s v="HOUSTON COUNTY"/>
        <s v="HUNTSVILLE Municipal"/>
        <s v="HUTCHINSON COUNTY"/>
        <s v="JONES FIELD"/>
        <s v="KERRVILLE Municipal/LOUIS SCHREINER FIELD"/>
        <s v="LAMESA Municipal"/>
        <s v="LAMPASAS"/>
        <s v="LANCASTER RGNL"/>
        <s v="LITTLEFIELD TAYLOR BROWN Municipal"/>
        <s v="LONE STAR EXECUTIVE"/>
        <s v="MARFA Municipal"/>
        <s v="MASON COUNTY"/>
        <s v="MCCAMPBELL-PORTER"/>
        <s v="MENARD COUNTY"/>
        <s v="MID-WAY RGNL"/>
        <s v="MINERAL WELLS"/>
        <s v="MOORE COUNTY"/>
        <s v="MUSTANG BEACH"/>
        <s v="NEW BRAUNFELS RGNL"/>
        <s v="NEWTON Municipal"/>
        <s v="NORTH TEXAS RGNL/PERRIN FIELD"/>
        <s v="OLDHAM COUNTY"/>
        <s v="PECOS Municipal"/>
        <s v="RALPH M HALL/ROCKWALL Municipal"/>
        <s v="REAL COUNTY"/>
        <s v="ROGER M DREYER MEMORIAL"/>
        <s v="SAN MARCOS Municipal"/>
        <s v="SCHOLES INTL AT GALVESTON"/>
        <s v="SEYMOUR Municipal"/>
        <s v="STANTON Municipal"/>
        <s v="STEPHENVILLE CLARK RGNL"/>
        <s v="STINSON Municipal"/>
        <s v="SUGAR LAND RGNL"/>
        <s v="TAYLOR Municipal"/>
        <s v="TERRY COUNTY"/>
        <s v="TXDOT_SYSTEM_STUDIES"/>
        <s v="VAN ZANDT COUNTY RGNL"/>
        <s v="VICTORIA RGNL"/>
        <s v="WILBARGER COUNTY"/>
        <s v="WINNSBORO Municipal"/>
        <s v="ZAPATA COUNTY"/>
        <s v="ARLINGTON Municipal"/>
        <s v="ATHENS Municipal"/>
        <s v="CHILDRESS Municipal"/>
        <s v="CLEBURNE RGNL"/>
        <s v="CLIFTON Municipal/ISENHOWER FIELD"/>
        <s v="DENVER CITY"/>
        <s v="DRAUGHON-MILLER CENTRAL TEXAS RGNL"/>
        <s v="DUBLIN Municipal"/>
        <s v="GILLESPIE COUNTY"/>
        <s v="GROVETON-TRINITY COUNTY"/>
        <s v="HARRISON FIELD OF KNOX CITY"/>
        <s v="HASKELL Municipal"/>
        <s v="HILLSBORO Municipal"/>
        <s v="KARNES COUNTY"/>
        <s v="LA PORTE Municipal"/>
        <s v="LAGO VISTA TX - RUSTY ALLEN"/>
        <s v="MC GREGOR EXECUTIVE"/>
        <s v="MESQUITE METRO"/>
        <s v="MUNDAY Municipal"/>
        <s v="ODESSA-SCHLEMEYER FIELD"/>
        <s v="PALACIOS Municipal"/>
        <s v="POSSUM KINGDOM"/>
        <s v="POST-GARZA COUNTY Municipal"/>
        <s v="RUSK COUNTY"/>
        <s v="STEPHENS COUNTY"/>
        <s v="TERRELL Municipal"/>
        <s v="WINKLER COUNTY"/>
        <s v="CHARLES R JOHNSON"/>
        <s v="HEMPHILL COUNTY"/>
        <s v="KIRBYVILLE"/>
        <s v="LIVINGSTON Municipal"/>
        <s v="ALPINE-CASPARIS MUNI"/>
        <s v="ARLINGTON Municipal airport"/>
        <s v="BAY CITY RGNL"/>
        <s v="BOWIE MUNI"/>
        <s v="BRENHAM MUNI"/>
        <s v="BRIDGEPORT MUNI"/>
        <s v="CHILDRESS MUNI"/>
        <s v="CLEVELAND MUNI"/>
        <s v="CLIFTON MUNI/ISENHOWER FIELD"/>
        <s v="MCKINNEY NATIONAL"/>
        <s v="DELL CITY MUNI"/>
        <s v="DUBLIN MUNI"/>
        <s v="EASTLAND MUNI"/>
        <s v="JACKSON COUNTY"/>
        <s v="FORT WORTH SPINKS Airport"/>
        <s v="GAINESVILLE MUNI"/>
        <s v="GRAHAM MUNI"/>
        <s v="Grand Prairie Municipal "/>
        <s v="HASKELL MUNI"/>
        <s v="HILLSBORO MUNI"/>
        <s v="CONROE-NORTH HOUSTON RGNL"/>
        <s v="LA PORTE MUNI"/>
        <s v="LANCASTER Regional"/>
        <s v="LLANO MUNI"/>
        <s v="MID-WAY Regional"/>
        <s v="MUNDAY MUNI"/>
        <s v="OLNEY MUNI"/>
        <s v="PECOS MUNI"/>
        <s v="PORT ISABEL-CAMERON COUNTY"/>
        <s v="ROOKE FIELD"/>
        <s v="STINSON MUNI"/>
        <s v="SMITHVILLE CRAWFORD MUNI"/>
        <s v="STANTON MUNI"/>
        <s v="STEPHENVILLE CLARK Regional"/>
        <s v="TAYLOR MUNI"/>
        <s v="MID VALLEY"/>
        <s v="WINNSBORO MUN"/>
        <s v="TEXAS GULF COAST RGNL"/>
        <s v="CAMERON MUNI AIRPARK"/>
        <s v="CLEBURNE Regional"/>
        <s v="COLEMAN MUNI"/>
        <s v="ROBERT R WELLS JR"/>
        <s v="Corsicana Municipal"/>
        <s v="DALHART MUNI"/>
        <s v="DALLAS EXECUTIVE airport"/>
        <s v="FORT WORTH MEACHAM International airport"/>
        <s v="MAJORS Field"/>
        <s v="GRUVER MUNI"/>
        <s v="HAMILTON MUNI"/>
        <s v="HEARNE MUNI"/>
        <s v="HUNTSVILLE MUNI"/>
        <s v="KIMBLE COUNTY"/>
        <s v="LIVINGSTON MUNI"/>
        <s v="THE CARTER MEMORIAL"/>
        <s v="MADISONVILLE MUNI"/>
        <s v="MEXIA-LIMESTONE CO"/>
        <s v="SAN MARCOS MUNI"/>
        <s v="MAJOR SAMUEL B CORNELIUS FIELD"/>
        <s v="TERRELL MUNI"/>
        <s v="COMMERCE MUNI"/>
        <s v="ADDISON airport"/>
        <s v="GEORGETOWN MUNI"/>
        <s v="GRANBURY Regional airport"/>
        <s v="ROY HURD MEMORIAL"/>
        <s v="NAVASOTA MUNI"/>
        <s v="PERRYTON OCHILTREE COUNTY"/>
        <s v="Rockwall Municipal"/>
        <s v="STINSON MUN"/>
        <s v="SEYMOUR MUNI"/>
      </sharedItems>
    </cacheField>
    <cacheField name="Project Description" numFmtId="0">
      <sharedItems/>
    </cacheField>
    <cacheField name="ANNUAL TOTAL" numFmtId="164">
      <sharedItems containsSemiMixedTypes="0" containsString="0" containsNumber="1" containsInteger="1" minValue="61082321" maxValue="81351111"/>
    </cacheField>
    <cacheField name="Total" numFmtId="164">
      <sharedItems containsSemiMixedTypes="0" containsString="0" containsNumber="1" containsInteger="1" minValue="0" maxValue="7894736"/>
    </cacheField>
    <cacheField name="Federal" numFmtId="0">
      <sharedItems containsString="0" containsBlank="1" containsNumber="1" containsInteger="1" minValue="0" maxValue="4437000"/>
    </cacheField>
    <cacheField name="State" numFmtId="164">
      <sharedItems containsString="0" containsBlank="1" containsNumber="1" containsInteger="1" minValue="0" maxValue="4005270"/>
    </cacheField>
    <cacheField name="Local" numFmtId="0">
      <sharedItems containsString="0" containsBlank="1" containsNumber="1" containsInteger="1" minValue="0" maxValue="4894736"/>
    </cacheField>
  </cacheFields>
  <extLst>
    <ext xmlns:x14="http://schemas.microsoft.com/office/spreadsheetml/2009/9/main" uri="{725AE2AE-9491-48be-B2B4-4EB974FC3084}">
      <x14:pivotCacheDefinition pivotCacheId="2"/>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icole Johnson" refreshedDate="44931.627039814812" createdVersion="5" refreshedVersion="8" minRefreshableVersion="3" recordCount="1224" xr:uid="{00000000-000A-0000-FFFF-FFFF25000000}">
  <cacheSource type="worksheet">
    <worksheetSource name="Table1"/>
  </cacheSource>
  <cacheFields count="16">
    <cacheField name="Year" numFmtId="0">
      <sharedItems containsString="0" containsBlank="1" containsNumber="1" containsInteger="1" minValue="2016" maxValue="2022" count="8">
        <n v="2016"/>
        <n v="2017"/>
        <n v="2018"/>
        <n v="2019"/>
        <n v="2020"/>
        <n v="2021"/>
        <n v="2022"/>
        <m/>
      </sharedItems>
    </cacheField>
    <cacheField name="Month" numFmtId="0">
      <sharedItems containsBlank="1" count="20">
        <s v="January"/>
        <s v="March"/>
        <s v="May"/>
        <s v="June"/>
        <s v="July"/>
        <s v="August"/>
        <s v="September"/>
        <s v="December"/>
        <s v="February"/>
        <s v="April"/>
        <s v="October"/>
        <s v="November"/>
        <m/>
        <s v="June " u="1"/>
        <s v="Febuary " u="1"/>
        <s v="Jan" u="1"/>
        <s v="May " u="1"/>
        <s v="April " u="1"/>
        <s v="August " u="1"/>
        <s v="October " u="1"/>
      </sharedItems>
    </cacheField>
    <cacheField name="Loc ID" numFmtId="0">
      <sharedItems containsBlank="1"/>
    </cacheField>
    <cacheField name="Airport" numFmtId="0">
      <sharedItems containsBlank="1" count="373">
        <s v="Georgetown Municipal Airport"/>
        <s v="Eagle Lake Municipal Airport"/>
        <s v="Addison Airport"/>
        <s v="Wood County Airport"/>
        <s v="San Marcos Regional Airport"/>
        <s v="City of Tulia/Swisher County Municipal Airport"/>
        <s v="Llano Municipal Airport"/>
        <s v="A.L. Mangham, Jr. Regional Airport"/>
        <s v="South Texas Regional Airport"/>
        <s v="Bay City Regional Airport"/>
        <s v="Pecos Municipal Airport"/>
        <s v="Presidio-Lely International Airport"/>
        <s v="Stephenville Clark Regional"/>
        <s v="Taylor Municipal Airport"/>
        <s v="Marfa Municipal Airport"/>
        <s v="Curtis Field"/>
        <s v="New Braunfels Regional Airport"/>
        <s v="Jones Field"/>
        <s v="Nueces County Airport"/>
        <s v="Fayette County Regional Air Center"/>
        <s v="Angelina County Airport"/>
        <s v="Mid-way Regional Airport"/>
        <s v="Chambers County Airport"/>
        <s v="Gillespie County Airport"/>
        <s v="Cox Field"/>
        <s v="Texas State Technical College Waco Airport"/>
        <s v="Gonzales Municipal Airport"/>
        <s v="Levelland Municipal Airport"/>
        <s v="Liberty Municipal Airport"/>
        <s v="Lampasas Municipal Airport"/>
        <s v="Fort Worth Meacham International"/>
        <s v="Hall-Miller Municipal Airport"/>
        <s v="Hillsboro Municipal Airport"/>
        <s v="Rockwall Municipal"/>
        <s v="Quanah Municipal Airport"/>
        <s v="Clifton Municipal/Isenhower Field"/>
        <s v="Sugar Land Regional Airport"/>
        <s v="Center Municipal Airport"/>
        <s v="Coulter Field"/>
        <s v="Arlington Municipal"/>
        <s v="Alice International Airport"/>
        <s v="McKinney National Airport"/>
        <s v="South Texas Regional at Hondo Airport"/>
        <s v="Castroville Municipal Airport"/>
        <s v="Jim Hogg County Airport"/>
        <s v="Kickapoo Downtown Airport"/>
        <s v="Granbury Regional"/>
        <s v="Andrews County Airport"/>
        <s v="Panola County Airport"/>
        <s v="Odessa- Schlemeyer Field"/>
        <s v="Groveton-Trinity County Airport"/>
        <s v="Cleburne Regional"/>
        <s v="La Porte Municipal Airport"/>
        <s v="Athens Municipal Airport"/>
        <s v="Roy Hurd Memorial Airport"/>
        <s v="Madisonville Municipal Airport"/>
        <s v="Avenger Field"/>
        <s v="Caldwell Municipal Airport"/>
        <s v="Crane County Airport"/>
        <s v="Kleberg County Airport"/>
        <s v="Mason County Airport"/>
        <s v="Rusk County Airport"/>
        <s v="San Augustine County Airport"/>
        <s v="Terry County Airport"/>
        <s v="Winkler County Airport"/>
        <s v="Ennis Municipal Airport"/>
        <s v="Floydada Municipal Airport"/>
        <s v="Hamilton Municipal Airport"/>
        <s v="Lamesa Municipal Airport"/>
        <s v="Draughon-Miller Central"/>
        <s v="McGregor Executive Airport"/>
        <s v="Post-Garza County Airport"/>
        <s v="Aransas County Airport"/>
        <s v="Culberson County Airport"/>
        <s v="Franklin County Airport"/>
        <s v="Kenedy Regional Airport"/>
        <s v="Muleshoe Municipal Airport"/>
        <s v="Pearland Regional Airport"/>
        <s v="Rusty Allen Airport"/>
        <s v="Terrell Municipal Airport"/>
        <s v="Devine Municipal Airport"/>
        <s v="Eastland Municipal Airport"/>
        <s v="Gladewater Municipal Airport"/>
        <s v="Huntsville Municipal Airport"/>
        <s v="Jacksboro Municipal Airport"/>
        <s v="Skylark Field"/>
        <s v="Avenger Field "/>
        <s v="Cameron Municipal Airport"/>
        <s v="Clarksville/Red River City J D Trissell Field"/>
        <s v="Conroe-North Houston Regional Airport"/>
        <s v="Eagle Lake Airport"/>
        <s v="Fabens Airport"/>
        <s v="Fox Stephens Field Gilmer Municipal Airport"/>
        <s v="Dallas Executive"/>
        <s v="Denton Enterprise"/>
        <s v="Hearne Municipal Airport"/>
        <s v="Littlefield Taylor Brown Municipal Airport"/>
        <s v="Mesquite Metro Airport"/>
        <s v="Mount Pleasant Regional Airport"/>
        <s v="Proposed New Leon County Airport"/>
        <s v="Scholes International Airport at Galveston"/>
        <s v="Scholes International at Galveston Airport"/>
        <s v="Gainesville Municipal"/>
        <s v="Graham Municipal Airport"/>
        <s v="Wilbarger County Airport"/>
        <s v="Cypress River Airport"/>
        <s v="Kickapoo Downtown Airpark"/>
        <s v="Bay City Regional"/>
        <s v="Seymour Municipal Airport"/>
        <s v="GrovetonTrinity County Airport"/>
        <s v="Marfa Municipal and Presidio-Lely International Airports"/>
        <s v="Proposed Weatherford Airport"/>
        <s v="Mineral Wells Regional"/>
        <s v="Palacios Municipal Airport"/>
        <s v="Victoria Regional Airport"/>
        <s v="Coleman Municipal Airport"/>
        <s v="Stanton Municipal Airport"/>
        <s v="Alpine-Casparis Municipal Airport"/>
        <s v="Clarksville/Red River County-JD Trissell Field"/>
        <s v="Decatur Municipal Airport"/>
        <s v="Dilley Airpark"/>
        <s v="Fort Stockton/Pecos County Airport"/>
        <s v="Giddings/Lee County Airport"/>
        <s v="Grand Prairie Municipal"/>
        <s v="Kerrville Municipal/Louis Schreiner Field"/>
        <s v="Lampasas Airport"/>
        <s v="Mid-Way Regional"/>
        <s v="Cochran County Airport"/>
        <s v="Reagan County Airport"/>
        <s v="Brooks County Airport"/>
        <s v="Major Samuel B. Cornelius Field"/>
        <s v="Big Spring/ Mahon-Wrinkle Airport"/>
        <s v="Burnet Municipal/Kate Craddock Field"/>
        <s v="Hutchinson County Airport"/>
        <s v="South Texas International Airport at Edinburg"/>
        <s v="McCampbellPorter Airport"/>
        <s v="Cherokee County Airport"/>
        <s v="Post/Garza County Municipal Airport"/>
        <s v="Stinson Municipal Airport"/>
        <s v="Karnes County Airport"/>
        <s v="Midland Airpark"/>
        <s v="Chamber County Winnie/Stowell Airport"/>
        <s v="Fort Worth Spinks"/>
        <s v="Brownwood Regional Airport"/>
        <s v="Cisco Municipal Airport"/>
        <s v="Comanche County-City Airport"/>
        <s v="Fox Stephens Field - Gilmer Municipal Airport"/>
        <s v="Majors Field"/>
        <s v="Harrison Field of Knox City"/>
        <s v="Munday Municipal Airport"/>
        <s v="Newton Municipal Airport"/>
        <s v="Olney Municipal Airport"/>
        <s v="Yoakum County Airport"/>
        <s v="Pleasanton Municipal Airport"/>
        <s v="Winnsboro Municipal Airport"/>
        <s v="Texas Gulf Coast Regional Airport"/>
        <s v="Jackson County Airport"/>
        <s v="Real County Airport"/>
        <s v="Panhandle-Carson County Airport"/>
        <s v="Brenham Municipal Airport"/>
        <s v="Colorado City Airport"/>
        <s v="Commerce Municipal Airport"/>
        <s v="North Houston Regional Airport"/>
        <s v="Menard County Airport"/>
        <s v="Odessa-Schlemeyer Field"/>
        <s v="Perryton Ochiltree County Airport"/>
        <s v="Hale County Airport"/>
        <s v="North Texas Regional"/>
        <s v="McKinney National"/>
        <s v="Cameron Municipal Airpark"/>
        <s v="Denver City Airport"/>
        <s v="Smithville Crawford Municipal Airport"/>
        <s v="Mid Valley Airport"/>
        <s v="Wharton Regional Airport"/>
        <s v="North Houston Regional"/>
        <s v="Devine Municipal"/>
        <s v="Georgetown Municipal"/>
        <s v="Hillsboro Municipal"/>
        <s v="McCampbell-Porter"/>
        <s v="Mesquite Metro"/>
        <s v="Hale County"/>
        <s v="Seymour Municipal"/>
        <s v="Sulphur Springs Municipal"/>
        <s v="Draugton-Miller Central Texas Regional"/>
        <s v="Victoria Regiona"/>
        <s v="Van Zandt Regional"/>
        <s v="Moore County"/>
        <s v="Scholes International at Galveston"/>
        <s v="Levelland Municipal"/>
        <s v="Littlefield Municipal"/>
        <s v="Madisonville Municipal"/>
        <s v="Newton Municipal"/>
        <s v="Pearland Regional"/>
        <s v="Stinson Municipal"/>
        <s v="Garner Field"/>
        <s v="Alpine-Casparis Municipal"/>
        <s v="Floydada Municipal"/>
        <s v="Gillespie County"/>
        <s v="Giddings-Lee County "/>
        <s v="Hearne Municipal"/>
        <s v="Huntsville Municipal"/>
        <s v="Kimble County"/>
        <s v="Llano Municipal"/>
        <s v="Monahans Municipal"/>
        <s v="Calhoun County"/>
        <s v="Aransas County"/>
        <s v="Gaines County"/>
        <s v="Houston-Southwest"/>
        <s v="Hutchinson County"/>
        <s v="Bowie Municipal"/>
        <s v="Brenham Municipal"/>
        <s v="Cameron Municipal"/>
        <s v="Center Municipal"/>
        <s v="Cuero Municipal"/>
        <s v="Giddings-Lee County Airport "/>
        <s v="Goldthwaite Municipal"/>
        <s v="Rusty Allen"/>
        <s v="Gray County"/>
        <s v="Port Isabel-Cameron County"/>
        <s v="Sugar Land Regional"/>
        <s v="Victoria Regional"/>
        <s v="Texas Gulf Coast Regional"/>
        <s v="Stephens County"/>
        <s v="Eldorado"/>
        <s v="Live Oak County"/>
        <s v="Hamilton Municipal"/>
        <s v="Cherokee County"/>
        <s v="Liberty Municipal"/>
        <s v="Marfa"/>
        <s v="McGregor Executive"/>
        <s v="Mount Pleasant Regional"/>
        <s v="Munday Municipal"/>
        <s v="Crockett County"/>
        <s v="Palestine Municipal"/>
        <s v="Quanah Municipal"/>
        <s v="Arledge Field"/>
        <s v="Alpine-Casparis Municipal Airport "/>
        <s v="Stonewall County Airport"/>
        <s v="Beaumont Municipal"/>
        <s v="Beeville Municipal"/>
        <s v="Bridgeport Municipal"/>
        <s v="Caddo Mills Municipal Airport"/>
        <s v="Hemphill County Airport "/>
        <s v="Dimmit County Airport "/>
        <s v="JD Trissel Field "/>
        <s v="Cleveland Municipal Airport"/>
        <s v="Corsicana Municipal"/>
        <s v="Cotulla-la salle county airport "/>
        <s v="Houston County"/>
        <s v="Dalhart Municipal "/>
        <s v="Dallas CBD Vertiport "/>
        <s v="Eagle Lake "/>
        <s v="Maverick County Memorial Airport "/>
        <s v="Eastland Municipal"/>
        <s v="Gainesville Municipal "/>
        <s v="Garland/DFW Heloplex"/>
        <s v="Gatesville Municipal "/>
        <s v="Gilmer Municipal "/>
        <s v="Gruver Municipal "/>
        <s v="Haskell Municipal "/>
        <s v="Hereford Municipal "/>
        <s v="David Wayne Hooks Airport"/>
        <s v="Houston - Southwest "/>
        <s v="West Houston"/>
        <s v="Jacksboro Municipal "/>
        <s v="Jasper County/Bell Field"/>
        <s v="Hawthorne Field "/>
        <s v="Fayette Regional Air Center "/>
        <s v="Lago Vista Municipal"/>
        <s v="Lampasas Lampasas Lampasas"/>
        <s v="Lancaster Regional"/>
        <s v="Livingston Municipal"/>
        <s v="Lockhart Municipal"/>
        <s v="Marfa Municipal"/>
        <s v="Harrison County Airport"/>
        <s v="Memphis Municipal "/>
        <s v="Mexia-Limestone County "/>
        <s v="Mount Plesant Regional "/>
        <s v="A L Mangham Jr. Regional "/>
        <s v="Orange County "/>
        <s v="Ozona Municipal "/>
        <s v="Perry Lefors Field "/>
        <s v="Cox Field "/>
        <s v="Rooke Field"/>
        <s v="Nueces County"/>
        <s v="Lackland AFB (Kelly Field Annex) "/>
        <s v="Gaines County Airport "/>
        <s v="Slaton Municipal"/>
        <s v="Winston Field"/>
        <s v="Tulia/Swisher County Municipal"/>
        <s v="Oldham County"/>
        <s v="TSTC Waco "/>
        <s v="Marian Airpark "/>
        <s v="Del Rio International"/>
        <s v="Temple Municipal "/>
        <s v="Mason County"/>
        <s v="Olney Municipal"/>
        <s v="Bishop Municipal"/>
        <s v="Brownwood Regional"/>
        <s v="Castroville Municipal"/>
        <s v="Roger Dreyer Memorial"/>
        <s v="Cypress River"/>
        <s v="Graham Municipal"/>
        <s v="Wood County"/>
        <s v="San Saba County Municipal Airport "/>
        <s v="Alpine-Casparis Municipal "/>
        <s v="Eagle Lake"/>
        <s v="Giddings-Lee County"/>
        <s v="Lampasas"/>
        <s v="Kickapoo Downtown "/>
        <s v="Gainesville County "/>
        <s v="Kickapoo Downtown"/>
        <s v="Childress"/>
        <s v="Navasota Municipal"/>
        <s v="South Texas International at Edinburg"/>
        <s v="Harrison County"/>
        <s v="Cleveland Municipal "/>
        <s v="Lames Municipal"/>
        <s v="Pecos Municipal"/>
        <s v="Taylor Municipal"/>
        <s v="Alice International"/>
        <s v="Fayette Regional Air Center"/>
        <s v="Andrews County"/>
        <s v="Gladewater Municipal"/>
        <s v="South Texas Regional at Hondo"/>
        <s v="Lampasas Municipal"/>
        <s v="New Braunfels National"/>
        <s v="San Marcos Municipal"/>
        <s v="Big Spring  McMahon Wrinkle"/>
        <s v="Gatesville Municipal"/>
        <s v="Rusk County"/>
        <s v="Orange County"/>
        <s v="Mustang Beach"/>
        <s v="Kelly Field"/>
        <s v="TSTC- Waco"/>
        <s v="Big Spring McMahon Wrinkle"/>
        <s v="Angelina County"/>
        <s v="City of Mesquite"/>
        <s v="City of Midlothian and City of Waxahachie"/>
        <s v="City of Mineral Wells"/>
        <s v="City of Pleasanton"/>
        <s v="Scurry County"/>
        <s v="Zapata County"/>
        <s v="Hall-Miller Municipal"/>
        <s v="Hawthorne Field"/>
        <m/>
        <s v="Meacham International Airport" u="1"/>
        <s v="Andrews County Airpor" u="1"/>
        <s v="Mid-Valley Regional Airport" u="1"/>
        <s v="Wood County Airport Airport" u="1"/>
        <s v="Denton Enterprise Airport" u="1"/>
        <s v="Cleburne Regional Airport" u="1"/>
        <s v="Arlington Municipal Airport" u="1"/>
        <s v="Garland / DFW Heloplex " u="1"/>
        <s v="Fort Worth Meacham International Airport" u="1"/>
        <s v="Ralph M. Hall/Rockwall Municipal Airport" u="1"/>
        <s v="Stephenville Clark Field" u="1"/>
        <s v="Gainesville Municipal Airport" u="1"/>
        <s v="Grand Prairie Municipal Airport" u="1"/>
        <s v="Avenger Field City of Sweetwater Sweetwater Engineering/Design" u="1"/>
        <s v="Addison" u="1"/>
        <s v="Terrell Municipal" u="1"/>
        <s v="Grand Prairie Municipal " u="1"/>
        <s v="Granbury Regional Airport" u="1"/>
        <s v="Caddo Mills Municipal Airport " u="1"/>
        <s v="Ralph M Hall/Rockwall Municipal Airport" u="1"/>
        <s v="Dallas Executive Airport" u="1"/>
        <s v="Mineral Wells Airport" u="1"/>
        <s v="Stephenville Clark Regional Airport" u="1"/>
        <s v="Fort Worth Spinks Airport" u="1"/>
        <s v="North Texas Regional Airport" u="1"/>
        <s v="Lampasas Lampasas Lampasas $ 2 0,000.00" u="1"/>
        <s v="Fox Stephens FieldGilmer Municipal Airport" u="1"/>
      </sharedItems>
    </cacheField>
    <cacheField name="Dallas" numFmtId="0">
      <sharedItems containsBlank="1"/>
    </cacheField>
    <cacheField name="Associated City" numFmtId="0">
      <sharedItems containsBlank="1"/>
    </cacheField>
    <cacheField name="Project Description" numFmtId="0">
      <sharedItems containsBlank="1"/>
    </cacheField>
    <cacheField name="Fund Source" numFmtId="0">
      <sharedItems containsBlank="1" containsMixedTypes="1" containsNumber="1" minValue="0.75" maxValue="1" count="10">
        <s v="Federal"/>
        <s v="State"/>
        <s v="Discretionary"/>
        <s v="NPE"/>
        <s v="Omnibus"/>
        <s v="COVID Relief"/>
        <m/>
        <n v="0.75" u="1"/>
        <n v="0.9" u="1"/>
        <n v="1" u="1"/>
      </sharedItems>
    </cacheField>
    <cacheField name="Percent" numFmtId="9">
      <sharedItems containsBlank="1" containsMixedTypes="1" containsNumber="1" minValue="0.5" maxValue="1"/>
    </cacheField>
    <cacheField name="Estimated Cost" numFmtId="0">
      <sharedItems containsString="0" containsBlank="1" containsNumber="1" minValue="1000" maxValue="16666667"/>
    </cacheField>
    <cacheField name="Grant Money " numFmtId="164">
      <sharedItems containsSemiMixedTypes="0" containsString="0" containsNumber="1" minValue="0" maxValue="15000000.300000001"/>
    </cacheField>
    <cacheField name="Match Total" numFmtId="164">
      <sharedItems containsSemiMixedTypes="0" containsString="0" containsNumber="1" minValue="0" maxValue="3400000"/>
    </cacheField>
    <cacheField name="Annual Total" numFmtId="164">
      <sharedItems containsString="0" containsBlank="1" containsNumber="1" minValue="9752072" maxValue="106173439.3" count="31">
        <n v="61060426"/>
        <n v="68617290"/>
        <n v="71989211"/>
        <n v="87696756"/>
        <n v="106173439.3"/>
        <n v="72630106"/>
        <n v="91637449"/>
        <m/>
        <n v="97257293.299999997" u="1"/>
        <n v="27618620" u="1"/>
        <n v="39285538" u="1"/>
        <n v="66490878" u="1"/>
        <n v="16530391" u="1"/>
        <n v="68236156" u="1"/>
        <n v="61142545" u="1"/>
        <n v="98572105.299999997" u="1"/>
        <n v="94749294" u="1"/>
        <n v="83287363" u="1"/>
        <n v="49237542" u="1"/>
        <n v="98555438.299999997" u="1"/>
        <n v="42038904" u="1"/>
        <n v="35949344" u="1"/>
        <n v="9752072" u="1"/>
        <n v="20023918" u="1"/>
        <n v="49699505" u="1"/>
        <n v="98753961.299999997" u="1"/>
        <n v="59527884" u="1"/>
        <n v="70667447" u="1"/>
        <n v="97273960.299999997" u="1"/>
        <n v="32289817" u="1"/>
        <n v="98927294" u="1"/>
      </sharedItems>
    </cacheField>
    <cacheField name="Region Total" numFmtId="164">
      <sharedItems containsString="0" containsBlank="1" containsNumber="1" containsInteger="1" minValue="4106294" maxValue="31315718"/>
    </cacheField>
    <cacheField name="Total Grant Money Goal" numFmtId="164">
      <sharedItems containsString="0" containsBlank="1" containsNumber="1" containsInteger="1" minValue="75000000" maxValue="75000000"/>
    </cacheField>
    <cacheField name="DFW Region" numFmtId="0">
      <sharedItems containsBlank="1" count="5">
        <s v="No"/>
        <s v="Yes"/>
        <m/>
        <s v="No " u="1"/>
        <s v="Yes " u="1"/>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36">
  <r>
    <x v="0"/>
    <x v="0"/>
    <s v="ADS"/>
    <x v="0"/>
    <x v="0"/>
    <s v="Extend TXY &quot;G&quot; (PCC DW-90) 50' x 475'"/>
    <n v="71585811"/>
    <n v="605000"/>
    <n v="544500"/>
    <n v="0"/>
    <n v="60500"/>
  </r>
  <r>
    <x v="0"/>
    <x v="0"/>
    <s v="ADS"/>
    <x v="0"/>
    <x v="0"/>
    <s v="Construct draingage improvements for west side service road"/>
    <n v="71585811"/>
    <n v="480000"/>
    <n v="432000"/>
    <n v="0"/>
    <n v="48000"/>
  </r>
  <r>
    <x v="0"/>
    <x v="0"/>
    <s v="ADS"/>
    <x v="0"/>
    <x v="0"/>
    <s v="Install LED TXY edge lights/guardlights/signage on 5 cross-txys (2,000 lf)"/>
    <n v="71585811"/>
    <n v="250000"/>
    <n v="225000"/>
    <n v="0"/>
    <n v="25000"/>
  </r>
  <r>
    <x v="0"/>
    <x v="0"/>
    <s v="ADS"/>
    <x v="0"/>
    <x v="0"/>
    <s v="Construct TXY &quot;B&quot; (PCC DW-90) 35' x 1,300' N, 35' x 500' S"/>
    <n v="71585811"/>
    <n v="1550000"/>
    <n v="1395000"/>
    <n v="0"/>
    <n v="155000"/>
  </r>
  <r>
    <x v="0"/>
    <x v="0"/>
    <s v="ADS"/>
    <x v="0"/>
    <x v="0"/>
    <s v="Contingency"/>
    <n v="71585811"/>
    <n v="640000"/>
    <n v="576000"/>
    <n v="0"/>
    <n v="64000"/>
  </r>
  <r>
    <x v="0"/>
    <x v="0"/>
    <s v="ADS"/>
    <x v="0"/>
    <x v="0"/>
    <s v="Construct west airfield service road (4,200' x 12')"/>
    <n v="71585811"/>
    <n v="1235000"/>
    <n v="617500"/>
    <n v="0"/>
    <n v="617500"/>
  </r>
  <r>
    <x v="0"/>
    <x v="0"/>
    <s v="ADS"/>
    <x v="0"/>
    <x v="0"/>
    <s v="Install MITL TXY &quot;B&quot; 4,400 LF"/>
    <n v="71585811"/>
    <n v="240000"/>
    <n v="216000"/>
    <n v="0"/>
    <n v="24000"/>
  </r>
  <r>
    <x v="0"/>
    <x v="0"/>
    <s v="ADS"/>
    <x v="0"/>
    <x v="0"/>
    <s v="Construction Engineering Services"/>
    <n v="71585811"/>
    <n v="200000"/>
    <n v="180000"/>
    <n v="0"/>
    <n v="20000"/>
  </r>
  <r>
    <x v="0"/>
    <x v="0"/>
    <s v="E38"/>
    <x v="1"/>
    <x v="1"/>
    <s v="Rotomill &amp; Overlay TWY A &amp; C"/>
    <n v="71585811"/>
    <n v="1125000"/>
    <n v="1012500"/>
    <n v="0"/>
    <n v="112500"/>
  </r>
  <r>
    <x v="0"/>
    <x v="0"/>
    <s v="E38"/>
    <x v="1"/>
    <x v="1"/>
    <s v="Rotomill &amp; Overlay TWY D"/>
    <n v="71585811"/>
    <n v="270000"/>
    <n v="243000"/>
    <n v="0"/>
    <n v="27000"/>
  </r>
  <r>
    <x v="0"/>
    <x v="0"/>
    <s v="E38"/>
    <x v="1"/>
    <x v="1"/>
    <s v="Rotomill &amp; Overlay Apron"/>
    <n v="71585811"/>
    <n v="1120000"/>
    <n v="1008000"/>
    <n v="0"/>
    <n v="112000"/>
  </r>
  <r>
    <x v="0"/>
    <x v="0"/>
    <s v="E38"/>
    <x v="1"/>
    <x v="1"/>
    <s v="Rehabilitate RW 5-23 (5016 x 60) - Crack seal/slurry seal"/>
    <n v="71585811"/>
    <n v="80000"/>
    <n v="72000"/>
    <n v="0"/>
    <n v="8000"/>
  </r>
  <r>
    <x v="0"/>
    <x v="0"/>
    <s v="E38"/>
    <x v="1"/>
    <x v="1"/>
    <s v="Mark RW 5-23 (20,100 sf)"/>
    <n v="71585811"/>
    <n v="20000"/>
    <n v="18000"/>
    <n v="0"/>
    <n v="2000"/>
  </r>
  <r>
    <x v="0"/>
    <x v="0"/>
    <s v="E38"/>
    <x v="1"/>
    <x v="1"/>
    <s v="Contingency, RPR, Construction Administration, and Mobilization"/>
    <n v="71585811"/>
    <n v="370000"/>
    <n v="333000"/>
    <n v="0"/>
    <n v="37000"/>
  </r>
  <r>
    <x v="0"/>
    <x v="0"/>
    <s v="SWW"/>
    <x v="1"/>
    <x v="2"/>
    <s v="Construct Perimeter Game Fence - 2015, 2016 NPE"/>
    <n v="71585811"/>
    <n v="536000"/>
    <n v="482400"/>
    <n v="0"/>
    <n v="53600"/>
  </r>
  <r>
    <x v="0"/>
    <x v="0"/>
    <s v="SWW"/>
    <x v="1"/>
    <x v="2"/>
    <s v="Mobilization, RPR, Contingency, and Construction Administration"/>
    <n v="71585811"/>
    <n v="65250"/>
    <n v="58725"/>
    <n v="0"/>
    <n v="6525"/>
  </r>
  <r>
    <x v="0"/>
    <x v="0"/>
    <s v="BYY"/>
    <x v="1"/>
    <x v="3"/>
    <s v="Engineering/design-replace MIRLs/vault"/>
    <n v="71585811"/>
    <n v="61000"/>
    <n v="54900"/>
    <n v="0"/>
    <n v="6100"/>
  </r>
  <r>
    <x v="0"/>
    <x v="0"/>
    <s v="0F2"/>
    <x v="1"/>
    <x v="4"/>
    <s v="Engineering and Design runway Rehabilitation and Hangar Construction (NPE '15)"/>
    <n v="71585811"/>
    <n v="135600"/>
    <n v="122040"/>
    <n v="0"/>
    <n v="13560"/>
  </r>
  <r>
    <x v="0"/>
    <x v="0"/>
    <s v="BKS"/>
    <x v="1"/>
    <x v="5"/>
    <s v="Engineering/design for new RW lights"/>
    <n v="71585811"/>
    <n v="70000"/>
    <n v="0"/>
    <n v="63000"/>
    <n v="7000"/>
  </r>
  <r>
    <x v="0"/>
    <x v="0"/>
    <s v="BWD"/>
    <x v="1"/>
    <x v="6"/>
    <s v="Engineering / Design taxiway and apron rehabilitation"/>
    <n v="71585811"/>
    <n v="67400"/>
    <n v="60660"/>
    <n v="0"/>
    <n v="6740"/>
  </r>
  <r>
    <x v="0"/>
    <x v="0"/>
    <s v="T35"/>
    <x v="1"/>
    <x v="7"/>
    <s v="Construction Contingency"/>
    <n v="71585811"/>
    <n v="135000"/>
    <n v="121500"/>
    <n v="0"/>
    <n v="13500"/>
  </r>
  <r>
    <x v="0"/>
    <x v="0"/>
    <s v="T35"/>
    <x v="1"/>
    <x v="7"/>
    <s v="Replace MIRL (3,200 LF)"/>
    <n v="71585811"/>
    <n v="325000"/>
    <n v="292500"/>
    <n v="0"/>
    <n v="32500"/>
  </r>
  <r>
    <x v="0"/>
    <x v="0"/>
    <s v="T35"/>
    <x v="1"/>
    <x v="7"/>
    <s v="Install PAPI-2 RW 16-34"/>
    <n v="71585811"/>
    <n v="120000"/>
    <n v="108000"/>
    <n v="0"/>
    <n v="12000"/>
  </r>
  <r>
    <x v="0"/>
    <x v="0"/>
    <s v="F17"/>
    <x v="1"/>
    <x v="8"/>
    <s v="Contingency, admin, fees, RPR, etc."/>
    <n v="71585811"/>
    <n v="87200"/>
    <n v="78480"/>
    <m/>
    <n v="8720"/>
  </r>
  <r>
    <x v="0"/>
    <x v="0"/>
    <s v="F17"/>
    <x v="1"/>
    <x v="8"/>
    <s v="Twy D rehab"/>
    <n v="71585811"/>
    <n v="581300"/>
    <n v="523170"/>
    <m/>
    <n v="58130"/>
  </r>
  <r>
    <x v="0"/>
    <x v="0"/>
    <s v="T90"/>
    <x v="1"/>
    <x v="9"/>
    <s v="Engineering/contingency, admin., RPR etc."/>
    <n v="71585811"/>
    <n v="408353"/>
    <n v="0"/>
    <n v="367517"/>
    <n v="40836"/>
  </r>
  <r>
    <x v="0"/>
    <x v="0"/>
    <s v="T90"/>
    <x v="1"/>
    <x v="9"/>
    <s v="Rehabilitate &amp; edge repairs parallel &amp; cross TW (16,200 sy)"/>
    <n v="71585811"/>
    <n v="120556"/>
    <n v="0"/>
    <n v="108500"/>
    <n v="12056"/>
  </r>
  <r>
    <x v="0"/>
    <x v="0"/>
    <s v="T90"/>
    <x v="1"/>
    <x v="9"/>
    <s v="Expand apron/construct connecting stub TW (3000 sy)"/>
    <n v="71585811"/>
    <n v="123453"/>
    <n v="0"/>
    <n v="111107"/>
    <n v="12346"/>
  </r>
  <r>
    <x v="0"/>
    <x v="0"/>
    <s v="T90"/>
    <x v="1"/>
    <x v="9"/>
    <s v="Replace PAPI-2 RW 17-35"/>
    <n v="71585811"/>
    <n v="140000"/>
    <n v="0"/>
    <n v="126000"/>
    <n v="14000"/>
  </r>
  <r>
    <x v="0"/>
    <x v="0"/>
    <s v="T90"/>
    <x v="1"/>
    <x v="9"/>
    <s v="Contingency, admin. fees, RPR., etc."/>
    <n v="71585811"/>
    <n v="70000"/>
    <n v="0"/>
    <n v="63000"/>
    <n v="7000"/>
  </r>
  <r>
    <x v="0"/>
    <x v="0"/>
    <s v="T90"/>
    <x v="1"/>
    <x v="9"/>
    <s v="Reconstruct apron (215 x 460)"/>
    <n v="71585811"/>
    <n v="484025"/>
    <n v="0"/>
    <n v="435622"/>
    <n v="48403"/>
  </r>
  <r>
    <x v="0"/>
    <x v="0"/>
    <s v="T90"/>
    <x v="1"/>
    <x v="9"/>
    <s v="Regrade ditches"/>
    <n v="71585811"/>
    <n v="61482"/>
    <n v="0"/>
    <n v="55333"/>
    <n v="6149"/>
  </r>
  <r>
    <x v="0"/>
    <x v="0"/>
    <s v="T90"/>
    <x v="1"/>
    <x v="9"/>
    <s v="Replace rotating beacon"/>
    <n v="71585811"/>
    <n v="50000"/>
    <n v="0"/>
    <n v="45000"/>
    <n v="5000"/>
  </r>
  <r>
    <x v="0"/>
    <x v="0"/>
    <s v="T90"/>
    <x v="1"/>
    <x v="9"/>
    <s v="Mark RW 17-35 (29,750 sf)"/>
    <n v="71585811"/>
    <n v="44625"/>
    <n v="0"/>
    <n v="40162"/>
    <n v="4463"/>
  </r>
  <r>
    <x v="0"/>
    <x v="0"/>
    <s v="T90"/>
    <x v="1"/>
    <x v="9"/>
    <s v="Rehabilitate RW 17-35 (3600 x 75)"/>
    <n v="71585811"/>
    <n v="155000"/>
    <n v="0"/>
    <n v="139500"/>
    <n v="15500"/>
  </r>
  <r>
    <x v="0"/>
    <x v="0"/>
    <s v="CNI"/>
    <x v="1"/>
    <x v="10"/>
    <s v="Construction engineering services - connector taxiway"/>
    <n v="71585811"/>
    <n v="50000"/>
    <n v="45000"/>
    <n v="0"/>
    <n v="5000"/>
  </r>
  <r>
    <x v="0"/>
    <x v="0"/>
    <s v="CNI"/>
    <x v="1"/>
    <x v="10"/>
    <s v="Contingency - connector taxiway"/>
    <n v="71585811"/>
    <n v="26500"/>
    <n v="23850"/>
    <n v="0"/>
    <n v="2650"/>
  </r>
  <r>
    <x v="0"/>
    <x v="0"/>
    <s v="CNI"/>
    <x v="1"/>
    <x v="10"/>
    <s v="Construct taxiway connector to parallel runway from corporate Hangar Access Taxiway (NPE 16 &amp;17)"/>
    <n v="71585811"/>
    <n v="132000"/>
    <n v="118800"/>
    <n v="0"/>
    <n v="13200"/>
  </r>
  <r>
    <x v="0"/>
    <x v="0"/>
    <s v="3F2"/>
    <x v="1"/>
    <x v="11"/>
    <s v="Rehabilitate stub TW (170 x 35)"/>
    <n v="71585811"/>
    <n v="5555"/>
    <n v="0"/>
    <n v="5000"/>
    <n v="555"/>
  </r>
  <r>
    <x v="0"/>
    <x v="0"/>
    <s v="3F2"/>
    <x v="1"/>
    <x v="11"/>
    <s v="Contingency, RPR, Admin, fees for pavement rehab"/>
    <n v="71585811"/>
    <n v="94000"/>
    <n v="0"/>
    <n v="84600"/>
    <n v="9400"/>
  </r>
  <r>
    <x v="0"/>
    <x v="0"/>
    <s v="3F2"/>
    <x v="1"/>
    <x v="11"/>
    <s v="Rehabilitate RW 17-35 (3700 x 60)"/>
    <n v="71585811"/>
    <n v="200900"/>
    <n v="0"/>
    <n v="180810"/>
    <n v="20090"/>
  </r>
  <r>
    <x v="0"/>
    <x v="0"/>
    <s v="3F2"/>
    <x v="1"/>
    <x v="11"/>
    <s v="Rehabilitate hangar access TW (330 x 50)"/>
    <n v="71585811"/>
    <n v="15655"/>
    <n v="0"/>
    <n v="14090"/>
    <n v="1565"/>
  </r>
  <r>
    <x v="0"/>
    <x v="0"/>
    <s v="3F2"/>
    <x v="1"/>
    <x v="11"/>
    <s v="Rehabilitate apron (3460 sy)"/>
    <n v="71585811"/>
    <n v="29290"/>
    <n v="0"/>
    <n v="26361"/>
    <n v="2929"/>
  </r>
  <r>
    <x v="0"/>
    <x v="0"/>
    <s v="3F2"/>
    <x v="1"/>
    <x v="11"/>
    <s v="Stripe &amp; mark RW 17-35 (5409 sf) and aprons"/>
    <n v="71585811"/>
    <n v="11000"/>
    <n v="0"/>
    <n v="9900"/>
    <n v="1100"/>
  </r>
  <r>
    <x v="0"/>
    <x v="0"/>
    <s v="LBR"/>
    <x v="1"/>
    <x v="12"/>
    <s v="Rehabilitate South hangar access TXWY (4,120 SY)"/>
    <n v="71585811"/>
    <n v="23000"/>
    <n v="20700"/>
    <n v="0"/>
    <n v="2300"/>
  </r>
  <r>
    <x v="0"/>
    <x v="0"/>
    <s v="LBR"/>
    <x v="1"/>
    <x v="12"/>
    <s v="Rehabilitate RW 17-35 (3,000 x 50)"/>
    <n v="71585811"/>
    <n v="60000"/>
    <n v="54000"/>
    <n v="0"/>
    <n v="6000"/>
  </r>
  <r>
    <x v="0"/>
    <x v="0"/>
    <s v="LBR"/>
    <x v="1"/>
    <x v="12"/>
    <s v="Construction engineering services"/>
    <n v="71585811"/>
    <n v="46000"/>
    <n v="41400"/>
    <n v="0"/>
    <n v="4600"/>
  </r>
  <r>
    <x v="0"/>
    <x v="0"/>
    <s v="LBR"/>
    <x v="1"/>
    <x v="12"/>
    <s v="Contingency (pavement rehabilitation)"/>
    <n v="71585811"/>
    <n v="16000"/>
    <n v="14400"/>
    <n v="0"/>
    <n v="1600"/>
  </r>
  <r>
    <x v="0"/>
    <x v="0"/>
    <s v="LBR"/>
    <x v="1"/>
    <x v="12"/>
    <s v="Rehabilitate apron (2,420 SY)"/>
    <n v="71585811"/>
    <n v="12000"/>
    <n v="10800"/>
    <n v="0"/>
    <n v="1200"/>
  </r>
  <r>
    <x v="0"/>
    <x v="0"/>
    <s v="LBR"/>
    <x v="1"/>
    <x v="12"/>
    <s v="Rehabilitate North hangar access TXWY (3,750 SY)"/>
    <n v="71585811"/>
    <n v="19000"/>
    <n v="17100"/>
    <n v="0"/>
    <n v="1900"/>
  </r>
  <r>
    <x v="0"/>
    <x v="0"/>
    <s v="LBR"/>
    <x v="1"/>
    <x v="12"/>
    <s v="Clean &amp; crack seal taxiways, apron and runway"/>
    <n v="71585811"/>
    <n v="20000"/>
    <n v="18000"/>
    <n v="0"/>
    <n v="2000"/>
  </r>
  <r>
    <x v="0"/>
    <x v="0"/>
    <s v="LBR"/>
    <x v="1"/>
    <x v="12"/>
    <s v="Mark RW 17-35 (4829 sf)"/>
    <n v="71585811"/>
    <n v="23750"/>
    <n v="21375"/>
    <n v="0"/>
    <n v="2375"/>
  </r>
  <r>
    <x v="0"/>
    <x v="0"/>
    <s v="F85"/>
    <x v="1"/>
    <x v="13"/>
    <s v="Rehabilitate and Mark Stub T/W to R/W 4-22 (2,500 s/yd)"/>
    <n v="71585811"/>
    <n v="35000"/>
    <n v="31500"/>
    <n v="0"/>
    <n v="3500"/>
  </r>
  <r>
    <x v="0"/>
    <x v="0"/>
    <s v="F85"/>
    <x v="1"/>
    <x v="13"/>
    <s v="Rehabilitate apron (9,100 s/yd)"/>
    <n v="71585811"/>
    <n v="95000"/>
    <n v="85500"/>
    <n v="0"/>
    <n v="9500"/>
  </r>
  <r>
    <x v="0"/>
    <x v="0"/>
    <s v="F85"/>
    <x v="1"/>
    <x v="13"/>
    <s v="Rehabilitate and Mark Stub T/W to R/W 17-35 (3,200 s/yd)"/>
    <n v="71585811"/>
    <n v="45000"/>
    <n v="40500"/>
    <n v="0"/>
    <n v="4500"/>
  </r>
  <r>
    <x v="0"/>
    <x v="0"/>
    <s v="F85"/>
    <x v="1"/>
    <x v="13"/>
    <s v="Rehabilitate R/W 17-35 (1,775 x 39)"/>
    <n v="71585811"/>
    <n v="90000"/>
    <n v="81000"/>
    <n v="0"/>
    <n v="9000"/>
  </r>
  <r>
    <x v="0"/>
    <x v="0"/>
    <s v="F85"/>
    <x v="1"/>
    <x v="13"/>
    <s v="Mark RW 4-22 (9,000 sf)"/>
    <n v="71585811"/>
    <n v="15000"/>
    <n v="13500"/>
    <n v="0"/>
    <n v="1500"/>
  </r>
  <r>
    <x v="0"/>
    <x v="0"/>
    <s v="F85"/>
    <x v="1"/>
    <x v="13"/>
    <s v="Rehabilitate RW 4-22 (2,710 x 60)"/>
    <n v="71585811"/>
    <n v="160000"/>
    <n v="144000"/>
    <n v="0"/>
    <n v="16000"/>
  </r>
  <r>
    <x v="0"/>
    <x v="0"/>
    <s v="F85"/>
    <x v="1"/>
    <x v="13"/>
    <s v="Mark RW 17-35 (6,000 sf)"/>
    <n v="71585811"/>
    <n v="10000"/>
    <n v="9000"/>
    <n v="0"/>
    <n v="1000"/>
  </r>
  <r>
    <x v="0"/>
    <x v="0"/>
    <s v="F85"/>
    <x v="1"/>
    <x v="13"/>
    <s v="Contingency, admin, RPR, etc."/>
    <n v="71585811"/>
    <n v="70000"/>
    <n v="63000"/>
    <n v="0"/>
    <n v="7000"/>
  </r>
  <r>
    <x v="0"/>
    <x v="0"/>
    <s v="F85"/>
    <x v="1"/>
    <x v="13"/>
    <s v="Install PCC Drainage Swale on Apron"/>
    <n v="71585811"/>
    <n v="40000"/>
    <n v="36000"/>
    <n v="0"/>
    <n v="4000"/>
  </r>
  <r>
    <x v="0"/>
    <x v="0"/>
    <s v="COM"/>
    <x v="1"/>
    <x v="14"/>
    <s v="Pavement Strength Assessment"/>
    <n v="71585811"/>
    <n v="5000"/>
    <n v="4500"/>
    <n v="0"/>
    <n v="500"/>
  </r>
  <r>
    <x v="0"/>
    <x v="0"/>
    <s v="COM"/>
    <x v="1"/>
    <x v="14"/>
    <s v="Engineering/Design for Runway, Taxiway Rehab &amp; Drainage"/>
    <n v="71585811"/>
    <n v="180000"/>
    <n v="162000"/>
    <n v="0"/>
    <n v="18000"/>
  </r>
  <r>
    <x v="0"/>
    <x v="0"/>
    <s v="T88"/>
    <x v="1"/>
    <x v="15"/>
    <s v="Engineering and Design for Airfield Pavement Rehabilitation"/>
    <n v="71585811"/>
    <n v="70000"/>
    <n v="0"/>
    <n v="63000"/>
    <n v="7000"/>
  </r>
  <r>
    <x v="0"/>
    <x v="0"/>
    <s v="MKN"/>
    <x v="1"/>
    <x v="16"/>
    <s v="Mark Apron Area"/>
    <n v="71585811"/>
    <n v="1100"/>
    <n v="990"/>
    <n v="0"/>
    <n v="110"/>
  </r>
  <r>
    <x v="0"/>
    <x v="0"/>
    <s v="MKN"/>
    <x v="1"/>
    <x v="16"/>
    <s v="Engineering and Design for pavement rehabilitation"/>
    <n v="71585811"/>
    <n v="37400"/>
    <n v="33660"/>
    <n v="0"/>
    <n v="3740"/>
  </r>
  <r>
    <x v="0"/>
    <x v="0"/>
    <s v="MKN"/>
    <x v="1"/>
    <x v="16"/>
    <s v="Mark RW 17-35 (29,087 sf)"/>
    <n v="71585811"/>
    <n v="24200"/>
    <n v="21780"/>
    <n v="0"/>
    <n v="2420"/>
  </r>
  <r>
    <x v="0"/>
    <x v="0"/>
    <s v="MKN"/>
    <x v="1"/>
    <x v="16"/>
    <s v="Rejuvenate Runway 17-35 and Taxiway (NPE '14, '15)"/>
    <n v="71585811"/>
    <n v="141400"/>
    <n v="127260"/>
    <n v="0"/>
    <n v="14140"/>
  </r>
  <r>
    <x v="0"/>
    <x v="0"/>
    <s v="MKN"/>
    <x v="1"/>
    <x v="16"/>
    <s v="Rejuvenate apron (500 X 150)"/>
    <n v="71585811"/>
    <n v="49500"/>
    <n v="44550"/>
    <n v="0"/>
    <n v="4950"/>
  </r>
  <r>
    <x v="0"/>
    <x v="0"/>
    <s v="MKN"/>
    <x v="1"/>
    <x v="16"/>
    <s v="Contingency, RPR, Admin, Fees, etc"/>
    <n v="71585811"/>
    <n v="79100"/>
    <n v="71190"/>
    <n v="0"/>
    <n v="7910"/>
  </r>
  <r>
    <x v="0"/>
    <x v="0"/>
    <s v="CFD"/>
    <x v="1"/>
    <x v="17"/>
    <s v="Mark RW 15-33 (25,300 sf)"/>
    <n v="71585811"/>
    <n v="30000"/>
    <n v="27000"/>
    <n v="0"/>
    <n v="3000"/>
  </r>
  <r>
    <x v="0"/>
    <x v="0"/>
    <s v="CFD"/>
    <x v="1"/>
    <x v="17"/>
    <s v="Rehabilitate TW A (7000 sy)"/>
    <n v="71585811"/>
    <n v="55000"/>
    <n v="49500"/>
    <n v="0"/>
    <n v="5500"/>
  </r>
  <r>
    <x v="0"/>
    <x v="0"/>
    <s v="CFD"/>
    <x v="1"/>
    <x v="17"/>
    <s v="Rehabilitate apron &amp; hangar access TWs (30,000 sy)"/>
    <n v="71585811"/>
    <n v="230000"/>
    <n v="207000"/>
    <n v="0"/>
    <n v="23000"/>
  </r>
  <r>
    <x v="0"/>
    <x v="0"/>
    <s v="CFD"/>
    <x v="1"/>
    <x v="17"/>
    <s v="Contingency, RPR, admin. fees, etc."/>
    <n v="71585811"/>
    <n v="240000"/>
    <n v="216000"/>
    <n v="0"/>
    <n v="24000"/>
  </r>
  <r>
    <x v="0"/>
    <x v="0"/>
    <s v="CFD"/>
    <x v="1"/>
    <x v="17"/>
    <s v="Overlay TW B (3250 x 45)"/>
    <n v="71585811"/>
    <n v="430000"/>
    <n v="387000"/>
    <n v="0"/>
    <n v="43000"/>
  </r>
  <r>
    <x v="0"/>
    <x v="0"/>
    <s v="CFD"/>
    <x v="1"/>
    <x v="17"/>
    <s v="Reconstruct/Rehabilitate RW 15-33 (4,000 x 75)"/>
    <n v="71585811"/>
    <n v="1000000"/>
    <n v="900000"/>
    <n v="0"/>
    <n v="100000"/>
  </r>
  <r>
    <x v="0"/>
    <x v="0"/>
    <s v="CFD"/>
    <x v="1"/>
    <x v="17"/>
    <s v="Install vertical moisture barrier (1000 lf)"/>
    <n v="71585811"/>
    <n v="10000"/>
    <n v="9000"/>
    <n v="0"/>
    <n v="1000"/>
  </r>
  <r>
    <x v="0"/>
    <x v="0"/>
    <s v="CFD"/>
    <x v="1"/>
    <x v="17"/>
    <s v="Regrade terminal area for drainage (9000 sy)"/>
    <n v="71585811"/>
    <n v="30000"/>
    <n v="27000"/>
    <n v="0"/>
    <n v="3000"/>
  </r>
  <r>
    <x v="0"/>
    <x v="0"/>
    <s v="CFD"/>
    <x v="1"/>
    <x v="17"/>
    <s v="Airport Master Plan Update"/>
    <n v="71585811"/>
    <n v="230000"/>
    <n v="207000"/>
    <n v="0"/>
    <n v="23000"/>
  </r>
  <r>
    <x v="0"/>
    <x v="0"/>
    <s v="T88"/>
    <x v="1"/>
    <x v="18"/>
    <s v="Mark RW 15-33 (6,500 sf)"/>
    <n v="71585811"/>
    <n v="10000"/>
    <n v="0"/>
    <n v="9000"/>
    <n v="1000"/>
  </r>
  <r>
    <x v="0"/>
    <x v="0"/>
    <s v="T88"/>
    <x v="1"/>
    <x v="18"/>
    <s v="Rehabilitate apron &amp; stub taxiway(13,000 sy)"/>
    <n v="71585811"/>
    <n v="105000"/>
    <n v="0"/>
    <n v="94500"/>
    <n v="10500"/>
  </r>
  <r>
    <x v="0"/>
    <x v="0"/>
    <s v="T88"/>
    <x v="1"/>
    <x v="18"/>
    <s v="Mark RW 12-30 (7,500 sf)"/>
    <n v="71585811"/>
    <n v="10000"/>
    <n v="0"/>
    <n v="9000"/>
    <n v="1000"/>
  </r>
  <r>
    <x v="0"/>
    <x v="0"/>
    <s v="T88"/>
    <x v="1"/>
    <x v="18"/>
    <s v="Rehabiliatate RW 15-33 (3395 x 50)"/>
    <n v="71585811"/>
    <n v="150000"/>
    <n v="0"/>
    <n v="135000"/>
    <n v="15000"/>
  </r>
  <r>
    <x v="0"/>
    <x v="0"/>
    <s v="T88"/>
    <x v="1"/>
    <x v="18"/>
    <s v="Mobilization, Contingency, RPR, and Admin"/>
    <n v="71585811"/>
    <n v="85000"/>
    <n v="0"/>
    <n v="76500"/>
    <n v="8500"/>
  </r>
  <r>
    <x v="0"/>
    <x v="0"/>
    <s v="T88"/>
    <x v="1"/>
    <x v="18"/>
    <s v="Rehabilitate RW 12-30 (4145 x 70)"/>
    <n v="71585811"/>
    <n v="240000"/>
    <n v="0"/>
    <n v="216000"/>
    <n v="24000"/>
  </r>
  <r>
    <x v="0"/>
    <x v="0"/>
    <s v="VHN"/>
    <x v="1"/>
    <x v="19"/>
    <s v="Mark RW 7-25 -- add alt"/>
    <n v="71585811"/>
    <n v="29500"/>
    <n v="26550"/>
    <n v="0"/>
    <n v="2950"/>
  </r>
  <r>
    <x v="0"/>
    <x v="0"/>
    <s v="VHN"/>
    <x v="1"/>
    <x v="19"/>
    <s v="Rehabilitate Apron - 2015, 2016, 2017, 2018 NPE"/>
    <n v="71585811"/>
    <n v="80000"/>
    <n v="72000"/>
    <n v="0"/>
    <n v="8000"/>
  </r>
  <r>
    <x v="0"/>
    <x v="0"/>
    <s v="VHN"/>
    <x v="1"/>
    <x v="19"/>
    <s v="Rehabilitate and Mark Taxiway C -- add alt"/>
    <n v="71585811"/>
    <n v="110000"/>
    <n v="99000"/>
    <n v="0"/>
    <n v="11000"/>
  </r>
  <r>
    <x v="0"/>
    <x v="0"/>
    <s v="VHN"/>
    <x v="1"/>
    <x v="19"/>
    <s v="Rehabilitate  RW 7-25 (5365 x 75) -- add alt"/>
    <n v="71585811"/>
    <n v="268248"/>
    <n v="241424"/>
    <n v="0"/>
    <n v="26824"/>
  </r>
  <r>
    <x v="0"/>
    <x v="0"/>
    <s v="VHN"/>
    <x v="1"/>
    <x v="19"/>
    <s v="Mark RW 3-21 (19,000 s.f.)"/>
    <n v="71585811"/>
    <n v="20000"/>
    <n v="18000"/>
    <n v="0"/>
    <n v="2000"/>
  </r>
  <r>
    <x v="0"/>
    <x v="0"/>
    <s v="VHN"/>
    <x v="1"/>
    <x v="19"/>
    <s v="Rehabilitate RW 3-21 (6000 x 75)"/>
    <n v="71585811"/>
    <n v="300000"/>
    <n v="270000"/>
    <n v="0"/>
    <n v="30000"/>
  </r>
  <r>
    <x v="0"/>
    <x v="0"/>
    <s v="VHN"/>
    <x v="1"/>
    <x v="19"/>
    <s v="Rehabilitate and Mark Taxiway A and B"/>
    <n v="71585811"/>
    <n v="100000"/>
    <n v="90000"/>
    <n v="0"/>
    <n v="10000"/>
  </r>
  <r>
    <x v="0"/>
    <x v="0"/>
    <s v="VHN"/>
    <x v="1"/>
    <x v="19"/>
    <s v="Mobilization, RPR, Construction Administration, and Testing"/>
    <n v="71585811"/>
    <n v="80000"/>
    <n v="72000"/>
    <n v="0"/>
    <n v="8000"/>
  </r>
  <r>
    <x v="0"/>
    <x v="0"/>
    <s v="24F"/>
    <x v="1"/>
    <x v="20"/>
    <s v="Engineering/Design"/>
    <n v="71585811"/>
    <n v="70000"/>
    <n v="0"/>
    <n v="63000"/>
    <n v="7000"/>
  </r>
  <r>
    <x v="0"/>
    <x v="0"/>
    <s v="RBD"/>
    <x v="0"/>
    <x v="21"/>
    <s v="Engineering/Design - TXWY Alpha Reconstruction "/>
    <n v="71585811"/>
    <n v="175000"/>
    <n v="157500"/>
    <n v="0"/>
    <n v="17500"/>
  </r>
  <r>
    <x v="0"/>
    <x v="0"/>
    <s v="LUD"/>
    <x v="0"/>
    <x v="22"/>
    <s v="Mark Parallel and Cross Taxiways"/>
    <n v="71585811"/>
    <n v="4900"/>
    <n v="4410"/>
    <n v="0"/>
    <n v="490"/>
  </r>
  <r>
    <x v="0"/>
    <x v="0"/>
    <s v="LUD"/>
    <x v="0"/>
    <x v="22"/>
    <s v="Mark Apron areas"/>
    <n v="71585811"/>
    <n v="3400"/>
    <n v="3060"/>
    <n v="0"/>
    <n v="340"/>
  </r>
  <r>
    <x v="0"/>
    <x v="0"/>
    <s v="LUD"/>
    <x v="0"/>
    <x v="22"/>
    <s v="Rehabilitate Taxiways (3,500 sy)"/>
    <n v="71585811"/>
    <n v="126000"/>
    <n v="113400"/>
    <n v="0"/>
    <n v="12600"/>
  </r>
  <r>
    <x v="0"/>
    <x v="0"/>
    <s v="LUD"/>
    <x v="0"/>
    <x v="22"/>
    <s v="Mark RW 17-35 (24,000 sf)"/>
    <n v="71585811"/>
    <n v="20100"/>
    <n v="18090"/>
    <n v="0"/>
    <n v="2010"/>
  </r>
  <r>
    <x v="0"/>
    <x v="0"/>
    <s v="LUD"/>
    <x v="0"/>
    <x v="22"/>
    <s v="Rehabilitate RW 17-35  (4200 x 60) (NPE '15-'18)"/>
    <n v="71585811"/>
    <n v="172100"/>
    <n v="154890"/>
    <n v="0"/>
    <n v="17210"/>
  </r>
  <r>
    <x v="0"/>
    <x v="0"/>
    <s v="LUD"/>
    <x v="0"/>
    <x v="22"/>
    <s v="Contingency, RPR, Admin, Fees, etc"/>
    <n v="71585811"/>
    <n v="170900"/>
    <n v="153810"/>
    <n v="0"/>
    <n v="17090"/>
  </r>
  <r>
    <x v="0"/>
    <x v="0"/>
    <s v="LUD"/>
    <x v="0"/>
    <x v="22"/>
    <s v="Rehabilitate apron (30,060 sy) (NPE '15-'18)"/>
    <n v="71585811"/>
    <n v="176300"/>
    <n v="158670"/>
    <n v="0"/>
    <n v="17630"/>
  </r>
  <r>
    <x v="0"/>
    <x v="0"/>
    <s v="DTO"/>
    <x v="0"/>
    <x v="23"/>
    <s v="Contingency, admin. fees, RPR, testing, etc."/>
    <n v="71585811"/>
    <n v="441409"/>
    <n v="397269"/>
    <n v="0"/>
    <n v="44140"/>
  </r>
  <r>
    <x v="0"/>
    <x v="0"/>
    <s v="DTO"/>
    <x v="0"/>
    <x v="23"/>
    <s v="Reconstruct northern section of runway RW 18L (13,334 sy)"/>
    <n v="71585811"/>
    <n v="2197348"/>
    <n v="1977614"/>
    <n v="0"/>
    <n v="219734"/>
  </r>
  <r>
    <x v="0"/>
    <x v="0"/>
    <s v="DTO"/>
    <x v="0"/>
    <x v="23"/>
    <s v="Relocate TW B1 connection from north terminal apron for Standards"/>
    <n v="71585811"/>
    <n v="594163"/>
    <n v="534747"/>
    <n v="0"/>
    <n v="59416"/>
  </r>
  <r>
    <x v="0"/>
    <x v="0"/>
    <s v="DTO"/>
    <x v="0"/>
    <x v="23"/>
    <s v="Relocate East StubTWY A2 to align with new West TWY A2(1,470 sy) "/>
    <n v="71585811"/>
    <n v="349628"/>
    <n v="314666"/>
    <n v="0"/>
    <n v="34962"/>
  </r>
  <r>
    <x v="0"/>
    <x v="0"/>
    <s v="ELA"/>
    <x v="1"/>
    <x v="24"/>
    <s v="Replace MIRLs/vault/relocate threshold/PAPI-2s  for RWY 17/35 (4000 lf)"/>
    <n v="71585811"/>
    <n v="425504"/>
    <n v="0"/>
    <n v="382953"/>
    <n v="42551"/>
  </r>
  <r>
    <x v="0"/>
    <x v="0"/>
    <s v="ELA"/>
    <x v="1"/>
    <x v="24"/>
    <s v="Expand apron (900 sy)"/>
    <n v="71585811"/>
    <n v="89578"/>
    <n v="0"/>
    <n v="80620"/>
    <n v="8958"/>
  </r>
  <r>
    <x v="0"/>
    <x v="0"/>
    <s v="ELA"/>
    <x v="1"/>
    <x v="24"/>
    <s v="Construct/reconfigure south end connecting TW to RW 35 new threshold (250 sy)"/>
    <n v="71585811"/>
    <n v="167963"/>
    <n v="0"/>
    <n v="151166"/>
    <n v="16797"/>
  </r>
  <r>
    <x v="0"/>
    <x v="0"/>
    <s v="ELA"/>
    <x v="1"/>
    <x v="24"/>
    <s v="Mark RW 17-35 (21,100 sf)"/>
    <n v="71585811"/>
    <n v="39188"/>
    <n v="0"/>
    <n v="35269"/>
    <n v="3919"/>
  </r>
  <r>
    <x v="0"/>
    <x v="0"/>
    <s v="ELA"/>
    <x v="1"/>
    <x v="24"/>
    <s v="FAA MOA flight check"/>
    <n v="71585811"/>
    <n v="5600"/>
    <n v="0"/>
    <n v="5040"/>
    <n v="560"/>
  </r>
  <r>
    <x v="0"/>
    <x v="0"/>
    <s v="ELA"/>
    <x v="1"/>
    <x v="24"/>
    <s v="Rehabilitate AG pad (100 x 100)"/>
    <n v="71585811"/>
    <n v="27995"/>
    <n v="0"/>
    <n v="25195"/>
    <n v="2800"/>
  </r>
  <r>
    <x v="0"/>
    <x v="0"/>
    <s v="ELA"/>
    <x v="1"/>
    <x v="24"/>
    <s v="Contingency, admin. fees, RPR, testing, etc."/>
    <n v="71585811"/>
    <n v="229545"/>
    <n v="0"/>
    <n v="206590"/>
    <n v="22955"/>
  </r>
  <r>
    <x v="0"/>
    <x v="0"/>
    <s v="ELA"/>
    <x v="1"/>
    <x v="24"/>
    <s v="Rehabilitate hangar access TW (8000 sy)"/>
    <n v="71585811"/>
    <n v="83977"/>
    <n v="0"/>
    <n v="75579"/>
    <n v="8398"/>
  </r>
  <r>
    <x v="0"/>
    <x v="0"/>
    <s v="ELA"/>
    <x v="1"/>
    <x v="24"/>
    <s v="Rehabilitate RW 17-35 (4000 x 60)"/>
    <n v="71585811"/>
    <n v="492697"/>
    <n v="0"/>
    <n v="443427"/>
    <n v="49270"/>
  </r>
  <r>
    <x v="0"/>
    <x v="0"/>
    <s v="ELA"/>
    <x v="1"/>
    <x v="24"/>
    <s v="Rehabilitate apron/TW (14,777 sy)"/>
    <n v="71585811"/>
    <n v="190357"/>
    <n v="0"/>
    <n v="171321"/>
    <n v="19036"/>
  </r>
  <r>
    <x v="0"/>
    <x v="0"/>
    <s v="ELA"/>
    <x v="1"/>
    <x v="24"/>
    <s v="Replace/repair culvert on north end of RW 17"/>
    <n v="71585811"/>
    <n v="33596"/>
    <n v="0"/>
    <n v="30236"/>
    <n v="3360"/>
  </r>
  <r>
    <x v="0"/>
    <x v="0"/>
    <s v="ELA"/>
    <x v="1"/>
    <x v="25"/>
    <s v="Engineering/design for rehab"/>
    <n v="71585811"/>
    <n v="101200"/>
    <n v="91080"/>
    <n v="0"/>
    <n v="10120"/>
  </r>
  <r>
    <x v="0"/>
    <x v="0"/>
    <s v="E35"/>
    <x v="1"/>
    <x v="26"/>
    <s v="Rehabilitate and Mark TW D -- add alt"/>
    <n v="71585811"/>
    <n v="25000"/>
    <n v="22500"/>
    <n v="0"/>
    <n v="2500"/>
  </r>
  <r>
    <x v="0"/>
    <x v="0"/>
    <s v="E35"/>
    <x v="1"/>
    <x v="26"/>
    <s v="Rehabilitate RW 8-26 (4200 x 60)"/>
    <n v="71585811"/>
    <n v="235600"/>
    <n v="212040"/>
    <n v="0"/>
    <n v="23560"/>
  </r>
  <r>
    <x v="0"/>
    <x v="0"/>
    <s v="E35"/>
    <x v="1"/>
    <x v="26"/>
    <s v="Rehabilitate and Mark Taxiways A, B, and C"/>
    <n v="71585811"/>
    <n v="110000"/>
    <n v="99000"/>
    <n v="0"/>
    <n v="11000"/>
  </r>
  <r>
    <x v="0"/>
    <x v="0"/>
    <s v="E35"/>
    <x v="1"/>
    <x v="26"/>
    <s v="Mark RW 16-34 -- add alt"/>
    <n v="71585811"/>
    <n v="10000"/>
    <n v="9000"/>
    <n v="0"/>
    <n v="1000"/>
  </r>
  <r>
    <x v="0"/>
    <x v="0"/>
    <s v="E35"/>
    <x v="1"/>
    <x v="26"/>
    <s v="Mark RW 8-26 (4200x60)"/>
    <n v="71585811"/>
    <n v="20000"/>
    <n v="18000"/>
    <n v="0"/>
    <n v="2000"/>
  </r>
  <r>
    <x v="0"/>
    <x v="0"/>
    <s v="E35"/>
    <x v="1"/>
    <x v="26"/>
    <s v="Construction Admin, RPR, and Contingency"/>
    <n v="71585811"/>
    <n v="66000"/>
    <n v="59400"/>
    <n v="0"/>
    <n v="6600"/>
  </r>
  <r>
    <x v="0"/>
    <x v="0"/>
    <s v="E35"/>
    <x v="1"/>
    <x v="26"/>
    <s v="Rehabilitate Terminal Apron -- 2015-2018 NPE"/>
    <n v="71585811"/>
    <n v="110000"/>
    <n v="99000"/>
    <n v="0"/>
    <n v="11000"/>
  </r>
  <r>
    <x v="0"/>
    <x v="0"/>
    <s v="E35"/>
    <x v="1"/>
    <x v="26"/>
    <s v="Rehabilitate RW 16-34 (2300 x 35) -- add alt"/>
    <n v="71585811"/>
    <n v="90000"/>
    <n v="81000"/>
    <n v="0"/>
    <n v="9000"/>
  </r>
  <r>
    <x v="0"/>
    <x v="0"/>
    <s v="41F"/>
    <x v="1"/>
    <x v="27"/>
    <s v="Rehabilitate hangar access TWs (4320 sy)"/>
    <n v="71585811"/>
    <n v="585000"/>
    <n v="526500"/>
    <n v="0"/>
    <n v="58500"/>
  </r>
  <r>
    <x v="0"/>
    <x v="0"/>
    <s v="FST"/>
    <x v="1"/>
    <x v="28"/>
    <s v="Rehabilitate RW 12-30 (7508 x 100)"/>
    <n v="71585811"/>
    <n v="560324"/>
    <n v="504291"/>
    <n v="0"/>
    <n v="56033"/>
  </r>
  <r>
    <x v="0"/>
    <x v="0"/>
    <s v="FST"/>
    <x v="1"/>
    <x v="28"/>
    <s v="Mark RW 3-21 (12,100 sf)"/>
    <n v="71585811"/>
    <n v="6750"/>
    <n v="6075"/>
    <n v="0"/>
    <n v="675"/>
  </r>
  <r>
    <x v="0"/>
    <x v="0"/>
    <s v="FST"/>
    <x v="1"/>
    <x v="28"/>
    <s v="Rehabilitate hangar access TW (4000 sy)"/>
    <n v="71585811"/>
    <n v="25198"/>
    <n v="22678"/>
    <n v="0"/>
    <n v="2520"/>
  </r>
  <r>
    <x v="0"/>
    <x v="0"/>
    <s v="FST"/>
    <x v="1"/>
    <x v="28"/>
    <s v="Mobilization, Contingency, RPR, and Admin Cost"/>
    <n v="71585811"/>
    <n v="291330"/>
    <n v="262197"/>
    <n v="0"/>
    <n v="29133"/>
  </r>
  <r>
    <x v="0"/>
    <x v="0"/>
    <s v="FST"/>
    <x v="1"/>
    <x v="28"/>
    <s v="Rehabilitate RW 3-21 (4400 x 60)"/>
    <n v="71585811"/>
    <n v="180300"/>
    <n v="162270"/>
    <n v="0"/>
    <n v="18030"/>
  </r>
  <r>
    <x v="0"/>
    <x v="0"/>
    <s v="FST"/>
    <x v="1"/>
    <x v="28"/>
    <s v="Rehabilitate apron (33,000 sy)"/>
    <n v="71585811"/>
    <n v="189918"/>
    <n v="170926"/>
    <n v="0"/>
    <n v="18992"/>
  </r>
  <r>
    <x v="0"/>
    <x v="0"/>
    <s v="FST"/>
    <x v="1"/>
    <x v="28"/>
    <s v="Install Lighted Wind Cone"/>
    <n v="71585811"/>
    <n v="13000"/>
    <n v="11700"/>
    <n v="0"/>
    <n v="1300"/>
  </r>
  <r>
    <x v="0"/>
    <x v="0"/>
    <s v="FST"/>
    <x v="1"/>
    <x v="28"/>
    <s v="Mark RW 12-30 (7508x100)"/>
    <n v="71585811"/>
    <n v="44425"/>
    <n v="39982"/>
    <n v="0"/>
    <n v="4443"/>
  </r>
  <r>
    <x v="0"/>
    <x v="0"/>
    <s v="FST"/>
    <x v="1"/>
    <x v="28"/>
    <s v="Rehabilitate Parallel and Cross Taxiways"/>
    <n v="71585811"/>
    <n v="345774"/>
    <n v="311196"/>
    <n v="0"/>
    <n v="34578"/>
  </r>
  <r>
    <x v="0"/>
    <x v="0"/>
    <s v="FTW"/>
    <x v="0"/>
    <x v="29"/>
    <s v="Airport Master Plan Update"/>
    <n v="71585811"/>
    <n v="200000"/>
    <n v="180000"/>
    <n v="0"/>
    <n v="20000"/>
  </r>
  <r>
    <x v="0"/>
    <x v="0"/>
    <s v="FTW"/>
    <x v="0"/>
    <x v="29"/>
    <s v="Engineering Design for helipad connector taxiway"/>
    <n v="71585811"/>
    <n v="6500"/>
    <n v="5850"/>
    <n v="0"/>
    <n v="650"/>
  </r>
  <r>
    <x v="0"/>
    <x v="0"/>
    <s v="FTW"/>
    <x v="0"/>
    <x v="29"/>
    <s v="Engineering and design Mid Field Redevelopment Taxiways"/>
    <n v="71585811"/>
    <n v="378787"/>
    <n v="340908"/>
    <n v="0"/>
    <n v="37879"/>
  </r>
  <r>
    <x v="0"/>
    <x v="0"/>
    <s v="FWS"/>
    <x v="0"/>
    <x v="30"/>
    <s v="Contingency, RPR, Admin. fees, etc. TXWY C &amp; MITL"/>
    <n v="71585811"/>
    <n v="172000"/>
    <n v="154800"/>
    <n v="0"/>
    <n v="17200"/>
  </r>
  <r>
    <x v="0"/>
    <x v="0"/>
    <s v="FWS"/>
    <x v="0"/>
    <x v="30"/>
    <s v="Reconstruct/widen TW C (1852 x 35)"/>
    <n v="71585811"/>
    <n v="653000"/>
    <n v="587700"/>
    <n v="0"/>
    <n v="65300"/>
  </r>
  <r>
    <x v="0"/>
    <x v="0"/>
    <s v="FWS"/>
    <x v="0"/>
    <x v="30"/>
    <s v="MITL for TW C, E, F, G, &amp; H"/>
    <n v="71585811"/>
    <n v="255000"/>
    <n v="229500"/>
    <n v="0"/>
    <n v="25500"/>
  </r>
  <r>
    <x v="0"/>
    <x v="0"/>
    <s v="JXI"/>
    <x v="1"/>
    <x v="31"/>
    <s v="Engineering &amp; design - pavement rehabilitation"/>
    <n v="71585811"/>
    <n v="65000"/>
    <n v="58500"/>
    <n v="0"/>
    <n v="6500"/>
  </r>
  <r>
    <x v="0"/>
    <x v="0"/>
    <s v="FWS"/>
    <x v="1"/>
    <x v="32"/>
    <s v="Engineering and Design for Runway 17/35 and 12/30 rehabilitation, taxiway  rehabilitation (NPE '18)"/>
    <n v="71585811"/>
    <n v="160000"/>
    <n v="144000"/>
    <n v="0"/>
    <n v="16000"/>
  </r>
  <r>
    <x v="0"/>
    <x v="0"/>
    <s v="GOP"/>
    <x v="1"/>
    <x v="33"/>
    <s v="Rehabilitate RW 17-35  (3400 X 60)"/>
    <n v="71585811"/>
    <n v="175000"/>
    <n v="0"/>
    <n v="157500"/>
    <n v="17500"/>
  </r>
  <r>
    <x v="0"/>
    <x v="0"/>
    <s v="GOP"/>
    <x v="1"/>
    <x v="33"/>
    <s v="Rehabilitate cross TW (600 sy)"/>
    <n v="71585811"/>
    <n v="15000"/>
    <n v="0"/>
    <n v="13500"/>
    <n v="1500"/>
  </r>
  <r>
    <x v="0"/>
    <x v="0"/>
    <s v="GOP"/>
    <x v="1"/>
    <x v="33"/>
    <s v="Contingency, admin. fees, etc."/>
    <n v="71585811"/>
    <n v="170000"/>
    <n v="0"/>
    <n v="153000"/>
    <n v="17000"/>
  </r>
  <r>
    <x v="0"/>
    <x v="0"/>
    <s v="GOP"/>
    <x v="1"/>
    <x v="33"/>
    <s v="Install bollards around fueling system"/>
    <n v="71585811"/>
    <n v="2500"/>
    <n v="0"/>
    <n v="2250"/>
    <n v="250"/>
  </r>
  <r>
    <x v="0"/>
    <x v="0"/>
    <s v="GOP"/>
    <x v="1"/>
    <x v="33"/>
    <s v="Bid Alt. 1-Mill/overlay south hangar access TW ($84,375)"/>
    <n v="71585811"/>
    <n v="0"/>
    <n v="0"/>
    <n v="0"/>
    <n v="0"/>
  </r>
  <r>
    <x v="0"/>
    <x v="0"/>
    <s v="GOP"/>
    <x v="1"/>
    <x v="33"/>
    <s v="Reconstruct apron (10,300 sy)"/>
    <n v="71585811"/>
    <n v="605000"/>
    <n v="0"/>
    <n v="544500"/>
    <n v="60500"/>
  </r>
  <r>
    <x v="0"/>
    <x v="0"/>
    <s v="GOP"/>
    <x v="1"/>
    <x v="33"/>
    <s v="Mark RW 17-35 (15,100 sf)"/>
    <n v="71585811"/>
    <n v="20000"/>
    <n v="0"/>
    <n v="18000"/>
    <n v="2000"/>
  </r>
  <r>
    <x v="0"/>
    <x v="0"/>
    <s v="GOP"/>
    <x v="1"/>
    <x v="33"/>
    <s v="Rehabilitate south hangar access TW (2200 sy)"/>
    <n v="71585811"/>
    <n v="25000"/>
    <n v="0"/>
    <n v="22500"/>
    <n v="2500"/>
  </r>
  <r>
    <x v="0"/>
    <x v="0"/>
    <s v="GOP"/>
    <x v="1"/>
    <x v="33"/>
    <s v="Construct 6&quot; PCC building border/drainage"/>
    <n v="71585811"/>
    <n v="26125"/>
    <n v="0"/>
    <n v="23512"/>
    <n v="2613"/>
  </r>
  <r>
    <x v="0"/>
    <x v="0"/>
    <s v="GOP"/>
    <x v="1"/>
    <x v="33"/>
    <s v="Light windcone &amp; segmented circle"/>
    <n v="71585811"/>
    <n v="1000"/>
    <n v="0"/>
    <n v="900"/>
    <n v="100"/>
  </r>
  <r>
    <x v="0"/>
    <x v="0"/>
    <s v="GOP"/>
    <x v="1"/>
    <x v="33"/>
    <s v="Rehabilitate north hangar access TW (2300 sy)"/>
    <n v="71585811"/>
    <n v="25000"/>
    <n v="0"/>
    <n v="22500"/>
    <n v="2500"/>
  </r>
  <r>
    <x v="0"/>
    <x v="0"/>
    <s v="GTU"/>
    <x v="1"/>
    <x v="34"/>
    <s v="Engineering/design RW 18-36 rehab"/>
    <n v="71585811"/>
    <n v="165000"/>
    <n v="148500"/>
    <n v="0"/>
    <n v="16500"/>
  </r>
  <r>
    <x v="0"/>
    <x v="0"/>
    <s v="GTU"/>
    <x v="1"/>
    <x v="34"/>
    <s v="Install MITLs &amp; signage on TW J, K &amp; L (8,900 lf)"/>
    <n v="71585811"/>
    <n v="390065"/>
    <n v="351058"/>
    <n v="0"/>
    <n v="39007"/>
  </r>
  <r>
    <x v="0"/>
    <x v="0"/>
    <s v="GTU"/>
    <x v="1"/>
    <x v="34"/>
    <s v="Add Alt. 1- Upgrade MITLs to LED (est. $71,500)"/>
    <n v="71585811"/>
    <n v="1"/>
    <n v="0"/>
    <n v="0"/>
    <n v="1"/>
  </r>
  <r>
    <x v="0"/>
    <x v="0"/>
    <s v="GTU"/>
    <x v="1"/>
    <x v="34"/>
    <s v="Install PAPI-2 RW 11-29"/>
    <n v="71585811"/>
    <n v="77839"/>
    <n v="70055"/>
    <n v="0"/>
    <n v="7784"/>
  </r>
  <r>
    <x v="0"/>
    <x v="0"/>
    <s v="GTU"/>
    <x v="1"/>
    <x v="34"/>
    <s v="Install MITLs &amp; signage TW A, B, C, D, E, F, G &amp; H (15, 100 lf)"/>
    <n v="71585811"/>
    <n v="819657"/>
    <n v="737691"/>
    <n v="0"/>
    <n v="81966"/>
  </r>
  <r>
    <x v="0"/>
    <x v="0"/>
    <s v="GYB"/>
    <x v="1"/>
    <x v="35"/>
    <s v="Replace electrical vault/switch gears"/>
    <n v="71585811"/>
    <n v="20000"/>
    <n v="0"/>
    <n v="18000"/>
    <n v="2000"/>
  </r>
  <r>
    <x v="0"/>
    <x v="0"/>
    <s v="GYB"/>
    <x v="1"/>
    <x v="35"/>
    <s v="Overlay stub TW (583 sy)"/>
    <n v="71585811"/>
    <n v="18073"/>
    <n v="0"/>
    <n v="16265"/>
    <n v="1808"/>
  </r>
  <r>
    <x v="0"/>
    <x v="0"/>
    <s v="GYB"/>
    <x v="1"/>
    <x v="35"/>
    <s v="Repair bumps in RW (2- 16 x 75)"/>
    <n v="71585811"/>
    <n v="40000"/>
    <n v="0"/>
    <n v="36000"/>
    <n v="4000"/>
  </r>
  <r>
    <x v="0"/>
    <x v="0"/>
    <s v="GYB"/>
    <x v="1"/>
    <x v="35"/>
    <s v="Replace MIRLs (4000 lf)"/>
    <n v="71585811"/>
    <n v="220000"/>
    <n v="0"/>
    <n v="198000"/>
    <n v="22000"/>
  </r>
  <r>
    <x v="0"/>
    <x v="0"/>
    <s v="GYB"/>
    <x v="1"/>
    <x v="35"/>
    <s v="Overlay &amp; mark turnarounds RW 17/35"/>
    <n v="71585811"/>
    <n v="65100"/>
    <n v="0"/>
    <n v="58590"/>
    <n v="6510"/>
  </r>
  <r>
    <x v="0"/>
    <x v="0"/>
    <s v="GYB"/>
    <x v="1"/>
    <x v="35"/>
    <s v="Mark RW 17/35 (28,637 sf)"/>
    <n v="71585811"/>
    <n v="17000"/>
    <n v="0"/>
    <n v="15300"/>
    <n v="1700"/>
  </r>
  <r>
    <x v="0"/>
    <x v="0"/>
    <s v="GYB"/>
    <x v="1"/>
    <x v="35"/>
    <s v="Overlay RW 17/35 (4000 x 75) 12,500 #"/>
    <n v="71585811"/>
    <n v="1033323"/>
    <n v="0"/>
    <n v="929990"/>
    <n v="103333"/>
  </r>
  <r>
    <x v="0"/>
    <x v="0"/>
    <s v="07F"/>
    <x v="1"/>
    <x v="36"/>
    <s v="Rehab TXWYs to RW 14-32 (3,450 x 40)"/>
    <n v="71585811"/>
    <n v="92000"/>
    <n v="82800"/>
    <n v="0"/>
    <n v="9200"/>
  </r>
  <r>
    <x v="0"/>
    <x v="0"/>
    <s v="07F"/>
    <x v="1"/>
    <x v="36"/>
    <s v="Mark RW 14-32"/>
    <n v="71585811"/>
    <n v="19000"/>
    <n v="17100"/>
    <n v="0"/>
    <n v="1900"/>
  </r>
  <r>
    <x v="0"/>
    <x v="0"/>
    <s v="07F"/>
    <x v="1"/>
    <x v="36"/>
    <s v="Construction Contingency"/>
    <n v="71585811"/>
    <n v="85000"/>
    <n v="76500"/>
    <n v="0"/>
    <n v="8500"/>
  </r>
  <r>
    <x v="0"/>
    <x v="0"/>
    <s v="07F"/>
    <x v="1"/>
    <x v="36"/>
    <s v="Construction engineering services (RPR, closeout, testing, etc.)"/>
    <n v="71585811"/>
    <n v="62000"/>
    <n v="55800"/>
    <n v="0"/>
    <n v="6200"/>
  </r>
  <r>
    <x v="0"/>
    <x v="0"/>
    <s v="07F"/>
    <x v="1"/>
    <x v="36"/>
    <s v="Chipseal &amp; overlay RW 14-32 (3,300 x 75) (NPE 15' through18')"/>
    <n v="71585811"/>
    <n v="700000"/>
    <n v="630000"/>
    <n v="0"/>
    <n v="70000"/>
  </r>
  <r>
    <x v="0"/>
    <x v="0"/>
    <s v="T37"/>
    <x v="1"/>
    <x v="37"/>
    <s v="Engineering and Design for pavement Rehabilitation"/>
    <n v="71585811"/>
    <n v="21500"/>
    <n v="0"/>
    <n v="19350"/>
    <n v="2150"/>
  </r>
  <r>
    <x v="0"/>
    <x v="0"/>
    <s v="RPH"/>
    <x v="1"/>
    <x v="38"/>
    <s v="Engineering and Design for pavement Rehabilitiation and PAPI installation "/>
    <n v="71585811"/>
    <n v="122700"/>
    <n v="110430"/>
    <n v="0"/>
    <n v="12270"/>
  </r>
  <r>
    <x v="0"/>
    <x v="0"/>
    <s v="GDJ"/>
    <x v="0"/>
    <x v="39"/>
    <s v="Land Reimbursement (Phase II)"/>
    <n v="71585811"/>
    <n v="3000000"/>
    <n v="3000000"/>
    <n v="0"/>
    <n v="0"/>
  </r>
  <r>
    <x v="0"/>
    <x v="0"/>
    <s v="GPM"/>
    <x v="0"/>
    <x v="40"/>
    <s v="Engineering Design for Joint Seals, Asphalt rehabilitation (NPE '16)"/>
    <n v="71585811"/>
    <n v="166666"/>
    <n v="150000"/>
    <n v="0"/>
    <n v="16666"/>
  </r>
  <r>
    <x v="0"/>
    <x v="0"/>
    <s v="GPM"/>
    <x v="0"/>
    <x v="40"/>
    <s v="Drainage and pavement repair under north aprons (NPE '14, '15)"/>
    <n v="71585811"/>
    <n v="333333"/>
    <n v="300000"/>
    <n v="0"/>
    <n v="33333"/>
  </r>
  <r>
    <x v="0"/>
    <x v="0"/>
    <s v="LHB"/>
    <x v="1"/>
    <x v="41"/>
    <s v="Engineering/design - pavement rehabilitation "/>
    <n v="71585811"/>
    <n v="150000"/>
    <n v="135000"/>
    <n v="0"/>
    <n v="15000"/>
  </r>
  <r>
    <x v="0"/>
    <x v="0"/>
    <s v="CHU"/>
    <x v="1"/>
    <x v="42"/>
    <s v="Replace AWOS"/>
    <n v="71585811"/>
    <n v="85000"/>
    <n v="0"/>
    <n v="63750"/>
    <n v="21250"/>
  </r>
  <r>
    <x v="0"/>
    <x v="0"/>
    <s v="CHU"/>
    <x v="1"/>
    <x v="42"/>
    <s v="Eng &amp; Design Pavements, MIRL"/>
    <n v="71585811"/>
    <n v="150000"/>
    <n v="135000"/>
    <n v="0"/>
    <n v="15000"/>
  </r>
  <r>
    <x v="0"/>
    <x v="0"/>
    <s v="UTS"/>
    <x v="1"/>
    <x v="43"/>
    <s v="Taxiway drainage improvements"/>
    <n v="71585811"/>
    <n v="100000"/>
    <n v="90000"/>
    <n v="0"/>
    <n v="10000"/>
  </r>
  <r>
    <x v="0"/>
    <x v="0"/>
    <s v="UTS"/>
    <x v="1"/>
    <x v="43"/>
    <s v="Relocate north portion of parallel TWY"/>
    <n v="71585811"/>
    <n v="1094000"/>
    <n v="984600"/>
    <n v="0"/>
    <n v="109400"/>
  </r>
  <r>
    <x v="0"/>
    <x v="0"/>
    <s v="BGD"/>
    <x v="1"/>
    <x v="44"/>
    <s v="Engineering Design Runway/Taxiway Rehabilitation"/>
    <n v="71585811"/>
    <n v="605000"/>
    <n v="544500"/>
    <n v="0"/>
    <n v="60500"/>
  </r>
  <r>
    <x v="0"/>
    <x v="0"/>
    <s v="F00"/>
    <x v="1"/>
    <x v="45"/>
    <s v="Engineering/Design Phase I (parallel TXWY extension)"/>
    <n v="71585811"/>
    <n v="200000"/>
    <n v="180000"/>
    <n v="0"/>
    <n v="20000"/>
  </r>
  <r>
    <x v="0"/>
    <x v="0"/>
    <s v="ERV"/>
    <x v="1"/>
    <x v="46"/>
    <s v="Contingency, RPR, construction admin, and mobilization for hangars"/>
    <n v="71585811"/>
    <n v="60000"/>
    <n v="54000"/>
    <n v="0"/>
    <n v="6000"/>
  </r>
  <r>
    <x v="0"/>
    <x v="0"/>
    <s v="ERV"/>
    <x v="1"/>
    <x v="46"/>
    <s v="Design and Construct 12 unit T-hangars (15, 16, 17, 18 NPE)"/>
    <n v="71585811"/>
    <n v="600000"/>
    <n v="540000"/>
    <n v="0"/>
    <n v="60000"/>
  </r>
  <r>
    <x v="0"/>
    <x v="0"/>
    <s v="2F5"/>
    <x v="1"/>
    <x v="47"/>
    <s v="Rehabilitate TXY &quot;B&quot;, &quot;C&quot;, &amp; 'D&quot; (17,500 SY)"/>
    <n v="71585811"/>
    <n v="215000"/>
    <n v="193500"/>
    <n v="0"/>
    <n v="21500"/>
  </r>
  <r>
    <x v="0"/>
    <x v="0"/>
    <s v="2F5"/>
    <x v="1"/>
    <x v="47"/>
    <s v="Rehabilitate &quot;K&quot; (2,500 sy)"/>
    <n v="71585811"/>
    <n v="30000"/>
    <n v="27000"/>
    <n v="0"/>
    <n v="3000"/>
  </r>
  <r>
    <x v="0"/>
    <x v="0"/>
    <s v="2F5"/>
    <x v="1"/>
    <x v="47"/>
    <s v="Contingency"/>
    <n v="71585811"/>
    <n v="230000"/>
    <n v="207000"/>
    <n v="0"/>
    <n v="23000"/>
  </r>
  <r>
    <x v="0"/>
    <x v="0"/>
    <s v="2F5"/>
    <x v="1"/>
    <x v="47"/>
    <s v="Rehab apron (7,500 SY)"/>
    <n v="71585811"/>
    <n v="70000"/>
    <n v="63000"/>
    <n v="0"/>
    <n v="7000"/>
  </r>
  <r>
    <x v="0"/>
    <x v="0"/>
    <s v="2F5"/>
    <x v="1"/>
    <x v="47"/>
    <s v="Mark RW 16-34 (27,000 sf)"/>
    <n v="71585811"/>
    <n v="40000"/>
    <n v="36000"/>
    <n v="0"/>
    <n v="4000"/>
  </r>
  <r>
    <x v="0"/>
    <x v="0"/>
    <s v="2F5"/>
    <x v="1"/>
    <x v="47"/>
    <s v="Rehabilitate hangar access TXY &quot;M&quot; (1,500 SY)"/>
    <n v="71585811"/>
    <n v="25000"/>
    <n v="22500"/>
    <n v="0"/>
    <n v="2500"/>
  </r>
  <r>
    <x v="0"/>
    <x v="0"/>
    <s v="2F5"/>
    <x v="1"/>
    <x v="47"/>
    <s v="Rehabilitate TXY &quot;J&quot; &amp; &quot;L&quot; (11,500 SY)"/>
    <n v="71585811"/>
    <n v="110000"/>
    <n v="99000"/>
    <n v="0"/>
    <n v="11000"/>
  </r>
  <r>
    <x v="0"/>
    <x v="0"/>
    <s v="2F5"/>
    <x v="1"/>
    <x v="47"/>
    <s v="Mark RW 7-25 (21,000 sf)"/>
    <n v="71585811"/>
    <n v="30000"/>
    <n v="27000"/>
    <n v="0"/>
    <n v="3000"/>
  </r>
  <r>
    <x v="0"/>
    <x v="0"/>
    <s v="2F5"/>
    <x v="1"/>
    <x v="47"/>
    <s v="Install PAPI-2 RW 7-25"/>
    <n v="71585811"/>
    <n v="150000"/>
    <n v="135000"/>
    <n v="0"/>
    <n v="15000"/>
  </r>
  <r>
    <x v="0"/>
    <x v="0"/>
    <s v="2F5"/>
    <x v="1"/>
    <x v="47"/>
    <s v="Rehabilitate RW 16-34 (5,000 x 75')"/>
    <n v="71585811"/>
    <n v="340000"/>
    <n v="306000"/>
    <n v="0"/>
    <n v="34000"/>
  </r>
  <r>
    <x v="0"/>
    <x v="0"/>
    <s v="2F5"/>
    <x v="1"/>
    <x v="47"/>
    <s v="Rehabilitate TXY &quot;A&quot;, &quot;E&quot;, &amp; &quot;F&quot; (24,000 SY)"/>
    <n v="71585811"/>
    <n v="210000"/>
    <n v="189000"/>
    <n v="0"/>
    <n v="21000"/>
  </r>
  <r>
    <x v="0"/>
    <x v="0"/>
    <s v="2F5"/>
    <x v="1"/>
    <x v="47"/>
    <s v="Rehabilitate RW 7-25 (4,000 x 60)"/>
    <n v="71585811"/>
    <n v="225000"/>
    <n v="202500"/>
    <n v="0"/>
    <n v="22500"/>
  </r>
  <r>
    <x v="0"/>
    <x v="0"/>
    <s v="LZZ"/>
    <x v="1"/>
    <x v="48"/>
    <s v="Rehabilitate apron (5400 sy)"/>
    <n v="71585811"/>
    <n v="55000"/>
    <n v="49500"/>
    <n v="0"/>
    <n v="5500"/>
  </r>
  <r>
    <x v="0"/>
    <x v="0"/>
    <s v="LZZ"/>
    <x v="1"/>
    <x v="48"/>
    <s v="Install PAPI-2 RW 16- 34"/>
    <n v="71585811"/>
    <n v="150000"/>
    <n v="135000"/>
    <n v="0"/>
    <n v="15000"/>
  </r>
  <r>
    <x v="0"/>
    <x v="0"/>
    <s v="LZZ"/>
    <x v="1"/>
    <x v="48"/>
    <s v="Rehabilitate S apron (2870 sy)"/>
    <n v="71585811"/>
    <n v="35000"/>
    <n v="31500"/>
    <n v="0"/>
    <n v="3500"/>
  </r>
  <r>
    <x v="0"/>
    <x v="0"/>
    <s v="LZZ"/>
    <x v="1"/>
    <x v="48"/>
    <s v="Rehabilitate &amp; mark stub TW (185 x 35)"/>
    <n v="71585811"/>
    <n v="15000"/>
    <n v="13500"/>
    <n v="0"/>
    <n v="1500"/>
  </r>
  <r>
    <x v="0"/>
    <x v="0"/>
    <s v="LZZ"/>
    <x v="1"/>
    <x v="48"/>
    <s v="Rehabilitate N hangar access TW (1665 sy)"/>
    <n v="71585811"/>
    <n v="25000"/>
    <n v="22500"/>
    <n v="0"/>
    <n v="2500"/>
  </r>
  <r>
    <x v="0"/>
    <x v="0"/>
    <s v="LZZ"/>
    <x v="1"/>
    <x v="48"/>
    <s v="Rehabilitate partial parallel TW (1245 x 35)"/>
    <n v="71585811"/>
    <n v="60000"/>
    <n v="54000"/>
    <n v="0"/>
    <n v="6000"/>
  </r>
  <r>
    <x v="0"/>
    <x v="0"/>
    <s v="LZZ"/>
    <x v="1"/>
    <x v="48"/>
    <s v="Mark RW 16-34 (15,900 sf)"/>
    <n v="71585811"/>
    <n v="30000"/>
    <n v="27000"/>
    <n v="0"/>
    <n v="3000"/>
  </r>
  <r>
    <x v="0"/>
    <x v="0"/>
    <s v="LZZ"/>
    <x v="1"/>
    <x v="48"/>
    <s v="Replace signage panels (5 units)"/>
    <n v="71585811"/>
    <n v="25000"/>
    <n v="22500"/>
    <n v="0"/>
    <n v="2500"/>
  </r>
  <r>
    <x v="0"/>
    <x v="0"/>
    <s v="LZZ"/>
    <x v="1"/>
    <x v="48"/>
    <s v="Replace MIRLs (4200 lf)"/>
    <n v="71585811"/>
    <n v="480000"/>
    <n v="432000"/>
    <n v="0"/>
    <n v="48000"/>
  </r>
  <r>
    <x v="0"/>
    <x v="0"/>
    <s v="LZZ"/>
    <x v="1"/>
    <x v="48"/>
    <s v="Rehabilitate RW 16-34 (4200 x 75)"/>
    <n v="71585811"/>
    <n v="310000"/>
    <n v="279000"/>
    <n v="0"/>
    <n v="31000"/>
  </r>
  <r>
    <x v="0"/>
    <x v="0"/>
    <s v="LNC"/>
    <x v="0"/>
    <x v="49"/>
    <s v="Construct Box Hangar at new Southwest Apron ('15-'18 NPE)"/>
    <n v="71585811"/>
    <n v="497500"/>
    <n v="447750"/>
    <n v="0"/>
    <n v="49750"/>
  </r>
  <r>
    <x v="0"/>
    <x v="0"/>
    <s v="LNC"/>
    <x v="0"/>
    <x v="49"/>
    <s v="Contingency, RPR, Admin, Fees for Box Hangar Construction ('15-'18 NPE)"/>
    <n v="71585811"/>
    <n v="169200"/>
    <n v="152280"/>
    <n v="0"/>
    <n v="16920"/>
  </r>
  <r>
    <x v="0"/>
    <x v="0"/>
    <s v="LIU"/>
    <x v="1"/>
    <x v="50"/>
    <s v="Mark RW 13-31 (VIS)"/>
    <n v="71585811"/>
    <n v="8416"/>
    <n v="7574"/>
    <n v="0"/>
    <n v="842"/>
  </r>
  <r>
    <x v="0"/>
    <x v="0"/>
    <s v="LIU"/>
    <x v="1"/>
    <x v="50"/>
    <s v="Overlay stub TXWY to RW 1 (1,500 SY)"/>
    <n v="71585811"/>
    <n v="58907"/>
    <n v="53016"/>
    <n v="0"/>
    <n v="5891"/>
  </r>
  <r>
    <x v="0"/>
    <x v="0"/>
    <s v="LIU"/>
    <x v="1"/>
    <x v="50"/>
    <s v="Contingency"/>
    <n v="71585811"/>
    <n v="109399"/>
    <n v="98459"/>
    <n v="0"/>
    <n v="10940"/>
  </r>
  <r>
    <x v="0"/>
    <x v="0"/>
    <s v="LIU"/>
    <x v="1"/>
    <x v="50"/>
    <s v="Rehabilitate Rwy 13-31"/>
    <n v="71585811"/>
    <n v="79946"/>
    <n v="71951"/>
    <n v="0"/>
    <n v="7995"/>
  </r>
  <r>
    <x v="0"/>
    <x v="0"/>
    <s v="LIU"/>
    <x v="1"/>
    <x v="50"/>
    <s v="Rehabilitate Rwy 1-19 (4,021 X 60)"/>
    <n v="71585811"/>
    <n v="176719"/>
    <n v="159047"/>
    <n v="0"/>
    <n v="17672"/>
  </r>
  <r>
    <x v="0"/>
    <x v="0"/>
    <s v="LIU"/>
    <x v="1"/>
    <x v="50"/>
    <s v="Mark RW 1-19 (NPI)"/>
    <n v="71585811"/>
    <n v="25246"/>
    <n v="22721"/>
    <n v="0"/>
    <n v="2525"/>
  </r>
  <r>
    <x v="0"/>
    <x v="0"/>
    <s v="LIU"/>
    <x v="1"/>
    <x v="50"/>
    <s v="Reconstruct southern portion of apron (100' x 150')"/>
    <n v="71585811"/>
    <n v="126230"/>
    <n v="113607"/>
    <n v="0"/>
    <n v="12623"/>
  </r>
  <r>
    <x v="0"/>
    <x v="0"/>
    <s v="LIU"/>
    <x v="1"/>
    <x v="50"/>
    <s v="TXWY &quot;A&quot; &amp; &quot;B&quot; Rehabilitate"/>
    <n v="71585811"/>
    <n v="130437"/>
    <n v="117393"/>
    <n v="0"/>
    <n v="13044"/>
  </r>
  <r>
    <x v="0"/>
    <x v="0"/>
    <s v="LIU"/>
    <x v="1"/>
    <x v="50"/>
    <s v="Apron Rehabilitation (6,000 sy)"/>
    <n v="71585811"/>
    <n v="54700"/>
    <n v="49230"/>
    <n v="0"/>
    <n v="5470"/>
  </r>
  <r>
    <x v="0"/>
    <x v="0"/>
    <s v="CXO"/>
    <x v="1"/>
    <x v="51"/>
    <s v="Install MITL (Phase I Parallel Twy)"/>
    <n v="71585811"/>
    <n v="575000"/>
    <n v="517500"/>
    <n v="0"/>
    <n v="57500"/>
  </r>
  <r>
    <x v="0"/>
    <x v="0"/>
    <s v="CXO"/>
    <x v="1"/>
    <x v="51"/>
    <s v="Parallel taxiway for runway 14-32 (Phase I)"/>
    <n v="71585811"/>
    <n v="3512000"/>
    <n v="3160800"/>
    <n v="0"/>
    <n v="351200"/>
  </r>
  <r>
    <x v="0"/>
    <x v="0"/>
    <s v="CXO"/>
    <x v="1"/>
    <x v="51"/>
    <s v="Contingency, admin, fees, RPR, etc."/>
    <n v="71585811"/>
    <n v="723000"/>
    <n v="650700"/>
    <n v="0"/>
    <n v="72300"/>
  </r>
  <r>
    <x v="0"/>
    <x v="0"/>
    <s v="CXO"/>
    <x v="1"/>
    <x v="51"/>
    <s v="Install Signage (Phase I Parallel Twy)"/>
    <n v="71585811"/>
    <n v="95000"/>
    <n v="85500"/>
    <n v="0"/>
    <n v="9500"/>
  </r>
  <r>
    <x v="0"/>
    <x v="0"/>
    <s v="CXO"/>
    <x v="1"/>
    <x v="51"/>
    <s v="Parallel taxiway for runway 14-32 (1200' Bid Alt)"/>
    <n v="71585811"/>
    <n v="1433000"/>
    <n v="1289700"/>
    <n v="0"/>
    <n v="143300"/>
  </r>
  <r>
    <x v="0"/>
    <x v="0"/>
    <s v="MRF"/>
    <x v="1"/>
    <x v="52"/>
    <s v="Marfa (MRF) Airport Action Plan"/>
    <n v="71585811"/>
    <n v="125000"/>
    <n v="0"/>
    <n v="112500"/>
    <n v="12500"/>
  </r>
  <r>
    <x v="0"/>
    <x v="0"/>
    <s v="MRF"/>
    <x v="1"/>
    <x v="52"/>
    <s v="Presidio (PRS) Airport Action Plan"/>
    <n v="71585811"/>
    <n v="50000"/>
    <n v="0"/>
    <n v="45000"/>
    <n v="5000"/>
  </r>
  <r>
    <x v="0"/>
    <x v="0"/>
    <s v="LDM"/>
    <x v="1"/>
    <x v="53"/>
    <s v="Mark RW 18-36 (12,400 sf)"/>
    <n v="71585811"/>
    <n v="20000"/>
    <n v="0"/>
    <n v="18000"/>
    <n v="2000"/>
  </r>
  <r>
    <x v="0"/>
    <x v="0"/>
    <s v="LDM"/>
    <x v="1"/>
    <x v="53"/>
    <s v="Rehabilitate Cross Taxiway (800 sy)"/>
    <n v="71585811"/>
    <n v="15000"/>
    <n v="0"/>
    <n v="13500"/>
    <n v="1500"/>
  </r>
  <r>
    <x v="0"/>
    <x v="0"/>
    <s v="LDM"/>
    <x v="1"/>
    <x v="53"/>
    <s v="Rehabilitate Hangar Access Taxiway (700 sy)"/>
    <n v="71585811"/>
    <n v="5000"/>
    <n v="0"/>
    <n v="4500"/>
    <n v="500"/>
  </r>
  <r>
    <x v="0"/>
    <x v="0"/>
    <s v="LDM"/>
    <x v="1"/>
    <x v="53"/>
    <s v="Regrade Ditches and Runway Shoulders"/>
    <n v="71585811"/>
    <n v="125000"/>
    <n v="0"/>
    <n v="112500"/>
    <n v="12500"/>
  </r>
  <r>
    <x v="0"/>
    <x v="0"/>
    <s v="LDM"/>
    <x v="1"/>
    <x v="53"/>
    <s v="Rehabilitate Apron (3,400 sy)"/>
    <n v="71585811"/>
    <n v="35000"/>
    <n v="0"/>
    <n v="31500"/>
    <n v="3500"/>
  </r>
  <r>
    <x v="0"/>
    <x v="0"/>
    <s v="LDM"/>
    <x v="1"/>
    <x v="53"/>
    <s v="Replace Grate Inlets &amp; Outfalls"/>
    <n v="71585811"/>
    <n v="30000"/>
    <n v="0"/>
    <n v="27000"/>
    <n v="3000"/>
  </r>
  <r>
    <x v="0"/>
    <x v="0"/>
    <s v="LDM"/>
    <x v="1"/>
    <x v="53"/>
    <s v="Construct RW 36 turnaround"/>
    <n v="71585811"/>
    <n v="50000"/>
    <n v="0"/>
    <n v="45000"/>
    <n v="5000"/>
  </r>
  <r>
    <x v="0"/>
    <x v="0"/>
    <s v="LDM"/>
    <x v="1"/>
    <x v="53"/>
    <s v="Contingency, RPR, testing, etc."/>
    <n v="71585811"/>
    <n v="125000"/>
    <n v="0"/>
    <n v="112500"/>
    <n v="12500"/>
  </r>
  <r>
    <x v="0"/>
    <x v="0"/>
    <s v="LDM"/>
    <x v="1"/>
    <x v="53"/>
    <s v="Rehabilitate RW 18-36 (3716 x 50)"/>
    <n v="71585811"/>
    <n v="195000"/>
    <n v="0"/>
    <n v="175500"/>
    <n v="19500"/>
  </r>
  <r>
    <x v="0"/>
    <x v="0"/>
    <s v="TFP"/>
    <x v="1"/>
    <x v="54"/>
    <s v="Engineering/design of new 5-unit corporate hangar complex"/>
    <n v="71585811"/>
    <n v="65000"/>
    <n v="58500"/>
    <n v="0"/>
    <n v="6500"/>
  </r>
  <r>
    <x v="0"/>
    <x v="0"/>
    <s v="TFP"/>
    <x v="1"/>
    <x v="54"/>
    <s v="Construct rear auto parking (346 x 20)"/>
    <n v="71585811"/>
    <n v="30000"/>
    <n v="0"/>
    <n v="15000"/>
    <n v="15000"/>
  </r>
  <r>
    <x v="0"/>
    <x v="0"/>
    <s v="TFP"/>
    <x v="1"/>
    <x v="54"/>
    <s v="Construct 5-unit (65 x 62) corporate hangar complex (NPE 15,16,17,18)"/>
    <n v="71585811"/>
    <n v="601667"/>
    <n v="541501"/>
    <n v="0"/>
    <n v="60166"/>
  </r>
  <r>
    <x v="0"/>
    <x v="0"/>
    <s v="T50"/>
    <x v="1"/>
    <x v="55"/>
    <s v="Engineering/Design for Runway Rehabilitation"/>
    <n v="71585811"/>
    <n v="50000"/>
    <n v="0"/>
    <n v="45000"/>
    <n v="5000"/>
  </r>
  <r>
    <x v="0"/>
    <x v="0"/>
    <s v="JWY"/>
    <x v="0"/>
    <x v="56"/>
    <s v="Install 6' Chain-Link Fence (4,400 lf) ('18 NPE)"/>
    <n v="71585811"/>
    <n v="90000"/>
    <n v="81000"/>
    <n v="0"/>
    <n v="9000"/>
  </r>
  <r>
    <x v="0"/>
    <x v="0"/>
    <s v="JWY"/>
    <x v="0"/>
    <x v="56"/>
    <s v="Install Automatic Gates (x2)"/>
    <n v="71585811"/>
    <n v="20000"/>
    <n v="18000"/>
    <n v="0"/>
    <n v="2000"/>
  </r>
  <r>
    <x v="0"/>
    <x v="0"/>
    <s v="JWY"/>
    <x v="0"/>
    <x v="56"/>
    <s v="Install Pedestrian Access Gates (x3)"/>
    <n v="71585811"/>
    <n v="15000"/>
    <n v="13500"/>
    <n v="0"/>
    <n v="1500"/>
  </r>
  <r>
    <x v="0"/>
    <x v="0"/>
    <s v="JWY"/>
    <x v="0"/>
    <x v="56"/>
    <s v="Contingency, RPR, Admin, Fees, Etc for perimeter fencing"/>
    <n v="71585811"/>
    <n v="50000"/>
    <n v="45000"/>
    <n v="0"/>
    <n v="5000"/>
  </r>
  <r>
    <x v="0"/>
    <x v="0"/>
    <s v="JWY"/>
    <x v="0"/>
    <x v="56"/>
    <s v="Engineering and Design for Perimeter Fencing"/>
    <n v="71585811"/>
    <n v="20000"/>
    <n v="18000"/>
    <n v="0"/>
    <n v="2000"/>
  </r>
  <r>
    <x v="0"/>
    <x v="0"/>
    <s v="MWL"/>
    <x v="0"/>
    <x v="57"/>
    <s v="Engineering and Design pavement rehabilitation"/>
    <n v="71585811"/>
    <n v="166666"/>
    <n v="150000"/>
    <n v="0"/>
    <n v="16666"/>
  </r>
  <r>
    <x v="0"/>
    <x v="0"/>
    <s v="DUX"/>
    <x v="1"/>
    <x v="58"/>
    <s v="Engineering Design Rehab &amp; Taxiway Portion Reconstruction"/>
    <n v="71585811"/>
    <n v="166700"/>
    <n v="150030"/>
    <n v="0"/>
    <n v="16670"/>
  </r>
  <r>
    <x v="0"/>
    <x v="0"/>
    <s v="RAS"/>
    <x v="1"/>
    <x v="59"/>
    <s v="Extend RW 30 (&amp; displace RW 12 &amp; 30) (638 x 70)"/>
    <n v="71585811"/>
    <n v="1100000"/>
    <n v="0"/>
    <n v="990000"/>
    <n v="110000"/>
  </r>
  <r>
    <x v="0"/>
    <x v="0"/>
    <s v="RAS"/>
    <x v="1"/>
    <x v="59"/>
    <s v="Rehabilitate RW 12-30 (3500 x 70)"/>
    <n v="71585811"/>
    <n v="50000"/>
    <n v="0"/>
    <n v="45000"/>
    <n v="5000"/>
  </r>
  <r>
    <x v="0"/>
    <x v="0"/>
    <s v="RAS"/>
    <x v="1"/>
    <x v="59"/>
    <s v="Construct apron (331 x 323)"/>
    <n v="71585811"/>
    <n v="675000"/>
    <n v="0"/>
    <n v="607500"/>
    <n v="67500"/>
  </r>
  <r>
    <x v="0"/>
    <x v="0"/>
    <s v="RAS"/>
    <x v="1"/>
    <x v="59"/>
    <s v="Mitigation costs (2.4 acres)"/>
    <n v="71585811"/>
    <n v="140000"/>
    <n v="0"/>
    <n v="126000"/>
    <n v="14000"/>
  </r>
  <r>
    <x v="0"/>
    <x v="0"/>
    <s v="RAS"/>
    <x v="1"/>
    <x v="59"/>
    <s v="Contingency, RPR, Testing, etc."/>
    <n v="71585811"/>
    <n v="225000"/>
    <n v="0"/>
    <n v="202500"/>
    <n v="22500"/>
  </r>
  <r>
    <x v="0"/>
    <x v="0"/>
    <s v="RAS"/>
    <x v="1"/>
    <x v="59"/>
    <s v="Construct RW 12 end holding bay (5295 sy)"/>
    <n v="71585811"/>
    <n v="400000"/>
    <n v="0"/>
    <n v="360000"/>
    <n v="40000"/>
  </r>
  <r>
    <x v="0"/>
    <x v="0"/>
    <s v="RAS"/>
    <x v="1"/>
    <x v="59"/>
    <s v="Construct TW A east"/>
    <n v="71585811"/>
    <n v="264000"/>
    <n v="0"/>
    <n v="237600"/>
    <n v="26400"/>
  </r>
  <r>
    <x v="0"/>
    <x v="0"/>
    <s v="BAZ"/>
    <x v="1"/>
    <x v="60"/>
    <s v="Engineering/design for corporate apron, expand corporate hangar taxilane,  detention pond, rehab"/>
    <n v="71585811"/>
    <n v="265000"/>
    <n v="238500"/>
    <n v="0"/>
    <n v="26500"/>
  </r>
  <r>
    <x v="0"/>
    <x v="0"/>
    <s v="TNU"/>
    <x v="1"/>
    <x v="61"/>
    <s v="Rehabilitate RW 14-32 (4000 x 60)"/>
    <n v="71585811"/>
    <n v="200000"/>
    <n v="0"/>
    <n v="180000"/>
    <n v="20000"/>
  </r>
  <r>
    <x v="0"/>
    <x v="0"/>
    <s v="TNU"/>
    <x v="1"/>
    <x v="61"/>
    <s v="Rehab &amp; mark TWs (200x40 &amp; 400x30))"/>
    <n v="71585811"/>
    <n v="16000"/>
    <n v="0"/>
    <n v="14400"/>
    <n v="1600"/>
  </r>
  <r>
    <x v="0"/>
    <x v="0"/>
    <s v="TNU"/>
    <x v="1"/>
    <x v="61"/>
    <s v="Rehabilitate S apron (220x120)"/>
    <n v="71585811"/>
    <n v="23000"/>
    <n v="0"/>
    <n v="20700"/>
    <n v="2300"/>
  </r>
  <r>
    <x v="0"/>
    <x v="0"/>
    <s v="TNU"/>
    <x v="1"/>
    <x v="61"/>
    <s v="Rehabilitate N apron (690x75)"/>
    <n v="71585811"/>
    <n v="31000"/>
    <n v="0"/>
    <n v="27900"/>
    <n v="3100"/>
  </r>
  <r>
    <x v="0"/>
    <x v="0"/>
    <s v="TNU"/>
    <x v="1"/>
    <x v="61"/>
    <s v="Contingency RPR &amp; Admin Fees"/>
    <n v="71585811"/>
    <n v="40000"/>
    <n v="0"/>
    <n v="36000"/>
    <n v="4000"/>
  </r>
  <r>
    <x v="0"/>
    <x v="0"/>
    <s v="TNU"/>
    <x v="1"/>
    <x v="61"/>
    <s v="Engineering and Design for PVMT Rehab"/>
    <n v="71585811"/>
    <n v="30000"/>
    <n v="0"/>
    <n v="27000"/>
    <n v="3000"/>
  </r>
  <r>
    <x v="0"/>
    <x v="0"/>
    <s v="GYI"/>
    <x v="1"/>
    <x v="62"/>
    <s v="Land Reimbursement: RPZ for RW17L (Tract 2; 8.89 acres)"/>
    <n v="71585811"/>
    <n v="189000"/>
    <n v="170100"/>
    <n v="0"/>
    <n v="18900"/>
  </r>
  <r>
    <x v="0"/>
    <x v="0"/>
    <s v="E52"/>
    <x v="1"/>
    <x v="63"/>
    <s v="Engineering Pavement and Drainage Rehabilitation"/>
    <n v="71585811"/>
    <n v="50000"/>
    <n v="0"/>
    <n v="45000"/>
    <n v="5000"/>
  </r>
  <r>
    <x v="0"/>
    <x v="0"/>
    <s v="PEQ"/>
    <x v="1"/>
    <x v="64"/>
    <s v="Construct Terminal Building"/>
    <n v="71585811"/>
    <n v="1000000"/>
    <n v="0"/>
    <n v="500000"/>
    <n v="500000"/>
  </r>
  <r>
    <x v="0"/>
    <x v="0"/>
    <s v="PEQ"/>
    <x v="1"/>
    <x v="64"/>
    <s v="Construct New Terminal Parking"/>
    <n v="71585811"/>
    <n v="200000"/>
    <n v="0"/>
    <n v="100000"/>
    <n v="100000"/>
  </r>
  <r>
    <x v="0"/>
    <x v="0"/>
    <s v="PEQ"/>
    <x v="1"/>
    <x v="64"/>
    <s v="Engineering/Design for Pavement Rehabilitation (2018 NPE)"/>
    <n v="71585811"/>
    <n v="460000"/>
    <n v="414000"/>
    <n v="0"/>
    <n v="46000"/>
  </r>
  <r>
    <x v="0"/>
    <x v="0"/>
    <s v="PEQ"/>
    <x v="1"/>
    <x v="64"/>
    <s v="Pavement Condition Assessment"/>
    <n v="71585811"/>
    <n v="5000"/>
    <n v="4500"/>
    <n v="0"/>
    <n v="500"/>
  </r>
  <r>
    <x v="0"/>
    <x v="0"/>
    <s v="F46"/>
    <x v="0"/>
    <x v="65"/>
    <s v="Mark RW 17-35 (11,000 sf)"/>
    <n v="71585811"/>
    <n v="20000"/>
    <n v="18000"/>
    <n v="0"/>
    <n v="2000"/>
  </r>
  <r>
    <x v="0"/>
    <x v="0"/>
    <s v="F46"/>
    <x v="0"/>
    <x v="65"/>
    <s v="Rehabilitate T-hangar access TWs (2,200 SY)"/>
    <n v="71585811"/>
    <n v="25000"/>
    <n v="22500"/>
    <n v="0"/>
    <n v="2500"/>
  </r>
  <r>
    <x v="0"/>
    <x v="0"/>
    <s v="F46"/>
    <x v="0"/>
    <x v="65"/>
    <s v="Construction contingency"/>
    <n v="71585811"/>
    <n v="85000"/>
    <n v="76500"/>
    <n v="0"/>
    <n v="8500"/>
  </r>
  <r>
    <x v="0"/>
    <x v="0"/>
    <s v="F46"/>
    <x v="0"/>
    <x v="65"/>
    <s v="Rehabilitate airport entrance road (1,400 SY)"/>
    <n v="71585811"/>
    <n v="20000"/>
    <n v="10000"/>
    <n v="0"/>
    <n v="10000"/>
  </r>
  <r>
    <x v="0"/>
    <x v="0"/>
    <s v="F46"/>
    <x v="0"/>
    <x v="65"/>
    <s v="Rehabilitate apron (4,600 SY)"/>
    <n v="71585811"/>
    <n v="50000"/>
    <n v="45000"/>
    <n v="0"/>
    <n v="5000"/>
  </r>
  <r>
    <x v="0"/>
    <x v="0"/>
    <s v="F46"/>
    <x v="0"/>
    <x v="65"/>
    <s v="Construction engineering services"/>
    <n v="71585811"/>
    <n v="85000"/>
    <n v="76500"/>
    <n v="0"/>
    <n v="8500"/>
  </r>
  <r>
    <x v="0"/>
    <x v="0"/>
    <s v="F46"/>
    <x v="0"/>
    <x v="65"/>
    <s v="Construct ditches &amp; install culverts"/>
    <n v="71585811"/>
    <n v="105000"/>
    <n v="94500"/>
    <n v="0"/>
    <n v="10500"/>
  </r>
  <r>
    <x v="0"/>
    <x v="0"/>
    <s v="F46"/>
    <x v="0"/>
    <x v="65"/>
    <s v="Rehabilitate RW 17-35 (3,375 x 45)"/>
    <n v="71585811"/>
    <n v="125000"/>
    <n v="112500"/>
    <n v="0"/>
    <n v="12500"/>
  </r>
  <r>
    <x v="0"/>
    <x v="0"/>
    <s v="F46"/>
    <x v="0"/>
    <x v="65"/>
    <s v="Rehabilitate taxiways (11,000 SY)"/>
    <n v="71585811"/>
    <n v="85000"/>
    <n v="76500"/>
    <n v="0"/>
    <n v="8500"/>
  </r>
  <r>
    <x v="0"/>
    <x v="0"/>
    <s v="F46"/>
    <x v="0"/>
    <x v="65"/>
    <s v="Pavement Repairs (LS)"/>
    <n v="71585811"/>
    <n v="75000"/>
    <n v="67500"/>
    <n v="0"/>
    <n v="7500"/>
  </r>
  <r>
    <x v="0"/>
    <x v="0"/>
    <s v="49R"/>
    <x v="1"/>
    <x v="66"/>
    <s v="Engineering and Design for Pavement Rehab"/>
    <n v="71585811"/>
    <n v="45000"/>
    <n v="0"/>
    <n v="40500"/>
    <n v="4500"/>
  </r>
  <r>
    <x v="0"/>
    <x v="0"/>
    <s v="T20"/>
    <x v="1"/>
    <x v="67"/>
    <s v="Acquire land for primary surface/RPZ (19 ac)"/>
    <n v="71585811"/>
    <n v="166667"/>
    <n v="0"/>
    <n v="150001"/>
    <n v="16666"/>
  </r>
  <r>
    <x v="0"/>
    <x v="0"/>
    <s v="T20"/>
    <x v="1"/>
    <x v="67"/>
    <s v="ALP Update/ obstruction survey for approach"/>
    <n v="71585811"/>
    <n v="150000"/>
    <n v="0"/>
    <n v="135000"/>
    <n v="15000"/>
  </r>
  <r>
    <x v="0"/>
    <x v="0"/>
    <s v="T20"/>
    <x v="1"/>
    <x v="67"/>
    <s v="Airport Action Plan"/>
    <n v="71585811"/>
    <n v="75000"/>
    <n v="0"/>
    <n v="67500"/>
    <n v="7500"/>
  </r>
  <r>
    <x v="0"/>
    <x v="0"/>
    <s v="HYI"/>
    <x v="1"/>
    <x v="68"/>
    <s v="Airport Master Plan Update"/>
    <n v="71585811"/>
    <n v="200000"/>
    <n v="180000"/>
    <n v="0"/>
    <n v="20000"/>
  </r>
  <r>
    <x v="0"/>
    <x v="0"/>
    <s v="GLS"/>
    <x v="1"/>
    <x v="69"/>
    <s v="Contingency, admin. fees, RPR, etc."/>
    <n v="71585811"/>
    <n v="342100"/>
    <n v="307890"/>
    <n v="0"/>
    <n v="34210"/>
  </r>
  <r>
    <x v="0"/>
    <x v="0"/>
    <s v="GLS"/>
    <x v="1"/>
    <x v="69"/>
    <s v="Rehabilitate &amp; mark TW C (350 x 50)"/>
    <n v="71585811"/>
    <n v="44200"/>
    <n v="39780"/>
    <n v="0"/>
    <n v="4420"/>
  </r>
  <r>
    <x v="0"/>
    <x v="0"/>
    <s v="GLS"/>
    <x v="1"/>
    <x v="69"/>
    <s v="Rehabilitate/repair/replace/relocate &amp; mark TW B (2000 x 50)"/>
    <n v="71585811"/>
    <n v="187700"/>
    <n v="168930"/>
    <n v="0"/>
    <n v="18770"/>
  </r>
  <r>
    <x v="0"/>
    <x v="0"/>
    <s v="GLS"/>
    <x v="1"/>
    <x v="69"/>
    <s v="Rehabilitate &amp; mark TW E (3685 x 100)"/>
    <n v="71585811"/>
    <n v="215400"/>
    <n v="193860"/>
    <n v="0"/>
    <n v="21540"/>
  </r>
  <r>
    <x v="0"/>
    <x v="0"/>
    <s v="GLS"/>
    <x v="1"/>
    <x v="69"/>
    <s v="Rehabilitate &amp; mark TW A (1250 x 50)"/>
    <n v="71585811"/>
    <n v="133300"/>
    <n v="119970"/>
    <n v="0"/>
    <n v="13330"/>
  </r>
  <r>
    <x v="0"/>
    <x v="0"/>
    <s v="GLS"/>
    <x v="1"/>
    <x v="69"/>
    <s v="Rehabilitate north apron (3685 x 100) Phase 3"/>
    <n v="71585811"/>
    <n v="623700"/>
    <n v="561330"/>
    <n v="0"/>
    <n v="62370"/>
  </r>
  <r>
    <x v="0"/>
    <x v="0"/>
    <s v="GLS"/>
    <x v="1"/>
    <x v="69"/>
    <s v="Rehabilitate &amp; mark TW D (1720 x 50)"/>
    <n v="71585811"/>
    <n v="60500"/>
    <n v="54450"/>
    <n v="0"/>
    <n v="6050"/>
  </r>
  <r>
    <x v="0"/>
    <x v="0"/>
    <s v="60F"/>
    <x v="1"/>
    <x v="70"/>
    <s v="Mark RWy 17-35 (49,800 sf)"/>
    <n v="71585811"/>
    <n v="32050"/>
    <n v="28845"/>
    <n v="0"/>
    <n v="3205"/>
  </r>
  <r>
    <x v="0"/>
    <x v="0"/>
    <s v="60F"/>
    <x v="1"/>
    <x v="70"/>
    <s v="Slurry Seal Runway ('15, '16, '17 NPE)"/>
    <n v="71585811"/>
    <n v="256410"/>
    <n v="230769"/>
    <n v="0"/>
    <n v="25641"/>
  </r>
  <r>
    <x v="0"/>
    <x v="0"/>
    <s v="60F"/>
    <x v="1"/>
    <x v="70"/>
    <s v="Grade and herbicide RWY shoulders, seams, cracks ('15, '16, '17 NPE)"/>
    <n v="71585811"/>
    <n v="141025"/>
    <n v="126923"/>
    <n v="0"/>
    <n v="14102"/>
  </r>
  <r>
    <x v="0"/>
    <x v="0"/>
    <s v="60F"/>
    <x v="1"/>
    <x v="70"/>
    <s v="Contingency, RPR, admin, etc."/>
    <n v="71585811"/>
    <n v="57695"/>
    <n v="51926"/>
    <n v="0"/>
    <n v="5769"/>
  </r>
  <r>
    <x v="0"/>
    <x v="0"/>
    <s v="60F"/>
    <x v="1"/>
    <x v="70"/>
    <s v="Full depth patches for Runway ('15, '16, '17 NPE)"/>
    <n v="71585811"/>
    <n v="12820"/>
    <n v="11538"/>
    <n v="0"/>
    <n v="1282"/>
  </r>
  <r>
    <x v="0"/>
    <x v="0"/>
    <s v="63F"/>
    <x v="1"/>
    <x v="71"/>
    <s v="Engineering/Design for Pavement and Lighting Rehabilitation"/>
    <n v="71585811"/>
    <n v="170000"/>
    <n v="0"/>
    <n v="153000"/>
    <n v="17000"/>
  </r>
  <r>
    <x v="0"/>
    <x v="0"/>
    <s v="SEP"/>
    <x v="0"/>
    <x v="72"/>
    <s v="Engineering Design for Runway extension"/>
    <n v="71585811"/>
    <n v="342000"/>
    <n v="307800"/>
    <n v="0"/>
    <n v="34200"/>
  </r>
  <r>
    <x v="0"/>
    <x v="0"/>
    <s v="SSF"/>
    <x v="1"/>
    <x v="73"/>
    <s v="Environmental Assessment for Runway Safety Improvements (RW 32 RPZ) and TW E - 2015 NPE"/>
    <n v="71585811"/>
    <n v="166666"/>
    <n v="150000"/>
    <n v="0"/>
    <n v="16666"/>
  </r>
  <r>
    <x v="0"/>
    <x v="0"/>
    <s v="SGR"/>
    <x v="1"/>
    <x v="74"/>
    <s v="Construct replacement hangar (160' x 250') No. 1 (ALD #4) for TXY &quot;F&quot; relocation"/>
    <n v="71585811"/>
    <n v="4450300"/>
    <n v="0"/>
    <n v="4005270"/>
    <n v="445030"/>
  </r>
  <r>
    <x v="0"/>
    <x v="0"/>
    <s v="SGR"/>
    <x v="1"/>
    <x v="74"/>
    <s v="Construction contingency"/>
    <n v="71585811"/>
    <n v="450000"/>
    <n v="0"/>
    <n v="405000"/>
    <n v="45000"/>
  </r>
  <r>
    <x v="0"/>
    <x v="0"/>
    <s v="SGR"/>
    <x v="1"/>
    <x v="74"/>
    <s v="Construction engineering services"/>
    <n v="71585811"/>
    <n v="320000"/>
    <n v="0"/>
    <n v="288000"/>
    <n v="32000"/>
  </r>
  <r>
    <x v="0"/>
    <x v="0"/>
    <s v="T74"/>
    <x v="1"/>
    <x v="75"/>
    <s v="Install AWOS"/>
    <n v="71585811"/>
    <n v="185000"/>
    <n v="0"/>
    <n v="138750"/>
    <n v="46250"/>
  </r>
  <r>
    <x v="0"/>
    <x v="0"/>
    <s v="BFE"/>
    <x v="1"/>
    <x v="76"/>
    <s v="Install Reflective Directional Signs"/>
    <n v="71585811"/>
    <n v="50000"/>
    <n v="0"/>
    <n v="45000"/>
    <n v="5000"/>
  </r>
  <r>
    <x v="0"/>
    <x v="0"/>
    <s v="BFE"/>
    <x v="1"/>
    <x v="76"/>
    <s v="Install Lighted Wind Cone"/>
    <n v="71585811"/>
    <n v="15000"/>
    <n v="0"/>
    <n v="13500"/>
    <n v="1500"/>
  </r>
  <r>
    <x v="0"/>
    <x v="0"/>
    <s v="BFE"/>
    <x v="1"/>
    <x v="76"/>
    <s v="Install MIRL &amp; Signs on RWY 2-20"/>
    <n v="71585811"/>
    <n v="475000"/>
    <n v="0"/>
    <n v="427500"/>
    <n v="47500"/>
  </r>
  <r>
    <x v="0"/>
    <x v="0"/>
    <s v="BFE"/>
    <x v="1"/>
    <x v="76"/>
    <s v="Contingency"/>
    <n v="71585811"/>
    <n v="80000"/>
    <n v="0"/>
    <n v="72000"/>
    <n v="8000"/>
  </r>
  <r>
    <x v="0"/>
    <x v="0"/>
    <s v="BFE"/>
    <x v="1"/>
    <x v="76"/>
    <s v="Demolish Obsolete Taxiway Pavement"/>
    <n v="71585811"/>
    <n v="10000"/>
    <n v="0"/>
    <n v="9000"/>
    <n v="1000"/>
  </r>
  <r>
    <x v="0"/>
    <x v="0"/>
    <e v="#N/A"/>
    <x v="1"/>
    <x v="77"/>
    <s v="Proposed Leon County_EA (Phase I) - wetlands and stream analysis and preliminary jurisdictional determination"/>
    <n v="71585811"/>
    <n v="75000"/>
    <n v="0"/>
    <n v="67500"/>
    <n v="7500"/>
  </r>
  <r>
    <x v="0"/>
    <x v="0"/>
    <s v="76F"/>
    <x v="1"/>
    <x v="78"/>
    <s v="Construct Hangar access T/W - pavement (3,000 sq. yd)"/>
    <n v="71585811"/>
    <n v="195000"/>
    <n v="0"/>
    <n v="175500"/>
    <n v="19500"/>
  </r>
  <r>
    <x v="0"/>
    <x v="0"/>
    <s v="76F"/>
    <x v="1"/>
    <x v="78"/>
    <s v="Engineering/Design for Hangars"/>
    <n v="71585811"/>
    <n v="65000"/>
    <n v="0"/>
    <n v="58500"/>
    <n v="6500"/>
  </r>
  <r>
    <x v="0"/>
    <x v="0"/>
    <s v="76F"/>
    <x v="1"/>
    <x v="78"/>
    <s v="Construct T-Hangar/Box Hangar (size and type TBD) - 15,16,17, and 18 funds"/>
    <n v="71585811"/>
    <n v="666667"/>
    <n v="0"/>
    <n v="600000"/>
    <n v="66667"/>
  </r>
  <r>
    <x v="0"/>
    <x v="0"/>
    <s v="76F"/>
    <x v="1"/>
    <x v="78"/>
    <s v="Construction Admin, Testing, RPR, etc for Hangar"/>
    <n v="71585811"/>
    <n v="150000"/>
    <n v="0"/>
    <n v="135000"/>
    <n v="15000"/>
  </r>
  <r>
    <x v="0"/>
    <x v="0"/>
    <s v="76F"/>
    <x v="1"/>
    <x v="78"/>
    <s v="Grading/Drainage for Hangar"/>
    <n v="71585811"/>
    <n v="25000"/>
    <n v="0"/>
    <n v="22500"/>
    <n v="2500"/>
  </r>
  <r>
    <x v="0"/>
    <x v="0"/>
    <s v="VCT"/>
    <x v="1"/>
    <x v="79"/>
    <s v="Engineering/design for runway rehabilitation"/>
    <n v="71585811"/>
    <n v="340000"/>
    <n v="306000"/>
    <n v="0"/>
    <n v="34000"/>
  </r>
  <r>
    <x v="0"/>
    <x v="0"/>
    <s v="F05"/>
    <x v="1"/>
    <x v="80"/>
    <s v="Rehabilitate parallel TW  RW 2-20"/>
    <n v="71585811"/>
    <n v="140800"/>
    <n v="126720"/>
    <n v="0"/>
    <n v="14080"/>
  </r>
  <r>
    <x v="0"/>
    <x v="0"/>
    <s v="F05"/>
    <x v="1"/>
    <x v="80"/>
    <s v="Rehabilitate &amp; repair apron (23,700 sy)"/>
    <n v="71585811"/>
    <n v="118600"/>
    <n v="106740"/>
    <n v="0"/>
    <n v="11860"/>
  </r>
  <r>
    <x v="0"/>
    <x v="0"/>
    <s v="F05"/>
    <x v="1"/>
    <x v="80"/>
    <s v="Rehabilitate RW 16-34 (4304 x 80)"/>
    <n v="71585811"/>
    <n v="191500"/>
    <n v="172350"/>
    <n v="0"/>
    <n v="19150"/>
  </r>
  <r>
    <x v="0"/>
    <x v="0"/>
    <s v="F05"/>
    <x v="1"/>
    <x v="80"/>
    <s v="Rehabilitate hangar access TWs"/>
    <n v="71585811"/>
    <n v="21800"/>
    <n v="19620"/>
    <n v="0"/>
    <n v="2180"/>
  </r>
  <r>
    <x v="0"/>
    <x v="0"/>
    <s v="F05"/>
    <x v="1"/>
    <x v="80"/>
    <s v="Contingency, RPR, admin, etc RWY 16/34, Apron, Taxiway Rehab"/>
    <n v="71585811"/>
    <n v="179400"/>
    <n v="161460"/>
    <n v="0"/>
    <n v="17940"/>
  </r>
  <r>
    <x v="0"/>
    <x v="0"/>
    <s v="F05"/>
    <x v="1"/>
    <x v="80"/>
    <s v="Mark Runway 16/34"/>
    <n v="71585811"/>
    <n v="50000"/>
    <n v="45000"/>
    <n v="0"/>
    <n v="5000"/>
  </r>
  <r>
    <x v="0"/>
    <x v="0"/>
    <s v="F05"/>
    <x v="1"/>
    <x v="80"/>
    <s v="Mark Apron and Taxiways"/>
    <n v="71585811"/>
    <n v="6700"/>
    <n v="6030"/>
    <n v="0"/>
    <n v="670"/>
  </r>
  <r>
    <x v="0"/>
    <x v="0"/>
    <s v="F51"/>
    <x v="1"/>
    <x v="81"/>
    <s v="Engineering/Design-airfield pavement rehab. &amp; hangar w/pvmt"/>
    <n v="71585811"/>
    <n v="105000"/>
    <n v="94500"/>
    <n v="0"/>
    <n v="10500"/>
  </r>
  <r>
    <x v="0"/>
    <x v="0"/>
    <s v="APY"/>
    <x v="1"/>
    <x v="82"/>
    <s v="Rehabilitate turnarounds RW 12-30 (960 x 30)"/>
    <n v="71585811"/>
    <n v="19002"/>
    <n v="0"/>
    <n v="17102"/>
    <n v="1900"/>
  </r>
  <r>
    <x v="0"/>
    <x v="0"/>
    <s v="APY"/>
    <x v="1"/>
    <x v="82"/>
    <s v="Rehabilitate RW 12-30 (5000 x 60)"/>
    <n v="71585811"/>
    <n v="199998"/>
    <n v="0"/>
    <n v="179999"/>
    <n v="19999"/>
  </r>
  <r>
    <x v="0"/>
    <x v="0"/>
    <s v="APY"/>
    <x v="1"/>
    <x v="82"/>
    <s v="Rehabilitate stub TW (290 x 35)"/>
    <n v="71585811"/>
    <n v="5802"/>
    <n v="0"/>
    <n v="5222"/>
    <n v="580"/>
  </r>
  <r>
    <x v="0"/>
    <x v="0"/>
    <s v="APY"/>
    <x v="1"/>
    <x v="82"/>
    <s v="Install PAPI-2 RW 12-30"/>
    <n v="71585811"/>
    <n v="180000"/>
    <n v="0"/>
    <n v="162000"/>
    <n v="18000"/>
  </r>
  <r>
    <x v="0"/>
    <x v="0"/>
    <s v="APY"/>
    <x v="1"/>
    <x v="82"/>
    <s v="Mark RW 12-30 (17,000 sf)"/>
    <n v="71585811"/>
    <n v="25100"/>
    <n v="0"/>
    <n v="22590"/>
    <n v="2510"/>
  </r>
  <r>
    <x v="0"/>
    <x v="0"/>
    <s v="APY"/>
    <x v="1"/>
    <x v="82"/>
    <s v="Rehabilitate apron (4270 sy)"/>
    <n v="71585811"/>
    <n v="29598"/>
    <n v="0"/>
    <n v="26639"/>
    <n v="2959"/>
  </r>
  <r>
    <x v="0"/>
    <x v="0"/>
    <s v="APY"/>
    <x v="1"/>
    <x v="82"/>
    <s v="Pave auto parking (150 X 60)"/>
    <n v="71585811"/>
    <n v="50000"/>
    <n v="0"/>
    <n v="25000"/>
    <n v="25000"/>
  </r>
  <r>
    <x v="1"/>
    <x v="0"/>
    <s v="ADS"/>
    <x v="0"/>
    <x v="0"/>
    <s v="Land Reimbursement - 2.97 acres (Curtiss Drive Lots 1, 2 &amp; 3)"/>
    <n v="81351111"/>
    <n v="1360244"/>
    <n v="1224219"/>
    <n v="0"/>
    <n v="136025"/>
  </r>
  <r>
    <x v="1"/>
    <x v="0"/>
    <s v="ADS"/>
    <x v="0"/>
    <x v="0"/>
    <s v="Land Reimbursement - 1.465 acres (4308 Wiley Post)"/>
    <n v="81351111"/>
    <n v="762600"/>
    <n v="686340"/>
    <n v="0"/>
    <n v="76260"/>
  </r>
  <r>
    <x v="1"/>
    <x v="0"/>
    <s v="AWO"/>
    <x v="0"/>
    <x v="83"/>
    <s v="Install new hydralic gates"/>
    <n v="81351111"/>
    <n v="108000"/>
    <n v="97200"/>
    <n v="0"/>
    <n v="10800"/>
  </r>
  <r>
    <x v="1"/>
    <x v="0"/>
    <s v="AWO"/>
    <x v="0"/>
    <x v="83"/>
    <s v="Perimiter fence airport security signage"/>
    <n v="81351111"/>
    <n v="5700"/>
    <n v="5130"/>
    <n v="0"/>
    <n v="570"/>
  </r>
  <r>
    <x v="1"/>
    <x v="0"/>
    <s v="AWO"/>
    <x v="0"/>
    <x v="83"/>
    <s v="Install wildlife fence"/>
    <n v="81351111"/>
    <n v="410400"/>
    <n v="369360"/>
    <n v="0"/>
    <n v="41040"/>
  </r>
  <r>
    <x v="1"/>
    <x v="0"/>
    <s v="AWO"/>
    <x v="0"/>
    <x v="83"/>
    <s v="Contingency, RPR, Admin, mobilization, etc for fencing project"/>
    <n v="81351111"/>
    <n v="380000"/>
    <n v="342000"/>
    <n v="0"/>
    <n v="38000"/>
  </r>
  <r>
    <x v="1"/>
    <x v="0"/>
    <s v="AWO"/>
    <x v="0"/>
    <x v="83"/>
    <s v="Engineering and Design for perimiter wildlife fencing"/>
    <n v="81351111"/>
    <n v="105100"/>
    <n v="94590"/>
    <n v="0"/>
    <n v="10510"/>
  </r>
  <r>
    <x v="1"/>
    <x v="0"/>
    <s v="AWO"/>
    <x v="0"/>
    <x v="83"/>
    <s v="Install security fence 6' chain-link"/>
    <n v="81351111"/>
    <n v="279700"/>
    <n v="251730"/>
    <n v="0"/>
    <n v="27970"/>
  </r>
  <r>
    <x v="1"/>
    <x v="0"/>
    <s v="AWO"/>
    <x v="0"/>
    <x v="83"/>
    <s v="Clear brush north end"/>
    <n v="81351111"/>
    <n v="206700"/>
    <n v="186030"/>
    <n v="0"/>
    <n v="20670"/>
  </r>
  <r>
    <x v="1"/>
    <x v="0"/>
    <s v="AWO"/>
    <x v="0"/>
    <x v="83"/>
    <s v="Refurbish, repair hydralic gates"/>
    <n v="81351111"/>
    <n v="40500"/>
    <n v="36450"/>
    <n v="0"/>
    <n v="4050"/>
  </r>
  <r>
    <x v="1"/>
    <x v="0"/>
    <s v="F44"/>
    <x v="1"/>
    <x v="84"/>
    <s v="Reconstruct N. Parallel TW (1,520 lf) &amp; Cross TYs"/>
    <n v="81351111"/>
    <n v="565000"/>
    <n v="508500"/>
    <n v="0"/>
    <n v="56500"/>
  </r>
  <r>
    <x v="1"/>
    <x v="0"/>
    <s v="F44"/>
    <x v="1"/>
    <x v="84"/>
    <s v="Mark RW 17-35 (22,916 sf)"/>
    <n v="81351111"/>
    <n v="20000"/>
    <n v="18000"/>
    <n v="0"/>
    <n v="2000"/>
  </r>
  <r>
    <x v="1"/>
    <x v="0"/>
    <s v="F44"/>
    <x v="1"/>
    <x v="84"/>
    <s v="Rehabilitate S. Parallel TW (2,280 x 35)"/>
    <n v="81351111"/>
    <n v="90000"/>
    <n v="81000"/>
    <n v="0"/>
    <n v="9000"/>
  </r>
  <r>
    <x v="1"/>
    <x v="0"/>
    <s v="F44"/>
    <x v="1"/>
    <x v="84"/>
    <s v="Rehab Hangar Access TW 14"/>
    <n v="81351111"/>
    <n v="45000"/>
    <n v="40500"/>
    <n v="0"/>
    <n v="4500"/>
  </r>
  <r>
    <x v="1"/>
    <x v="0"/>
    <s v="F44"/>
    <x v="1"/>
    <x v="84"/>
    <s v="Contingency"/>
    <n v="81351111"/>
    <n v="160000"/>
    <n v="144000"/>
    <n v="0"/>
    <n v="16000"/>
  </r>
  <r>
    <x v="1"/>
    <x v="0"/>
    <s v="F44"/>
    <x v="1"/>
    <x v="84"/>
    <s v="Reconstruct Partial Apron (33,500 s.f.)"/>
    <n v="81351111"/>
    <n v="400000"/>
    <n v="360000"/>
    <n v="0"/>
    <n v="40000"/>
  </r>
  <r>
    <x v="1"/>
    <x v="0"/>
    <s v="F44"/>
    <x v="1"/>
    <x v="84"/>
    <s v="Hangar and hangar access TW construction."/>
    <n v="81351111"/>
    <n v="600000"/>
    <n v="540000"/>
    <n v="0"/>
    <n v="60000"/>
  </r>
  <r>
    <x v="1"/>
    <x v="0"/>
    <s v="F44"/>
    <x v="1"/>
    <x v="84"/>
    <s v="Rehabilitate Partial Apron"/>
    <n v="81351111"/>
    <n v="35000"/>
    <n v="31500"/>
    <n v="0"/>
    <n v="3500"/>
  </r>
  <r>
    <x v="1"/>
    <x v="0"/>
    <s v="F44"/>
    <x v="1"/>
    <x v="84"/>
    <s v="Rehabilitate RW 17-35 (4000 x 60)"/>
    <n v="81351111"/>
    <n v="195000"/>
    <n v="175500"/>
    <n v="0"/>
    <n v="19500"/>
  </r>
  <r>
    <x v="1"/>
    <x v="0"/>
    <s v="BYY"/>
    <x v="1"/>
    <x v="3"/>
    <s v="MIRL/Ditch Construction Admin"/>
    <n v="81351111"/>
    <n v="220000"/>
    <n v="198000"/>
    <n v="0"/>
    <n v="22000"/>
  </r>
  <r>
    <x v="1"/>
    <x v="0"/>
    <s v="BYY"/>
    <x v="1"/>
    <x v="3"/>
    <s v="Construction Taxiway Ditch Realignment"/>
    <n v="81351111"/>
    <n v="250000"/>
    <n v="225000"/>
    <n v="0"/>
    <n v="25000"/>
  </r>
  <r>
    <x v="1"/>
    <x v="0"/>
    <s v="BYY"/>
    <x v="1"/>
    <x v="3"/>
    <s v="Design Taxiway Ditch Realignment"/>
    <n v="81351111"/>
    <n v="106000"/>
    <n v="95400"/>
    <n v="0"/>
    <n v="10600"/>
  </r>
  <r>
    <x v="1"/>
    <x v="0"/>
    <s v="BYY"/>
    <x v="1"/>
    <x v="3"/>
    <s v="Construction MIRL and electrical vault replacement"/>
    <n v="81351111"/>
    <n v="575000"/>
    <n v="517500"/>
    <n v="0"/>
    <n v="57500"/>
  </r>
  <r>
    <x v="1"/>
    <x v="0"/>
    <s v="0F2"/>
    <x v="1"/>
    <x v="4"/>
    <s v="Mark RW 17-35 (23,599 sf) "/>
    <n v="81351111"/>
    <n v="23599"/>
    <n v="21240"/>
    <n v="0"/>
    <n v="2359"/>
  </r>
  <r>
    <x v="1"/>
    <x v="0"/>
    <s v="0F2"/>
    <x v="1"/>
    <x v="4"/>
    <s v="Construct Hangar Access Taxiway (5,555 sy) "/>
    <n v="81351111"/>
    <n v="361075"/>
    <n v="324968"/>
    <n v="0"/>
    <n v="36107"/>
  </r>
  <r>
    <x v="1"/>
    <x v="0"/>
    <s v="0F2"/>
    <x v="1"/>
    <x v="4"/>
    <s v="Construct 12-unit T-Hangar (NPE '16, '17, '18, '19) "/>
    <n v="81351111"/>
    <n v="600000"/>
    <n v="540000"/>
    <n v="0"/>
    <n v="60000"/>
  </r>
  <r>
    <x v="1"/>
    <x v="0"/>
    <s v="0F2"/>
    <x v="1"/>
    <x v="4"/>
    <s v="Contingency, RPR, Admin, Fees runway rehab and Hangar Construction "/>
    <n v="81351111"/>
    <n v="361600"/>
    <n v="325440"/>
    <n v="0"/>
    <n v="36160"/>
  </r>
  <r>
    <x v="1"/>
    <x v="0"/>
    <s v="0F2"/>
    <x v="1"/>
    <x v="4"/>
    <s v="Rehabilitate RW 17-35 (3600 x 60) "/>
    <n v="81351111"/>
    <n v="144000"/>
    <n v="129600"/>
    <n v="0"/>
    <n v="14400"/>
  </r>
  <r>
    <x v="1"/>
    <x v="0"/>
    <s v="BKS"/>
    <x v="1"/>
    <x v="5"/>
    <s v="Replace MIRLs LEDs (6000 x 75) including hold &amp; exit signs"/>
    <n v="81351111"/>
    <n v="500000"/>
    <n v="0"/>
    <n v="450000"/>
    <n v="50000"/>
  </r>
  <r>
    <x v="1"/>
    <x v="0"/>
    <s v="BKS"/>
    <x v="1"/>
    <x v="5"/>
    <s v="Contingency, admin. fees, RPR, etc."/>
    <n v="81351111"/>
    <n v="75000"/>
    <n v="0"/>
    <n v="67500"/>
    <n v="7500"/>
  </r>
  <r>
    <x v="1"/>
    <x v="0"/>
    <s v="BWD"/>
    <x v="1"/>
    <x v="6"/>
    <s v="Apron Concrete Joint Seal Replacement (33,720 LF) NPE '14-'17 "/>
    <n v="81351111"/>
    <n v="106300"/>
    <n v="95670"/>
    <n v="0"/>
    <n v="10630"/>
  </r>
  <r>
    <x v="1"/>
    <x v="0"/>
    <s v="BWD"/>
    <x v="1"/>
    <x v="6"/>
    <s v="Contingency, RPR, Admin, etc. Taxiway and Apron Rehabilitation"/>
    <n v="81351111"/>
    <n v="154200"/>
    <n v="138780"/>
    <n v="0"/>
    <n v="15420"/>
  </r>
  <r>
    <x v="1"/>
    <x v="0"/>
    <s v="BWD"/>
    <x v="1"/>
    <x v="6"/>
    <s v="Rehabilitate Taxiway A, Cross-taxiways, Hangar Access taxiways (20,500 sy) NPE '14-'17"/>
    <n v="81351111"/>
    <n v="129000"/>
    <n v="116100"/>
    <n v="0"/>
    <n v="12900"/>
  </r>
  <r>
    <x v="1"/>
    <x v="0"/>
    <s v="BWD"/>
    <x v="1"/>
    <x v="6"/>
    <s v="Rehabilitate Apron area asphalt"/>
    <n v="81351111"/>
    <n v="73300"/>
    <n v="65970"/>
    <n v="0"/>
    <n v="7330"/>
  </r>
  <r>
    <x v="1"/>
    <x v="0"/>
    <s v="BWD"/>
    <x v="1"/>
    <x v="6"/>
    <s v="Mark taxiways and apron"/>
    <n v="81351111"/>
    <n v="6000"/>
    <n v="5400"/>
    <n v="0"/>
    <n v="600"/>
  </r>
  <r>
    <x v="1"/>
    <x v="0"/>
    <s v="BWD"/>
    <x v="1"/>
    <x v="6"/>
    <s v="Concrete Crack Sealing Main Apron Areas"/>
    <n v="81351111"/>
    <n v="42000"/>
    <n v="37800"/>
    <n v="0"/>
    <n v="4200"/>
  </r>
  <r>
    <x v="1"/>
    <x v="0"/>
    <s v="BWD"/>
    <x v="1"/>
    <x v="6"/>
    <s v="Rehabilitate Hangar Access Taxiways (14,700 sy)"/>
    <n v="81351111"/>
    <n v="92600"/>
    <n v="83340"/>
    <n v="0"/>
    <n v="9260"/>
  </r>
  <r>
    <x v="1"/>
    <x v="0"/>
    <s v="CDS"/>
    <x v="1"/>
    <x v="85"/>
    <s v="Overlay Cross Taxiways (3,200 SY)"/>
    <n v="81351111"/>
    <n v="140000"/>
    <n v="0"/>
    <n v="126000"/>
    <n v="14000"/>
  </r>
  <r>
    <x v="1"/>
    <x v="0"/>
    <s v="CDS"/>
    <x v="1"/>
    <x v="85"/>
    <s v="Construction Contingency"/>
    <n v="81351111"/>
    <n v="227500"/>
    <n v="0"/>
    <n v="204750"/>
    <n v="22750"/>
  </r>
  <r>
    <x v="1"/>
    <x v="0"/>
    <s v="CDS"/>
    <x v="1"/>
    <x v="85"/>
    <s v="Construction engineering services"/>
    <n v="81351111"/>
    <n v="92500"/>
    <n v="0"/>
    <n v="83250"/>
    <n v="9250"/>
  </r>
  <r>
    <x v="1"/>
    <x v="0"/>
    <s v="CDS"/>
    <x v="1"/>
    <x v="85"/>
    <s v="Overlay RW 18-36 (5,950 x 75)"/>
    <n v="81351111"/>
    <n v="2080000"/>
    <n v="0"/>
    <n v="1872000"/>
    <n v="208000"/>
  </r>
  <r>
    <x v="1"/>
    <x v="0"/>
    <s v="CDS"/>
    <x v="1"/>
    <x v="85"/>
    <s v="Mark RW 18-36 (18,800 sf)"/>
    <n v="81351111"/>
    <n v="30000"/>
    <n v="0"/>
    <n v="27000"/>
    <n v="3000"/>
  </r>
  <r>
    <x v="1"/>
    <x v="0"/>
    <s v="CDS"/>
    <x v="1"/>
    <x v="85"/>
    <s v="Patch portions of apron (400 x 300)"/>
    <n v="81351111"/>
    <n v="25000"/>
    <n v="0"/>
    <n v="22500"/>
    <n v="2500"/>
  </r>
  <r>
    <x v="1"/>
    <x v="0"/>
    <s v="CPT"/>
    <x v="0"/>
    <x v="86"/>
    <s v="Engineering and Design Taxiway Alpha Rehabilitation"/>
    <n v="81351111"/>
    <n v="258000"/>
    <n v="232200"/>
    <n v="0"/>
    <n v="25800"/>
  </r>
  <r>
    <x v="1"/>
    <x v="0"/>
    <s v="7F7"/>
    <x v="1"/>
    <x v="87"/>
    <s v="Install AWOS"/>
    <n v="81351111"/>
    <n v="140000"/>
    <n v="0"/>
    <n v="105000"/>
    <n v="35000"/>
  </r>
  <r>
    <x v="1"/>
    <x v="0"/>
    <s v="7F7"/>
    <x v="1"/>
    <x v="87"/>
    <s v="Construct new Terminal Building / Pilot's Lounge (NPE '15 '16)"/>
    <n v="81351111"/>
    <n v="283333"/>
    <n v="254999"/>
    <n v="0"/>
    <n v="28334"/>
  </r>
  <r>
    <x v="1"/>
    <x v="0"/>
    <s v="7F7"/>
    <x v="1"/>
    <x v="87"/>
    <s v="Engineering and Design for Terminal Building / Pilot Lounge"/>
    <n v="81351111"/>
    <n v="50000"/>
    <n v="45000"/>
    <n v="0"/>
    <n v="5000"/>
  </r>
  <r>
    <x v="1"/>
    <x v="0"/>
    <s v="MKN"/>
    <x v="1"/>
    <x v="16"/>
    <s v="Engineering and Design for Hangar and access taxiway"/>
    <n v="81351111"/>
    <n v="166666"/>
    <n v="150000"/>
    <n v="0"/>
    <n v="16666"/>
  </r>
  <r>
    <x v="1"/>
    <x v="0"/>
    <s v="24F"/>
    <x v="1"/>
    <x v="20"/>
    <s v="Install PAPI-2L RW 5-23"/>
    <n v="81351111"/>
    <n v="155000"/>
    <n v="0"/>
    <n v="139500"/>
    <n v="15500"/>
  </r>
  <r>
    <x v="1"/>
    <x v="0"/>
    <s v="24F"/>
    <x v="1"/>
    <x v="20"/>
    <s v="Construction Contingency"/>
    <n v="81351111"/>
    <n v="70000"/>
    <n v="0"/>
    <n v="63000"/>
    <n v="7000"/>
  </r>
  <r>
    <x v="1"/>
    <x v="0"/>
    <s v="24F"/>
    <x v="1"/>
    <x v="20"/>
    <s v="Install RW guidance signs"/>
    <n v="81351111"/>
    <n v="20000"/>
    <n v="0"/>
    <n v="18000"/>
    <n v="2000"/>
  </r>
  <r>
    <x v="1"/>
    <x v="0"/>
    <s v="24F"/>
    <x v="1"/>
    <x v="20"/>
    <s v="Replace LIRL with MIRL (3200 lf)"/>
    <n v="81351111"/>
    <n v="230000"/>
    <n v="0"/>
    <n v="207000"/>
    <n v="23000"/>
  </r>
  <r>
    <x v="1"/>
    <x v="0"/>
    <s v="24F"/>
    <x v="1"/>
    <x v="20"/>
    <s v="Install new electrical vault"/>
    <n v="81351111"/>
    <n v="40000"/>
    <n v="0"/>
    <n v="36000"/>
    <n v="4000"/>
  </r>
  <r>
    <x v="1"/>
    <x v="0"/>
    <s v="RBD"/>
    <x v="0"/>
    <x v="21"/>
    <s v="Contingency - TXWY Alpha reconstruction"/>
    <n v="81351111"/>
    <n v="262500"/>
    <n v="236250"/>
    <n v="0"/>
    <n v="26250"/>
  </r>
  <r>
    <x v="1"/>
    <x v="0"/>
    <s v="RBD"/>
    <x v="0"/>
    <x v="21"/>
    <s v="Reconstruct TXWY A (north, middle, south) (4,575' x 50')"/>
    <n v="81351111"/>
    <n v="1750000"/>
    <n v="1575000"/>
    <n v="0"/>
    <n v="175000"/>
  </r>
  <r>
    <x v="1"/>
    <x v="0"/>
    <s v="RBD"/>
    <x v="0"/>
    <x v="21"/>
    <s v="Mobilization, Texting, RPR, Closeout - TXWY Alpha reconstruction"/>
    <n v="81351111"/>
    <n v="253000"/>
    <n v="227700"/>
    <n v="0"/>
    <n v="25300"/>
  </r>
  <r>
    <x v="1"/>
    <x v="0"/>
    <s v="DTO"/>
    <x v="0"/>
    <x v="23"/>
    <s v="Engineering/design for Phase 2 relign Parallel TW B and expand apron"/>
    <n v="81351111"/>
    <n v="185000"/>
    <n v="166500"/>
    <n v="0"/>
    <n v="18500"/>
  </r>
  <r>
    <x v="1"/>
    <x v="0"/>
    <s v="DTO"/>
    <x v="0"/>
    <x v="23"/>
    <s v="Install MIRLs West RWY (500 lf) (100% Sponsor Share)"/>
    <n v="81351111"/>
    <n v="42500"/>
    <n v="0"/>
    <n v="0"/>
    <n v="42500"/>
  </r>
  <r>
    <x v="1"/>
    <x v="0"/>
    <s v="DTO"/>
    <x v="0"/>
    <x v="23"/>
    <s v="Contingencies, RPR, Admin, Fees, etc for MIRL and electrical improvements West RWY"/>
    <n v="81351111"/>
    <n v="148200"/>
    <n v="133380"/>
    <n v="0"/>
    <n v="14820"/>
  </r>
  <r>
    <x v="1"/>
    <x v="0"/>
    <s v="DTO"/>
    <x v="0"/>
    <x v="23"/>
    <s v="Install MIRLs west RW (4500 lf) &amp; electrical vault "/>
    <n v="81351111"/>
    <n v="382500"/>
    <n v="344250"/>
    <n v="0"/>
    <n v="38250"/>
  </r>
  <r>
    <x v="1"/>
    <x v="0"/>
    <s v="DTO"/>
    <x v="0"/>
    <x v="23"/>
    <s v="Install new electrical vault for west side RW "/>
    <n v="81351111"/>
    <n v="15000"/>
    <n v="13500"/>
    <n v="0"/>
    <n v="1500"/>
  </r>
  <r>
    <x v="1"/>
    <x v="0"/>
    <s v="DTO"/>
    <x v="0"/>
    <x v="23"/>
    <s v="Relocate/protect utilities "/>
    <n v="81351111"/>
    <n v="50000"/>
    <n v="45000"/>
    <n v="0"/>
    <n v="5000"/>
  </r>
  <r>
    <x v="1"/>
    <x v="0"/>
    <s v="E57"/>
    <x v="1"/>
    <x v="88"/>
    <s v="Reconstruct &amp; widen 15' RW 8-26 (3960 x 60)"/>
    <n v="81351111"/>
    <n v="1188000"/>
    <n v="0"/>
    <n v="1069200"/>
    <n v="118800"/>
  </r>
  <r>
    <x v="1"/>
    <x v="0"/>
    <s v="E57"/>
    <x v="1"/>
    <x v="88"/>
    <s v="Contingency (RW 8-26 reconstruction)"/>
    <n v="81351111"/>
    <n v="300400"/>
    <n v="0"/>
    <n v="270360"/>
    <n v="30040"/>
  </r>
  <r>
    <x v="1"/>
    <x v="0"/>
    <s v="E57"/>
    <x v="1"/>
    <x v="88"/>
    <s v="Engineering construction services"/>
    <n v="81351111"/>
    <n v="290400"/>
    <n v="0"/>
    <n v="261360"/>
    <n v="29040"/>
  </r>
  <r>
    <x v="1"/>
    <x v="0"/>
    <s v="E57"/>
    <x v="1"/>
    <x v="88"/>
    <s v="Reconstruct apron (8,750 sy)"/>
    <n v="81351111"/>
    <n v="393750"/>
    <n v="0"/>
    <n v="354375"/>
    <n v="39375"/>
  </r>
  <r>
    <x v="1"/>
    <x v="0"/>
    <s v="E57"/>
    <x v="1"/>
    <x v="88"/>
    <s v="Reconstruct hangar access TWs (9,100 sy)"/>
    <n v="81351111"/>
    <n v="409500"/>
    <n v="0"/>
    <n v="368550"/>
    <n v="40950"/>
  </r>
  <r>
    <x v="1"/>
    <x v="0"/>
    <s v="E57"/>
    <x v="1"/>
    <x v="88"/>
    <s v="Mark RW 8-26 (11,500 sf)"/>
    <n v="81351111"/>
    <n v="11000"/>
    <n v="0"/>
    <n v="9900"/>
    <n v="1100"/>
  </r>
  <r>
    <x v="1"/>
    <x v="0"/>
    <s v="TPL"/>
    <x v="1"/>
    <x v="89"/>
    <s v="Engineering/design for lighting"/>
    <n v="81351111"/>
    <n v="320000"/>
    <n v="288000"/>
    <n v="0"/>
    <n v="32000"/>
  </r>
  <r>
    <x v="1"/>
    <x v="0"/>
    <s v="9FO"/>
    <x v="1"/>
    <x v="90"/>
    <s v="Engineering/design for rehab"/>
    <n v="81351111"/>
    <n v="136000"/>
    <n v="0"/>
    <n v="122400"/>
    <n v="13600"/>
  </r>
  <r>
    <x v="1"/>
    <x v="0"/>
    <s v="ETN"/>
    <x v="1"/>
    <x v="25"/>
    <s v="Rehab apron"/>
    <n v="81351111"/>
    <n v="55000"/>
    <n v="49500"/>
    <n v="0"/>
    <n v="5500"/>
  </r>
  <r>
    <x v="1"/>
    <x v="0"/>
    <s v="ETN"/>
    <x v="1"/>
    <x v="25"/>
    <s v="Rehab cross TW"/>
    <n v="81351111"/>
    <n v="3500"/>
    <n v="3150"/>
    <n v="0"/>
    <n v="350"/>
  </r>
  <r>
    <x v="1"/>
    <x v="0"/>
    <s v="ETN"/>
    <x v="1"/>
    <x v="25"/>
    <s v="Construct TW from north apron to RW (875 sy)"/>
    <n v="81351111"/>
    <n v="65700"/>
    <n v="59130"/>
    <n v="0"/>
    <n v="6570"/>
  </r>
  <r>
    <x v="1"/>
    <x v="0"/>
    <s v="ETN"/>
    <x v="1"/>
    <x v="25"/>
    <s v="Mark RW 17-35 and apron"/>
    <n v="81351111"/>
    <n v="31600"/>
    <n v="28440"/>
    <n v="0"/>
    <n v="3160"/>
  </r>
  <r>
    <x v="1"/>
    <x v="0"/>
    <s v="ETN"/>
    <x v="1"/>
    <x v="25"/>
    <s v="Contingency, RPR, Admin, Fees, testing, (etc)"/>
    <n v="81351111"/>
    <n v="317900"/>
    <n v="286110"/>
    <n v="0"/>
    <n v="31790"/>
  </r>
  <r>
    <x v="1"/>
    <x v="0"/>
    <s v="ETN"/>
    <x v="1"/>
    <x v="25"/>
    <s v="Expand apron (8000 sy)"/>
    <n v="81351111"/>
    <n v="606000"/>
    <n v="545400"/>
    <n v="0"/>
    <n v="60600"/>
  </r>
  <r>
    <x v="1"/>
    <x v="0"/>
    <s v="ETN"/>
    <x v="1"/>
    <x v="25"/>
    <s v="Rehabilitate RW 17-35 (5000 x 60)"/>
    <n v="81351111"/>
    <n v="200000"/>
    <n v="180000"/>
    <n v="0"/>
    <n v="20000"/>
  </r>
  <r>
    <x v="1"/>
    <x v="0"/>
    <s v="E35"/>
    <x v="1"/>
    <x v="26"/>
    <s v="Install Electronic Gate at Airport Entrance"/>
    <n v="81351111"/>
    <n v="10000"/>
    <n v="9000"/>
    <n v="0"/>
    <n v="1000"/>
  </r>
  <r>
    <x v="1"/>
    <x v="0"/>
    <s v="E35"/>
    <x v="1"/>
    <x v="26"/>
    <s v="Mobilization, Construction Admin, RPR, and Contingency"/>
    <n v="81351111"/>
    <n v="6000"/>
    <n v="5400"/>
    <n v="0"/>
    <n v="600"/>
  </r>
  <r>
    <x v="1"/>
    <x v="0"/>
    <s v="E35"/>
    <x v="1"/>
    <x v="26"/>
    <s v="Install Perimeter Fencing Along West, North, and East (7,000 lf)"/>
    <n v="81351111"/>
    <n v="150666"/>
    <n v="135599"/>
    <n v="0"/>
    <n v="15067"/>
  </r>
  <r>
    <x v="1"/>
    <x v="0"/>
    <s v="FTW"/>
    <x v="0"/>
    <x v="29"/>
    <s v="Contingency, Admin,Fees, RPR, etc for MidField Redevelopment"/>
    <n v="81351111"/>
    <n v="1212000"/>
    <n v="1090800"/>
    <n v="0"/>
    <n v="121200"/>
  </r>
  <r>
    <x v="1"/>
    <x v="0"/>
    <s v="FTW"/>
    <x v="0"/>
    <x v="29"/>
    <s v="Construction new MidField Redevelopment Taxiways"/>
    <n v="81351111"/>
    <n v="3788000"/>
    <n v="3409200"/>
    <n v="0"/>
    <n v="378800"/>
  </r>
  <r>
    <x v="1"/>
    <x v="0"/>
    <s v="FWS"/>
    <x v="0"/>
    <x v="30"/>
    <s v="Engineering Design to Rehab Runway, Taxiways Alpha, Bravo, and Connector"/>
    <n v="81351111"/>
    <n v="200000"/>
    <n v="180000"/>
    <n v="0"/>
    <n v="20000"/>
  </r>
  <r>
    <x v="1"/>
    <x v="0"/>
    <s v="JXI"/>
    <x v="1"/>
    <x v="31"/>
    <s v="Rehabilitate north hangar access taxiways (11,500 sy)"/>
    <n v="81351111"/>
    <n v="69000"/>
    <n v="62100"/>
    <n v="0"/>
    <n v="6900"/>
  </r>
  <r>
    <x v="1"/>
    <x v="0"/>
    <s v="JXI"/>
    <x v="1"/>
    <x v="31"/>
    <s v="Rehabilitate apron (12,833 sy)"/>
    <n v="81351111"/>
    <n v="77000"/>
    <n v="69300"/>
    <n v="0"/>
    <n v="7700"/>
  </r>
  <r>
    <x v="1"/>
    <x v="0"/>
    <s v="JXI"/>
    <x v="1"/>
    <x v="31"/>
    <s v="Rehabilitate partial parallel &amp; stub TW  (1475 x 35)"/>
    <n v="81351111"/>
    <n v="35000"/>
    <n v="31500"/>
    <n v="0"/>
    <n v="3500"/>
  </r>
  <r>
    <x v="1"/>
    <x v="0"/>
    <s v="JXI"/>
    <x v="1"/>
    <x v="31"/>
    <s v="Mark taxiways"/>
    <n v="81351111"/>
    <n v="13750"/>
    <n v="12375"/>
    <n v="0"/>
    <n v="1375"/>
  </r>
  <r>
    <x v="1"/>
    <x v="0"/>
    <s v="JXI"/>
    <x v="1"/>
    <x v="31"/>
    <s v="Rehabilitate central hangar access taxiways"/>
    <n v="81351111"/>
    <n v="11700"/>
    <n v="10530"/>
    <n v="0"/>
    <n v="1170"/>
  </r>
  <r>
    <x v="1"/>
    <x v="0"/>
    <s v="JXI"/>
    <x v="1"/>
    <x v="31"/>
    <s v="Pavement crack clean, fill &amp; seal"/>
    <n v="81351111"/>
    <n v="60000"/>
    <n v="54000"/>
    <n v="0"/>
    <n v="6000"/>
  </r>
  <r>
    <x v="1"/>
    <x v="0"/>
    <s v="JXI"/>
    <x v="1"/>
    <x v="31"/>
    <s v="Engineering construction services (testing, inspection, closeout, admin)"/>
    <n v="81351111"/>
    <n v="60000"/>
    <n v="54000"/>
    <n v="0"/>
    <n v="6000"/>
  </r>
  <r>
    <x v="1"/>
    <x v="0"/>
    <s v="JXI"/>
    <x v="1"/>
    <x v="31"/>
    <s v="Rehabilitate RW 18-36 (4000 x 60)"/>
    <n v="81351111"/>
    <n v="175000"/>
    <n v="157500"/>
    <n v="0"/>
    <n v="17500"/>
  </r>
  <r>
    <x v="1"/>
    <x v="0"/>
    <s v="JXI"/>
    <x v="1"/>
    <x v="31"/>
    <s v="Mark RW 18-36 (19,500 sf)"/>
    <n v="81351111"/>
    <n v="48750"/>
    <n v="43875"/>
    <n v="0"/>
    <n v="4875"/>
  </r>
  <r>
    <x v="1"/>
    <x v="0"/>
    <s v="GLE"/>
    <x v="1"/>
    <x v="32"/>
    <s v="Rehabilitate RW 12-30 (4300 x 75)"/>
    <n v="81351111"/>
    <n v="215400"/>
    <n v="193860"/>
    <n v="0"/>
    <n v="21540"/>
  </r>
  <r>
    <x v="1"/>
    <x v="0"/>
    <s v="GLE"/>
    <x v="1"/>
    <x v="32"/>
    <s v="Mark RW 12-30 (14,725 sf)"/>
    <n v="81351111"/>
    <n v="11400"/>
    <n v="10260"/>
    <n v="0"/>
    <n v="1140"/>
  </r>
  <r>
    <x v="1"/>
    <x v="0"/>
    <s v="GLE"/>
    <x v="1"/>
    <x v="32"/>
    <s v="Mark RW 17-35 (32,950 sf)"/>
    <n v="81351111"/>
    <n v="30000"/>
    <n v="27000"/>
    <n v="0"/>
    <n v="3000"/>
  </r>
  <r>
    <x v="1"/>
    <x v="0"/>
    <s v="GLE"/>
    <x v="1"/>
    <x v="32"/>
    <s v="Contingency, RPR, Admin, Fees, Rehabilitate RWY 17/35 RWY 12/30"/>
    <n v="81351111"/>
    <n v="220200"/>
    <n v="198180"/>
    <n v="0"/>
    <n v="22020"/>
  </r>
  <r>
    <x v="1"/>
    <x v="0"/>
    <s v="GLE"/>
    <x v="1"/>
    <x v="32"/>
    <s v="Rehabilitate RW 17-35 (6000 x 100)"/>
    <n v="81351111"/>
    <n v="400000"/>
    <n v="360000"/>
    <n v="0"/>
    <n v="40000"/>
  </r>
  <r>
    <x v="1"/>
    <x v="0"/>
    <s v="GTU"/>
    <x v="1"/>
    <x v="34"/>
    <s v="Mark RW 18-36 (49,600 sf)"/>
    <n v="81351111"/>
    <n v="70000"/>
    <n v="63000"/>
    <n v="0"/>
    <n v="7000"/>
  </r>
  <r>
    <x v="1"/>
    <x v="0"/>
    <s v="GTU"/>
    <x v="1"/>
    <x v="34"/>
    <s v="RW 18-36 Rehabilitation (5000 x 100)"/>
    <n v="81351111"/>
    <n v="4930000"/>
    <n v="4437000"/>
    <n v="0"/>
    <n v="493000"/>
  </r>
  <r>
    <x v="1"/>
    <x v="0"/>
    <s v="GYB"/>
    <x v="1"/>
    <x v="35"/>
    <s v="Remove/relocate old T-hangars"/>
    <n v="81351111"/>
    <n v="10000"/>
    <n v="0"/>
    <n v="9000"/>
    <n v="1000"/>
  </r>
  <r>
    <x v="1"/>
    <x v="0"/>
    <s v="GYB"/>
    <x v="1"/>
    <x v="35"/>
    <s v="Construct north partial parallel TW to RW 17 (1060 x 35)"/>
    <n v="81351111"/>
    <n v="267930"/>
    <n v="0"/>
    <n v="241137"/>
    <n v="26793"/>
  </r>
  <r>
    <x v="1"/>
    <x v="0"/>
    <s v="GYB"/>
    <x v="1"/>
    <x v="35"/>
    <s v="Relocate auto parking to side of terminal/FBO (75 x 40)"/>
    <n v="81351111"/>
    <n v="16650"/>
    <n v="0"/>
    <n v="14985"/>
    <n v="1665"/>
  </r>
  <r>
    <x v="1"/>
    <x v="0"/>
    <s v="GYB"/>
    <x v="1"/>
    <x v="35"/>
    <s v="Rehabilitate hangar access TW (46 x 260)"/>
    <n v="81351111"/>
    <n v="19000"/>
    <n v="0"/>
    <n v="17100"/>
    <n v="1900"/>
  </r>
  <r>
    <x v="1"/>
    <x v="0"/>
    <s v="GYB"/>
    <x v="1"/>
    <x v="35"/>
    <s v="Relocate/reconstruct entrance road portion to terminal (150 x 24)"/>
    <n v="81351111"/>
    <n v="20000"/>
    <n v="0"/>
    <n v="18000"/>
    <n v="2000"/>
  </r>
  <r>
    <x v="1"/>
    <x v="0"/>
    <s v="GYB"/>
    <x v="1"/>
    <x v="35"/>
    <s v="Relocate/replace shade hangars (165 x 52)"/>
    <n v="81351111"/>
    <n v="15000"/>
    <n v="0"/>
    <n v="13500"/>
    <n v="1500"/>
  </r>
  <r>
    <x v="1"/>
    <x v="0"/>
    <s v="GYB"/>
    <x v="1"/>
    <x v="35"/>
    <s v="Reconstruct/expand north apron/old hangar area (310 x 150)"/>
    <n v="81351111"/>
    <n v="335790"/>
    <n v="0"/>
    <n v="302211"/>
    <n v="33579"/>
  </r>
  <r>
    <x v="1"/>
    <x v="0"/>
    <s v="GYB"/>
    <x v="1"/>
    <x v="35"/>
    <s v="Rehabilitate apron (5,573 sy)"/>
    <n v="81351111"/>
    <n v="192000"/>
    <n v="0"/>
    <n v="172800"/>
    <n v="19200"/>
  </r>
  <r>
    <x v="1"/>
    <x v="0"/>
    <s v="T82"/>
    <x v="1"/>
    <x v="91"/>
    <s v="Detention Pond and Drainage Improvements (17, 18, 19 NPE) 990,000"/>
    <n v="81351111"/>
    <n v="990000"/>
    <n v="891000"/>
    <n v="0"/>
    <n v="99000"/>
  </r>
  <r>
    <x v="1"/>
    <x v="0"/>
    <s v="T82"/>
    <x v="1"/>
    <x v="91"/>
    <s v="Construct Apron (300x220) 630,000"/>
    <n v="81351111"/>
    <n v="630000"/>
    <n v="567000"/>
    <n v="0"/>
    <n v="63000"/>
  </r>
  <r>
    <x v="1"/>
    <x v="0"/>
    <s v="T82"/>
    <x v="1"/>
    <x v="91"/>
    <s v="Mobilization, construction admin, RPR, and testing for apron and drainage 301,400 improvements"/>
    <n v="81351111"/>
    <n v="301400"/>
    <n v="271260"/>
    <n v="0"/>
    <n v="30140"/>
  </r>
  <r>
    <x v="1"/>
    <x v="0"/>
    <s v="T82"/>
    <x v="1"/>
    <x v="91"/>
    <s v="Contingency 300,000"/>
    <n v="81351111"/>
    <n v="300000"/>
    <n v="270000"/>
    <n v="0"/>
    <n v="30000"/>
  </r>
  <r>
    <x v="1"/>
    <x v="0"/>
    <s v="T37"/>
    <x v="1"/>
    <x v="37"/>
    <s v="Rehabilitate RW 1-19 (3200 x 60)"/>
    <n v="81351111"/>
    <n v="127998"/>
    <n v="0"/>
    <n v="115199"/>
    <n v="12799"/>
  </r>
  <r>
    <x v="1"/>
    <x v="0"/>
    <s v="T37"/>
    <x v="1"/>
    <x v="37"/>
    <s v="Install electrical vault"/>
    <n v="81351111"/>
    <n v="25000"/>
    <n v="0"/>
    <n v="22500"/>
    <n v="2500"/>
  </r>
  <r>
    <x v="1"/>
    <x v="0"/>
    <s v="T37"/>
    <x v="1"/>
    <x v="37"/>
    <s v="Mark RW (4,020 sf)"/>
    <n v="81351111"/>
    <n v="14894"/>
    <n v="0"/>
    <n v="13405"/>
    <n v="1489"/>
  </r>
  <r>
    <x v="1"/>
    <x v="0"/>
    <s v="T37"/>
    <x v="1"/>
    <x v="37"/>
    <s v="Contingency, RPR, Admin, Fees for pavement rehab"/>
    <n v="81351111"/>
    <n v="68800"/>
    <n v="0"/>
    <n v="61920"/>
    <n v="6880"/>
  </r>
  <r>
    <x v="1"/>
    <x v="0"/>
    <s v="T37"/>
    <x v="1"/>
    <x v="37"/>
    <s v="Rehabilitate apron (5000 sy)"/>
    <n v="81351111"/>
    <n v="30000"/>
    <n v="0"/>
    <n v="27000"/>
    <n v="3000"/>
  </r>
  <r>
    <x v="1"/>
    <x v="0"/>
    <s v="T37"/>
    <x v="1"/>
    <x v="37"/>
    <s v="Rehabilitate T-hangar apron (6000 sy)"/>
    <n v="81351111"/>
    <n v="16662"/>
    <n v="0"/>
    <n v="14996"/>
    <n v="1666"/>
  </r>
  <r>
    <x v="1"/>
    <x v="0"/>
    <s v="RPH"/>
    <x v="1"/>
    <x v="38"/>
    <s v="Rehabilitate existing TWs (5850 x 40)"/>
    <n v="81351111"/>
    <n v="330000"/>
    <n v="297000"/>
    <n v="0"/>
    <n v="33000"/>
  </r>
  <r>
    <x v="1"/>
    <x v="0"/>
    <s v="RPH"/>
    <x v="1"/>
    <x v="38"/>
    <s v="Rehabilitate hangar TW C ( 5000 sy)"/>
    <n v="81351111"/>
    <n v="30000"/>
    <n v="27000"/>
    <n v="0"/>
    <n v="3000"/>
  </r>
  <r>
    <x v="1"/>
    <x v="0"/>
    <s v="RPH"/>
    <x v="1"/>
    <x v="38"/>
    <s v="Rehabilitate hangar TW A ( 4300 sy)"/>
    <n v="81351111"/>
    <n v="25800"/>
    <n v="23220"/>
    <n v="0"/>
    <n v="2580"/>
  </r>
  <r>
    <x v="1"/>
    <x v="0"/>
    <s v="RPH"/>
    <x v="1"/>
    <x v="38"/>
    <s v="Rehabilitate parking apron (10,300 sy)"/>
    <n v="81351111"/>
    <n v="61800"/>
    <n v="55620"/>
    <n v="0"/>
    <n v="6180"/>
  </r>
  <r>
    <x v="1"/>
    <x v="0"/>
    <s v="RPH"/>
    <x v="1"/>
    <x v="38"/>
    <s v="Rehabilitate hangar TW F (2300 sy)"/>
    <n v="81351111"/>
    <n v="13800"/>
    <n v="12420"/>
    <n v="0"/>
    <n v="1380"/>
  </r>
  <r>
    <x v="1"/>
    <x v="0"/>
    <s v="RPH"/>
    <x v="1"/>
    <x v="38"/>
    <s v="Construct west hangar access taxiway with Drainage improvements"/>
    <n v="81351111"/>
    <n v="202200"/>
    <n v="181980"/>
    <n v="0"/>
    <n v="20220"/>
  </r>
  <r>
    <x v="1"/>
    <x v="0"/>
    <s v="RPH"/>
    <x v="1"/>
    <x v="38"/>
    <s v="Flight Check for PAPI installation"/>
    <n v="81351111"/>
    <n v="13000"/>
    <n v="11700"/>
    <n v="0"/>
    <n v="1300"/>
  </r>
  <r>
    <x v="1"/>
    <x v="0"/>
    <s v="RPH"/>
    <x v="1"/>
    <x v="38"/>
    <s v="Replace RW 03 VASI w/PAPI-2"/>
    <n v="81351111"/>
    <n v="90000"/>
    <n v="81000"/>
    <n v="0"/>
    <n v="9000"/>
  </r>
  <r>
    <x v="1"/>
    <x v="0"/>
    <s v="RPH"/>
    <x v="1"/>
    <x v="38"/>
    <s v="Mark RW 3-21 (26,693 sf)"/>
    <n v="81351111"/>
    <n v="25000"/>
    <n v="22500"/>
    <n v="0"/>
    <n v="2500"/>
  </r>
  <r>
    <x v="1"/>
    <x v="0"/>
    <s v="RPH"/>
    <x v="1"/>
    <x v="38"/>
    <s v="Contingency, RPR, admin, fees, etc for pavement rehabilitation, PAPI install"/>
    <n v="81351111"/>
    <n v="383500"/>
    <n v="345150"/>
    <n v="0"/>
    <n v="38350"/>
  </r>
  <r>
    <x v="1"/>
    <x v="0"/>
    <s v="RPH"/>
    <x v="1"/>
    <x v="38"/>
    <s v="Pavement Strength Evaluation RWY 03/21"/>
    <n v="81351111"/>
    <n v="48400"/>
    <n v="43560"/>
    <n v="0"/>
    <n v="4840"/>
  </r>
  <r>
    <x v="1"/>
    <x v="0"/>
    <s v="RPH"/>
    <x v="1"/>
    <x v="38"/>
    <s v="Rehabilitate RW 18-36 (3317 x 50)"/>
    <n v="81351111"/>
    <n v="200000"/>
    <n v="180000"/>
    <n v="0"/>
    <n v="20000"/>
  </r>
  <r>
    <x v="1"/>
    <x v="0"/>
    <s v="RPH"/>
    <x v="1"/>
    <x v="38"/>
    <s v="Mark RW 18-36 (5362 sf)"/>
    <n v="81351111"/>
    <n v="20000"/>
    <n v="18000"/>
    <n v="0"/>
    <n v="2000"/>
  </r>
  <r>
    <x v="1"/>
    <x v="0"/>
    <s v="RPH"/>
    <x v="1"/>
    <x v="38"/>
    <s v="Rehabilitate terminal apron (3000 sy)"/>
    <n v="81351111"/>
    <n v="120000"/>
    <n v="108000"/>
    <n v="0"/>
    <n v="12000"/>
  </r>
  <r>
    <x v="1"/>
    <x v="0"/>
    <s v="GDJ"/>
    <x v="0"/>
    <x v="39"/>
    <s v="Construct Runway 1/19 (Phase III)"/>
    <n v="81351111"/>
    <n v="3333333"/>
    <n v="3000000"/>
    <n v="0"/>
    <n v="333333"/>
  </r>
  <r>
    <x v="1"/>
    <x v="0"/>
    <s v="GPM"/>
    <x v="0"/>
    <x v="40"/>
    <s v="Rehabilitate Runway, Taxiways, and Main Public apron areas (NPE '19, '18, '17) "/>
    <n v="81351111"/>
    <n v="561700"/>
    <n v="505530"/>
    <n v="0"/>
    <n v="56170"/>
  </r>
  <r>
    <x v="1"/>
    <x v="0"/>
    <s v="GPM"/>
    <x v="0"/>
    <x v="40"/>
    <s v="Mark Runway, Taxiway, Apron areas (NPE '19, '18, '17) "/>
    <n v="81351111"/>
    <n v="83300"/>
    <n v="74970"/>
    <n v="0"/>
    <n v="8330"/>
  </r>
  <r>
    <x v="1"/>
    <x v="0"/>
    <s v="GPM"/>
    <x v="0"/>
    <x v="40"/>
    <s v="Contingency, RPR, admin, fees, etc for runway, taxiway, and apron rehabiltation "/>
    <n v="81351111"/>
    <n v="216500"/>
    <n v="194850"/>
    <n v="0"/>
    <n v="21650"/>
  </r>
  <r>
    <x v="1"/>
    <x v="0"/>
    <s v="33R"/>
    <x v="1"/>
    <x v="92"/>
    <s v="Acquire land for RPZ RW 34 end (2.0 ac)"/>
    <n v="81351111"/>
    <n v="20000"/>
    <n v="0"/>
    <n v="18000"/>
    <n v="2000"/>
  </r>
  <r>
    <x v="1"/>
    <x v="0"/>
    <s v="33R"/>
    <x v="1"/>
    <x v="92"/>
    <s v="Rehabilitate RW 16-34 (3500 x 60)"/>
    <n v="81351111"/>
    <n v="139998"/>
    <n v="0"/>
    <n v="125998"/>
    <n v="14000"/>
  </r>
  <r>
    <x v="1"/>
    <x v="0"/>
    <s v="33R"/>
    <x v="1"/>
    <x v="92"/>
    <s v="Mark RW 16-34 (4246 sf)"/>
    <n v="81351111"/>
    <n v="4246"/>
    <n v="0"/>
    <n v="3821"/>
    <n v="425"/>
  </r>
  <r>
    <x v="1"/>
    <x v="0"/>
    <s v="33R"/>
    <x v="1"/>
    <x v="92"/>
    <s v="Rehabilitate &amp; mark stub TW (225 x 35)"/>
    <n v="81351111"/>
    <n v="5250"/>
    <n v="0"/>
    <n v="4725"/>
    <n v="525"/>
  </r>
  <r>
    <x v="1"/>
    <x v="0"/>
    <s v="33R"/>
    <x v="1"/>
    <x v="92"/>
    <s v="Rehabilitate apron (310 x 145)"/>
    <n v="81351111"/>
    <n v="36732"/>
    <n v="0"/>
    <n v="33058"/>
    <n v="3674"/>
  </r>
  <r>
    <x v="1"/>
    <x v="0"/>
    <s v="F75"/>
    <x v="1"/>
    <x v="93"/>
    <s v="Engineering and Design for Runway Rehab"/>
    <n v="81351111"/>
    <n v="27900"/>
    <n v="25110"/>
    <n v="0"/>
    <n v="2790"/>
  </r>
  <r>
    <x v="1"/>
    <x v="0"/>
    <s v="15F"/>
    <x v="1"/>
    <x v="94"/>
    <s v="Rehabilitate stub TW (170 x 35)"/>
    <n v="81351111"/>
    <n v="4000"/>
    <n v="3600"/>
    <n v="0"/>
    <n v="400"/>
  </r>
  <r>
    <x v="1"/>
    <x v="0"/>
    <s v="15F"/>
    <x v="1"/>
    <x v="94"/>
    <s v="Contingency, RPR, Admin, fees, etc pavement rehab"/>
    <n v="81351111"/>
    <n v="63100"/>
    <n v="56790"/>
    <n v="0"/>
    <n v="6310"/>
  </r>
  <r>
    <x v="1"/>
    <x v="0"/>
    <s v="15F"/>
    <x v="1"/>
    <x v="94"/>
    <s v="Rehabilitate and Mark apron (3,400 sy)"/>
    <n v="81351111"/>
    <n v="29400"/>
    <n v="26460"/>
    <n v="0"/>
    <n v="2940"/>
  </r>
  <r>
    <x v="1"/>
    <x v="0"/>
    <s v="15F"/>
    <x v="1"/>
    <x v="94"/>
    <s v="Engineering and Design for pavement rehabilitation"/>
    <n v="81351111"/>
    <n v="24900"/>
    <n v="22410"/>
    <n v="0"/>
    <n v="2490"/>
  </r>
  <r>
    <x v="1"/>
    <x v="0"/>
    <s v="15F"/>
    <x v="1"/>
    <x v="94"/>
    <s v="Rehabilitate RW 18-36 (3,420 x 50)"/>
    <n v="81351111"/>
    <n v="114000"/>
    <n v="102600"/>
    <n v="0"/>
    <n v="11400"/>
  </r>
  <r>
    <x v="1"/>
    <x v="0"/>
    <s v="15F"/>
    <x v="1"/>
    <x v="94"/>
    <s v="Mark RW 18-36  (13,260 sf)"/>
    <n v="81351111"/>
    <n v="23600"/>
    <n v="21240"/>
    <n v="0"/>
    <n v="2360"/>
  </r>
  <r>
    <x v="1"/>
    <x v="0"/>
    <s v="3H4"/>
    <x v="1"/>
    <x v="95"/>
    <s v="Perimiter Wildlife Game Fence (14,300LF)"/>
    <n v="81351111"/>
    <n v="314600"/>
    <n v="283140"/>
    <n v="0"/>
    <n v="31460"/>
  </r>
  <r>
    <x v="1"/>
    <x v="0"/>
    <s v="3H4"/>
    <x v="1"/>
    <x v="95"/>
    <s v="Contingency, RPR, fees, admin, etc for Drainage and Fence Project"/>
    <n v="81351111"/>
    <n v="113300"/>
    <n v="101970"/>
    <n v="0"/>
    <n v="11330"/>
  </r>
  <r>
    <x v="1"/>
    <x v="0"/>
    <s v="3H4"/>
    <x v="1"/>
    <x v="95"/>
    <s v="Engineering and Design for Wildlife Fence"/>
    <n v="81351111"/>
    <n v="48400"/>
    <n v="43560"/>
    <n v="0"/>
    <n v="4840"/>
  </r>
  <r>
    <x v="1"/>
    <x v="0"/>
    <s v="3H4"/>
    <x v="1"/>
    <x v="95"/>
    <s v="Install Gate and Keypad"/>
    <n v="81351111"/>
    <n v="8000"/>
    <n v="7200"/>
    <n v="0"/>
    <n v="800"/>
  </r>
  <r>
    <x v="1"/>
    <x v="0"/>
    <s v="3H4"/>
    <x v="1"/>
    <x v="95"/>
    <s v="Drainage Improvements at RWY 34 (designed in 1719HILLS)"/>
    <n v="81351111"/>
    <n v="59600"/>
    <n v="53640"/>
    <n v="0"/>
    <n v="5960"/>
  </r>
  <r>
    <x v="1"/>
    <x v="0"/>
    <s v="3H4"/>
    <x v="1"/>
    <x v="95"/>
    <s v="Drainage Improvements south of Runway (designed in 1719HILLS)"/>
    <n v="81351111"/>
    <n v="59600"/>
    <n v="53640"/>
    <n v="0"/>
    <n v="5960"/>
  </r>
  <r>
    <x v="1"/>
    <x v="0"/>
    <s v="3H4"/>
    <x v="1"/>
    <x v="95"/>
    <s v="Drainage Improvements at RWY 16 (designed in 1719HILLS)"/>
    <n v="81351111"/>
    <n v="59600"/>
    <n v="53640"/>
    <n v="0"/>
    <n v="5960"/>
  </r>
  <r>
    <x v="1"/>
    <x v="0"/>
    <s v="3H4"/>
    <x v="1"/>
    <x v="95"/>
    <s v="Nationwide Permit documents and coordination with USACE"/>
    <n v="81351111"/>
    <n v="53600"/>
    <n v="48240"/>
    <n v="0"/>
    <n v="5360"/>
  </r>
  <r>
    <x v="1"/>
    <x v="0"/>
    <s v="CHU"/>
    <x v="1"/>
    <x v="42"/>
    <s v="Mark RW 2-20 (26,500 sf)"/>
    <n v="81351111"/>
    <n v="30000"/>
    <n v="27000"/>
    <n v="0"/>
    <n v="3000"/>
  </r>
  <r>
    <x v="1"/>
    <x v="0"/>
    <s v="CHU"/>
    <x v="1"/>
    <x v="42"/>
    <s v="Rehab partial parallel and connecting TWs"/>
    <n v="81351111"/>
    <n v="35000"/>
    <n v="31500"/>
    <n v="0"/>
    <n v="3500"/>
  </r>
  <r>
    <x v="1"/>
    <x v="0"/>
    <s v="CHU"/>
    <x v="1"/>
    <x v="42"/>
    <s v="Rehabilitate RW 2-20 (4000x75)"/>
    <n v="81351111"/>
    <n v="235000"/>
    <n v="211500"/>
    <n v="0"/>
    <n v="23500"/>
  </r>
  <r>
    <x v="1"/>
    <x v="0"/>
    <s v="CHU"/>
    <x v="1"/>
    <x v="42"/>
    <s v="Contingency for TW/Pvmt Rehab"/>
    <n v="81351111"/>
    <n v="160000"/>
    <n v="144000"/>
    <n v="0"/>
    <n v="16000"/>
  </r>
  <r>
    <x v="1"/>
    <x v="0"/>
    <s v="CHU"/>
    <x v="1"/>
    <x v="42"/>
    <s v="Regrade RW 2/20 Shoulders"/>
    <n v="81351111"/>
    <n v="90000"/>
    <n v="81000"/>
    <n v="0"/>
    <n v="9000"/>
  </r>
  <r>
    <x v="1"/>
    <x v="0"/>
    <s v="CHU"/>
    <x v="1"/>
    <x v="42"/>
    <s v="Replace MIRLs"/>
    <n v="81351111"/>
    <n v="210000"/>
    <n v="189000"/>
    <n v="0"/>
    <n v="21000"/>
  </r>
  <r>
    <x v="1"/>
    <x v="0"/>
    <s v="CHU"/>
    <x v="1"/>
    <x v="42"/>
    <s v="Rehabilitate apron"/>
    <n v="81351111"/>
    <n v="95000"/>
    <n v="85500"/>
    <n v="0"/>
    <n v="9500"/>
  </r>
  <r>
    <x v="1"/>
    <x v="0"/>
    <s v="F00"/>
    <x v="1"/>
    <x v="45"/>
    <s v="Rehabilitate partial parallel &amp; cross TXWYs"/>
    <n v="81351111"/>
    <n v="90000"/>
    <n v="81000"/>
    <n v="0"/>
    <n v="9000"/>
  </r>
  <r>
    <x v="1"/>
    <x v="0"/>
    <s v="F00"/>
    <x v="1"/>
    <x v="45"/>
    <s v="Construction contingency (parallel taxiway extension)"/>
    <n v="81351111"/>
    <n v="200000"/>
    <n v="180000"/>
    <n v="0"/>
    <n v="20000"/>
  </r>
  <r>
    <x v="1"/>
    <x v="0"/>
    <s v="F00"/>
    <x v="1"/>
    <x v="45"/>
    <s v="Rehabilitate hangar access TXWYs"/>
    <n v="81351111"/>
    <n v="110000"/>
    <n v="99000"/>
    <n v="0"/>
    <n v="11000"/>
  </r>
  <r>
    <x v="1"/>
    <x v="0"/>
    <s v="F00"/>
    <x v="1"/>
    <x v="45"/>
    <s v="Rehabilitate apron &amp; stub TXWY"/>
    <n v="81351111"/>
    <n v="40000"/>
    <n v="36000"/>
    <n v="0"/>
    <n v="4000"/>
  </r>
  <r>
    <x v="1"/>
    <x v="0"/>
    <s v="F00"/>
    <x v="1"/>
    <x v="45"/>
    <s v="Construct auto parking (300 sy)"/>
    <n v="81351111"/>
    <n v="25000"/>
    <n v="22500"/>
    <n v="0"/>
    <n v="2500"/>
  </r>
  <r>
    <x v="1"/>
    <x v="0"/>
    <s v="F00"/>
    <x v="1"/>
    <x v="45"/>
    <s v="Extend parallel taxiway to RW-35"/>
    <n v="81351111"/>
    <n v="1000000"/>
    <n v="900000"/>
    <n v="0"/>
    <n v="100000"/>
  </r>
  <r>
    <x v="1"/>
    <x v="0"/>
    <s v="F00"/>
    <x v="1"/>
    <x v="45"/>
    <s v="Engineering &amp; Design Phase II (RW overlay &amp; MIRL replacement)"/>
    <n v="81351111"/>
    <n v="290000"/>
    <n v="261000"/>
    <n v="0"/>
    <n v="29000"/>
  </r>
  <r>
    <x v="1"/>
    <x v="0"/>
    <s v="2R9"/>
    <x v="1"/>
    <x v="96"/>
    <s v="Overlay RW 16-34 (3218 x 60) &amp; improve RSA"/>
    <n v="81351111"/>
    <n v="424200"/>
    <n v="0"/>
    <n v="381780"/>
    <n v="42420"/>
  </r>
  <r>
    <x v="1"/>
    <x v="0"/>
    <s v="2R9"/>
    <x v="1"/>
    <x v="96"/>
    <s v="Construct north parallel TW (270 x 25) &amp; holding area (1790 sy)"/>
    <n v="81351111"/>
    <n v="170200"/>
    <n v="0"/>
    <n v="153180"/>
    <n v="17020"/>
  </r>
  <r>
    <x v="1"/>
    <x v="0"/>
    <s v="2R9"/>
    <x v="1"/>
    <x v="96"/>
    <s v="Mark RW 16-34 (12,100 sf)"/>
    <n v="81351111"/>
    <n v="24100"/>
    <n v="0"/>
    <n v="21690"/>
    <n v="2410"/>
  </r>
  <r>
    <x v="1"/>
    <x v="0"/>
    <s v="2R9"/>
    <x v="1"/>
    <x v="96"/>
    <s v="MOA-FAA flight check for PAPIs"/>
    <n v="81351111"/>
    <n v="12000"/>
    <n v="0"/>
    <n v="10800"/>
    <n v="1200"/>
  </r>
  <r>
    <x v="1"/>
    <x v="0"/>
    <s v="2R9"/>
    <x v="1"/>
    <x v="96"/>
    <s v="Add Alternate 2- Upgrade PAPIs to LED ($11,000)"/>
    <n v="81351111"/>
    <n v="0"/>
    <n v="0"/>
    <n v="0"/>
    <n v="0"/>
  </r>
  <r>
    <x v="1"/>
    <x v="0"/>
    <s v="2R9"/>
    <x v="1"/>
    <x v="96"/>
    <s v="Install PAPI-2 RW 16-34"/>
    <n v="81351111"/>
    <n v="95700"/>
    <n v="0"/>
    <n v="86130"/>
    <n v="9570"/>
  </r>
  <r>
    <x v="1"/>
    <x v="0"/>
    <s v="2R9"/>
    <x v="1"/>
    <x v="96"/>
    <s v="Replace MIRLs (3218 lf)"/>
    <n v="81351111"/>
    <n v="265600"/>
    <n v="0"/>
    <n v="239040"/>
    <n v="26560"/>
  </r>
  <r>
    <x v="1"/>
    <x v="0"/>
    <s v="2R9"/>
    <x v="1"/>
    <x v="96"/>
    <s v="Add Alternate 1- Upgrade MIRLS to LED ($42,200)"/>
    <n v="81351111"/>
    <n v="0"/>
    <n v="0"/>
    <n v="0"/>
    <n v="0"/>
  </r>
  <r>
    <x v="1"/>
    <x v="0"/>
    <s v="2R9"/>
    <x v="1"/>
    <x v="96"/>
    <s v="Install new electrical vault"/>
    <n v="81351111"/>
    <n v="135000"/>
    <n v="0"/>
    <n v="121500"/>
    <n v="13500"/>
  </r>
  <r>
    <x v="1"/>
    <x v="0"/>
    <s v="2R9"/>
    <x v="1"/>
    <x v="96"/>
    <s v="Install new lighted wind cone &amp; segmented circle"/>
    <n v="81351111"/>
    <n v="34600"/>
    <n v="0"/>
    <n v="31140"/>
    <n v="3460"/>
  </r>
  <r>
    <x v="1"/>
    <x v="0"/>
    <s v="2R9"/>
    <x v="1"/>
    <x v="96"/>
    <s v="Contingency, admin. fees, RPR,. etc."/>
    <n v="81351111"/>
    <n v="251000"/>
    <n v="0"/>
    <n v="225900"/>
    <n v="25100"/>
  </r>
  <r>
    <x v="1"/>
    <x v="0"/>
    <s v="2R9"/>
    <x v="1"/>
    <x v="96"/>
    <s v="Conduct Airport Development Plan (NPE reimbursement)"/>
    <n v="81351111"/>
    <n v="150000"/>
    <n v="135000"/>
    <n v="0"/>
    <n v="15000"/>
  </r>
  <r>
    <x v="1"/>
    <x v="0"/>
    <s v="PPO"/>
    <x v="1"/>
    <x v="97"/>
    <s v="Rehabilitate &amp; mark apron #2 (13,600 sy)"/>
    <n v="81351111"/>
    <n v="115000"/>
    <n v="103500"/>
    <n v="0"/>
    <n v="11500"/>
  </r>
  <r>
    <x v="1"/>
    <x v="0"/>
    <s v="PPO"/>
    <x v="1"/>
    <x v="97"/>
    <s v="Rehabilitate TXY &quot;A&quot; (25,000 sy)"/>
    <n v="81351111"/>
    <n v="240000"/>
    <n v="216000"/>
    <n v="0"/>
    <n v="24000"/>
  </r>
  <r>
    <x v="1"/>
    <x v="0"/>
    <s v="PPO"/>
    <x v="1"/>
    <x v="97"/>
    <s v="Rehabilitate TXY &quot;B&quot; (17,000 sy)"/>
    <n v="81351111"/>
    <n v="180000"/>
    <n v="162000"/>
    <n v="0"/>
    <n v="18000"/>
  </r>
  <r>
    <x v="1"/>
    <x v="0"/>
    <s v="PPO"/>
    <x v="1"/>
    <x v="97"/>
    <s v="Rehabilitate &amp; mark apron #1 (10,200 sy)"/>
    <n v="81351111"/>
    <n v="90000"/>
    <n v="81000"/>
    <n v="0"/>
    <n v="9000"/>
  </r>
  <r>
    <x v="1"/>
    <x v="0"/>
    <s v="PPO"/>
    <x v="1"/>
    <x v="97"/>
    <s v="Rehabilitate northwest HAT @ RW 12 (11,500 sy)"/>
    <n v="81351111"/>
    <n v="90000"/>
    <n v="81000"/>
    <n v="0"/>
    <n v="9000"/>
  </r>
  <r>
    <x v="1"/>
    <x v="0"/>
    <s v="PPO"/>
    <x v="1"/>
    <x v="97"/>
    <s v="Rehabilitate TXY &quot;C&quot; (3,900 sy)"/>
    <n v="81351111"/>
    <n v="40000"/>
    <n v="36000"/>
    <n v="0"/>
    <n v="4000"/>
  </r>
  <r>
    <x v="1"/>
    <x v="0"/>
    <s v="PPO"/>
    <x v="1"/>
    <x v="97"/>
    <s v="Rehabilitate RW 12-30 (4165 x 75)"/>
    <n v="81351111"/>
    <n v="270000"/>
    <n v="243000"/>
    <n v="0"/>
    <n v="27000"/>
  </r>
  <r>
    <x v="1"/>
    <x v="0"/>
    <s v="PPO"/>
    <x v="1"/>
    <x v="97"/>
    <s v="Mark RW 12-30 (NPI - 29,000 sf)"/>
    <n v="81351111"/>
    <n v="70000"/>
    <n v="63000"/>
    <n v="0"/>
    <n v="7000"/>
  </r>
  <r>
    <x v="1"/>
    <x v="0"/>
    <s v="PPO"/>
    <x v="1"/>
    <x v="97"/>
    <s v="Rehabilitate TXY &quot;D&quot; (1,000 sy)"/>
    <n v="81351111"/>
    <n v="5000"/>
    <n v="4500"/>
    <n v="0"/>
    <n v="500"/>
  </r>
  <r>
    <x v="1"/>
    <x v="0"/>
    <s v="PPO"/>
    <x v="1"/>
    <x v="97"/>
    <s v="Rehabilitate RW 5-23 (2998 x 75)"/>
    <n v="81351111"/>
    <n v="190000"/>
    <n v="171000"/>
    <n v="0"/>
    <n v="19000"/>
  </r>
  <r>
    <x v="1"/>
    <x v="0"/>
    <s v="PPO"/>
    <x v="1"/>
    <x v="97"/>
    <s v="Mark RW 5-23 (VIS - 3700 sf)"/>
    <n v="81351111"/>
    <n v="10000"/>
    <n v="9000"/>
    <n v="0"/>
    <n v="1000"/>
  </r>
  <r>
    <x v="1"/>
    <x v="0"/>
    <s v="PPO"/>
    <x v="1"/>
    <x v="97"/>
    <s v="Construction administrative services; contingency"/>
    <n v="81351111"/>
    <n v="230000"/>
    <n v="207000"/>
    <n v="0"/>
    <n v="23000"/>
  </r>
  <r>
    <x v="1"/>
    <x v="0"/>
    <s v="PPO"/>
    <x v="1"/>
    <x v="97"/>
    <s v="Install Airport Drainage Improvements"/>
    <n v="81351111"/>
    <n v="300000"/>
    <n v="270000"/>
    <n v="0"/>
    <n v="30000"/>
  </r>
  <r>
    <x v="1"/>
    <x v="0"/>
    <s v="PPO"/>
    <x v="1"/>
    <x v="97"/>
    <s v="Rehabilitate &amp; mark apron #3 (20,100 sy)"/>
    <n v="81351111"/>
    <n v="165000"/>
    <n v="148500"/>
    <n v="0"/>
    <n v="16500"/>
  </r>
  <r>
    <x v="1"/>
    <x v="0"/>
    <s v="RYW"/>
    <x v="1"/>
    <x v="98"/>
    <s v="Acquire Lot 19 Lago Vista Bar-K Subdivision"/>
    <n v="81351111"/>
    <n v="45000"/>
    <n v="0"/>
    <n v="40500"/>
    <n v="4500"/>
  </r>
  <r>
    <x v="1"/>
    <x v="0"/>
    <s v="RYW"/>
    <x v="1"/>
    <x v="98"/>
    <s v="Acquire Lot 18 Bar-K Subdivision"/>
    <n v="81351111"/>
    <n v="45000"/>
    <n v="0"/>
    <n v="40500"/>
    <n v="4500"/>
  </r>
  <r>
    <x v="1"/>
    <x v="0"/>
    <s v="RYW"/>
    <x v="1"/>
    <x v="98"/>
    <s v="Acquire Bar K Ranches Plat 11, Lot 11339A"/>
    <n v="81351111"/>
    <n v="25000"/>
    <n v="0"/>
    <n v="22500"/>
    <n v="2500"/>
  </r>
  <r>
    <x v="1"/>
    <x v="0"/>
    <s v="RYW"/>
    <x v="1"/>
    <x v="98"/>
    <s v="Acquire Lago Vista Airpark Reserve A"/>
    <n v="81351111"/>
    <n v="62295"/>
    <n v="0"/>
    <n v="56065"/>
    <n v="6230"/>
  </r>
  <r>
    <x v="1"/>
    <x v="0"/>
    <s v="RYW"/>
    <x v="1"/>
    <x v="98"/>
    <s v="Acquire Bar K Ranches Plat 11, Lot 11337A"/>
    <n v="81351111"/>
    <n v="25000"/>
    <n v="0"/>
    <n v="22500"/>
    <n v="2500"/>
  </r>
  <r>
    <x v="1"/>
    <x v="0"/>
    <s v="RYW"/>
    <x v="1"/>
    <x v="98"/>
    <s v="Survey, appraisals, admin. etc."/>
    <n v="81351111"/>
    <n v="55000"/>
    <n v="0"/>
    <n v="49500"/>
    <n v="5500"/>
  </r>
  <r>
    <x v="1"/>
    <x v="0"/>
    <s v="CXO"/>
    <x v="1"/>
    <x v="51"/>
    <s v="Parallel taxiway for runway 14-32 (Phase II)"/>
    <n v="81351111"/>
    <n v="1277778"/>
    <n v="1150001"/>
    <n v="0"/>
    <n v="127777"/>
  </r>
  <r>
    <x v="1"/>
    <x v="0"/>
    <s v="MRF"/>
    <x v="1"/>
    <x v="52"/>
    <s v="Mill and Overlay Taxiway From RW 31 to Terminal Apron"/>
    <n v="81351111"/>
    <n v="295000"/>
    <n v="265500"/>
    <n v="0"/>
    <n v="29500"/>
  </r>
  <r>
    <x v="1"/>
    <x v="0"/>
    <s v="MRF"/>
    <x v="1"/>
    <x v="52"/>
    <s v="Contingency, Mobilization, RPR, and Construction Administration"/>
    <n v="81351111"/>
    <n v="416834"/>
    <n v="375151"/>
    <n v="0"/>
    <n v="41683"/>
  </r>
  <r>
    <x v="1"/>
    <x v="0"/>
    <s v="MRF"/>
    <x v="1"/>
    <x v="52"/>
    <s v="Mill and Overlay RW 13-31 (6220  x 75)"/>
    <n v="81351111"/>
    <n v="1735000"/>
    <n v="1561500"/>
    <n v="0"/>
    <n v="173500"/>
  </r>
  <r>
    <x v="1"/>
    <x v="0"/>
    <s v="MRF"/>
    <x v="1"/>
    <x v="52"/>
    <s v="Stripe &amp; Mark RW 13-31 (30,855 sf)"/>
    <n v="81351111"/>
    <n v="45000"/>
    <n v="40500"/>
    <n v="0"/>
    <n v="4500"/>
  </r>
  <r>
    <x v="1"/>
    <x v="0"/>
    <s v="MRF"/>
    <x v="1"/>
    <x v="52"/>
    <s v="Rehabilitate Taxiway &quot;A&quot;"/>
    <n v="81351111"/>
    <n v="170000"/>
    <n v="153000"/>
    <n v="0"/>
    <n v="17000"/>
  </r>
  <r>
    <x v="1"/>
    <x v="0"/>
    <s v="MRF"/>
    <x v="1"/>
    <x v="52"/>
    <s v="Construct Terminal Area Expansion"/>
    <n v="81351111"/>
    <n v="255000"/>
    <n v="229500"/>
    <n v="0"/>
    <n v="25500"/>
  </r>
  <r>
    <x v="1"/>
    <x v="0"/>
    <s v="MRF"/>
    <x v="1"/>
    <x v="52"/>
    <s v="Reconstruct Terminal  Apron (300' x 180') - 2018 and 2019 NPE"/>
    <n v="81351111"/>
    <n v="390000"/>
    <n v="351000"/>
    <n v="0"/>
    <n v="39000"/>
  </r>
  <r>
    <x v="1"/>
    <x v="0"/>
    <s v="LDM"/>
    <x v="1"/>
    <x v="53"/>
    <s v="Install Game Fence "/>
    <n v="81351111"/>
    <n v="325000"/>
    <n v="0"/>
    <n v="292500"/>
    <n v="32500"/>
  </r>
  <r>
    <x v="1"/>
    <x v="0"/>
    <s v="LDM"/>
    <x v="1"/>
    <x v="53"/>
    <s v="Install PAPI-2 RW 18 and RWY 36 (2 units) "/>
    <n v="81351111"/>
    <n v="110000"/>
    <n v="0"/>
    <n v="99000"/>
    <n v="11000"/>
  </r>
  <r>
    <x v="1"/>
    <x v="0"/>
    <s v="LDM"/>
    <x v="1"/>
    <x v="53"/>
    <s v="Contingency, Mobilization, RPR, Testing, and Construction Administration "/>
    <n v="81351111"/>
    <n v="100000"/>
    <n v="0"/>
    <n v="90000"/>
    <n v="10000"/>
  </r>
  <r>
    <x v="1"/>
    <x v="0"/>
    <s v="LDM"/>
    <x v="1"/>
    <x v="53"/>
    <s v="Replace LIRL with MIRL &amp; Signs (3,716 lf)"/>
    <n v="81351111"/>
    <n v="325000"/>
    <n v="0"/>
    <n v="292500"/>
    <n v="32500"/>
  </r>
  <r>
    <x v="1"/>
    <x v="0"/>
    <s v="PWG"/>
    <x v="1"/>
    <x v="99"/>
    <s v="Engineering Design RWY 04/22 rehab and West Apron Area Rehab"/>
    <n v="81351111"/>
    <n v="76100"/>
    <n v="68490"/>
    <n v="0"/>
    <n v="7610"/>
  </r>
  <r>
    <x v="1"/>
    <x v="0"/>
    <s v="TFP"/>
    <x v="1"/>
    <x v="54"/>
    <s v="Construct new terminal building (5000 sf)"/>
    <n v="81351111"/>
    <n v="1000000"/>
    <n v="0"/>
    <n v="500000"/>
    <n v="500000"/>
  </r>
  <r>
    <x v="1"/>
    <x v="0"/>
    <s v="TFP"/>
    <x v="1"/>
    <x v="54"/>
    <s v="Engineering/design for new terminal building"/>
    <n v="81351111"/>
    <n v="100000"/>
    <n v="0"/>
    <n v="50000"/>
    <n v="50000"/>
  </r>
  <r>
    <x v="1"/>
    <x v="0"/>
    <s v="TFP"/>
    <x v="1"/>
    <x v="54"/>
    <s v="Construct terminal auto parking (20 spots)"/>
    <n v="81351111"/>
    <n v="20000"/>
    <n v="0"/>
    <n v="10000"/>
    <n v="10000"/>
  </r>
  <r>
    <x v="1"/>
    <x v="0"/>
    <s v="TFP"/>
    <x v="1"/>
    <x v="54"/>
    <s v="Environmental assessment"/>
    <n v="81351111"/>
    <n v="35000"/>
    <n v="0"/>
    <n v="31500"/>
    <n v="3500"/>
  </r>
  <r>
    <x v="1"/>
    <x v="0"/>
    <s v="HQZ"/>
    <x v="0"/>
    <x v="100"/>
    <s v="Land Acquistion for RW 18 RPZ (30.9)"/>
    <n v="81351111"/>
    <n v="1200000"/>
    <n v="1080000"/>
    <n v="0"/>
    <n v="120000"/>
  </r>
  <r>
    <x v="1"/>
    <x v="0"/>
    <s v="MWL"/>
    <x v="0"/>
    <x v="57"/>
    <s v="Rehabilitate RW 13-31 (6000 x 100)"/>
    <n v="81351111"/>
    <n v="399700"/>
    <n v="359730"/>
    <n v="0"/>
    <n v="39970"/>
  </r>
  <r>
    <x v="1"/>
    <x v="0"/>
    <s v="MWL"/>
    <x v="0"/>
    <x v="57"/>
    <s v="Mark RW 13-31 (38,000 sf)"/>
    <n v="81351111"/>
    <n v="40900"/>
    <n v="36810"/>
    <n v="0"/>
    <n v="4090"/>
  </r>
  <r>
    <x v="1"/>
    <x v="0"/>
    <s v="MWL"/>
    <x v="0"/>
    <x v="57"/>
    <s v="Mark Taxiway C"/>
    <n v="81351111"/>
    <n v="2000"/>
    <n v="1800"/>
    <n v="0"/>
    <n v="200"/>
  </r>
  <r>
    <x v="1"/>
    <x v="0"/>
    <s v="MWL"/>
    <x v="0"/>
    <x v="57"/>
    <s v="Rehabilitate Taxiway D"/>
    <n v="81351111"/>
    <n v="7000"/>
    <n v="6300"/>
    <n v="0"/>
    <n v="700"/>
  </r>
  <r>
    <x v="1"/>
    <x v="0"/>
    <s v="MWL"/>
    <x v="0"/>
    <x v="57"/>
    <s v="Mark Taxiway D"/>
    <n v="81351111"/>
    <n v="1100"/>
    <n v="990"/>
    <n v="0"/>
    <n v="110"/>
  </r>
  <r>
    <x v="1"/>
    <x v="0"/>
    <s v="MWL"/>
    <x v="0"/>
    <x v="57"/>
    <s v="Contingency, RPR, Admin, fees, etc for Runway 13/31 rehabilitation"/>
    <n v="81351111"/>
    <n v="203300"/>
    <n v="182970"/>
    <n v="0"/>
    <n v="20330"/>
  </r>
  <r>
    <x v="1"/>
    <x v="0"/>
    <s v="MWL"/>
    <x v="0"/>
    <x v="57"/>
    <s v="Remove and relocate Taxiway &quot;C&quot; for standards"/>
    <n v="81351111"/>
    <n v="153600"/>
    <n v="138240"/>
    <n v="0"/>
    <n v="15360"/>
  </r>
  <r>
    <x v="1"/>
    <x v="0"/>
    <s v="DUX"/>
    <x v="1"/>
    <x v="58"/>
    <s v="Partial reconstruct &amp; mark parallel TW RW 1-19 (6480 x 35)"/>
    <n v="81351111"/>
    <n v="650000"/>
    <n v="585000"/>
    <n v="0"/>
    <n v="65000"/>
  </r>
  <r>
    <x v="1"/>
    <x v="0"/>
    <s v="DUX"/>
    <x v="1"/>
    <x v="58"/>
    <s v="Rehabilitate north hangar access TW (6300 sy)"/>
    <n v="81351111"/>
    <n v="325000"/>
    <n v="292500"/>
    <n v="0"/>
    <n v="32500"/>
  </r>
  <r>
    <x v="1"/>
    <x v="0"/>
    <s v="DUX"/>
    <x v="1"/>
    <x v="58"/>
    <s v="Rehabilitate west hangar access TW (9,327 sy)"/>
    <n v="81351111"/>
    <n v="325000"/>
    <n v="292500"/>
    <n v="0"/>
    <n v="32500"/>
  </r>
  <r>
    <x v="1"/>
    <x v="0"/>
    <s v="37F"/>
    <x v="1"/>
    <x v="101"/>
    <s v="Rehabilitate south apron (170 x 140)"/>
    <n v="81351111"/>
    <n v="15864"/>
    <n v="0"/>
    <n v="14277"/>
    <n v="1587"/>
  </r>
  <r>
    <x v="1"/>
    <x v="0"/>
    <s v="37F"/>
    <x v="1"/>
    <x v="101"/>
    <s v="Rehab turnarounds RW 17-35 (1,034 sy)"/>
    <n v="81351111"/>
    <n v="6204"/>
    <n v="0"/>
    <n v="5583"/>
    <n v="621"/>
  </r>
  <r>
    <x v="1"/>
    <x v="0"/>
    <s v="37F"/>
    <x v="1"/>
    <x v="101"/>
    <s v="Mark RW 17-35 (4,020 sf)"/>
    <n v="81351111"/>
    <n v="4300"/>
    <n v="0"/>
    <n v="3870"/>
    <n v="430"/>
  </r>
  <r>
    <x v="1"/>
    <x v="0"/>
    <s v="37F"/>
    <x v="1"/>
    <x v="101"/>
    <s v="Rehabilitate mid apron (1300 sy)"/>
    <n v="81351111"/>
    <n v="7800"/>
    <n v="0"/>
    <n v="7020"/>
    <n v="780"/>
  </r>
  <r>
    <x v="1"/>
    <x v="0"/>
    <s v="37F"/>
    <x v="1"/>
    <x v="101"/>
    <s v="Rehabilitate &amp; mark stub TW (220 x 30)"/>
    <n v="81351111"/>
    <n v="4398"/>
    <n v="0"/>
    <n v="3958"/>
    <n v="440"/>
  </r>
  <r>
    <x v="1"/>
    <x v="0"/>
    <s v="37F"/>
    <x v="1"/>
    <x v="101"/>
    <s v="Rehabilitate north stub TW (220 x 30)"/>
    <n v="81351111"/>
    <n v="4398"/>
    <n v="0"/>
    <n v="3958"/>
    <n v="440"/>
  </r>
  <r>
    <x v="1"/>
    <x v="0"/>
    <s v="37F"/>
    <x v="1"/>
    <x v="101"/>
    <s v="Replace LIRL with MIRL (3,200 lf)"/>
    <n v="81351111"/>
    <n v="360000"/>
    <n v="0"/>
    <n v="324000"/>
    <n v="36000"/>
  </r>
  <r>
    <x v="1"/>
    <x v="0"/>
    <s v="37F"/>
    <x v="1"/>
    <x v="101"/>
    <s v="Contingency, RPR, Admin, fees, closeout, etc"/>
    <n v="81351111"/>
    <n v="43000"/>
    <n v="0"/>
    <n v="38700"/>
    <n v="4300"/>
  </r>
  <r>
    <x v="1"/>
    <x v="0"/>
    <s v="37F"/>
    <x v="1"/>
    <x v="101"/>
    <s v="Replace Rotating Beacon and Tower"/>
    <n v="81351111"/>
    <n v="50000"/>
    <n v="0"/>
    <n v="45000"/>
    <n v="5000"/>
  </r>
  <r>
    <x v="1"/>
    <x v="0"/>
    <s v="37F"/>
    <x v="1"/>
    <x v="101"/>
    <s v="Rehabilitate RW 17-35 (3,200 x 50)"/>
    <n v="81351111"/>
    <n v="106668"/>
    <n v="0"/>
    <n v="96001"/>
    <n v="10667"/>
  </r>
  <r>
    <x v="1"/>
    <x v="0"/>
    <s v="ODO"/>
    <x v="1"/>
    <x v="102"/>
    <s v="Construct Terminal Apron Expansion - '16, '17, '18, '19 NPE"/>
    <n v="81351111"/>
    <n v="660000"/>
    <n v="594000"/>
    <n v="0"/>
    <n v="66000"/>
  </r>
  <r>
    <x v="1"/>
    <x v="0"/>
    <s v="E52"/>
    <x v="1"/>
    <x v="63"/>
    <s v="Mark RW 17-35 (12,600 sf)"/>
    <n v="81351111"/>
    <n v="17000"/>
    <n v="0"/>
    <n v="15300"/>
    <n v="1700"/>
  </r>
  <r>
    <x v="1"/>
    <x v="0"/>
    <s v="E52"/>
    <x v="1"/>
    <x v="63"/>
    <s v="Contingency"/>
    <n v="81351111"/>
    <n v="61686"/>
    <n v="0"/>
    <n v="55517"/>
    <n v="6169"/>
  </r>
  <r>
    <x v="1"/>
    <x v="0"/>
    <s v="E52"/>
    <x v="1"/>
    <x v="63"/>
    <s v="Rehabilitate parallel TW (4460 x 30)"/>
    <n v="81351111"/>
    <n v="143000"/>
    <n v="0"/>
    <n v="128700"/>
    <n v="14300"/>
  </r>
  <r>
    <x v="1"/>
    <x v="0"/>
    <s v="E52"/>
    <x v="1"/>
    <x v="63"/>
    <s v="Rehabilitate stub TW (100 x 30)"/>
    <n v="81351111"/>
    <n v="6000"/>
    <n v="0"/>
    <n v="5400"/>
    <n v="600"/>
  </r>
  <r>
    <x v="1"/>
    <x v="0"/>
    <s v="E52"/>
    <x v="1"/>
    <x v="63"/>
    <s v="Rehabilitate north stub TW (175 x 30)"/>
    <n v="81351111"/>
    <n v="3498"/>
    <n v="0"/>
    <n v="3148"/>
    <n v="350"/>
  </r>
  <r>
    <x v="1"/>
    <x v="0"/>
    <s v="E52"/>
    <x v="1"/>
    <x v="63"/>
    <s v="Rehabilitate north apron (2670 sy)"/>
    <n v="81351111"/>
    <n v="16020"/>
    <n v="0"/>
    <n v="14418"/>
    <n v="1602"/>
  </r>
  <r>
    <x v="1"/>
    <x v="0"/>
    <s v="E52"/>
    <x v="1"/>
    <x v="63"/>
    <s v="Rehabilitate RW 17-35 (4200 x 60)"/>
    <n v="81351111"/>
    <n v="250000"/>
    <n v="0"/>
    <n v="225000"/>
    <n v="25000"/>
  </r>
  <r>
    <x v="1"/>
    <x v="0"/>
    <s v="PSX"/>
    <x v="1"/>
    <x v="103"/>
    <s v="Install PAPI-2 RW 13-31"/>
    <n v="81351111"/>
    <n v="180000"/>
    <n v="162000"/>
    <n v="0"/>
    <n v="18000"/>
  </r>
  <r>
    <x v="1"/>
    <x v="0"/>
    <s v="PSX"/>
    <x v="1"/>
    <x v="103"/>
    <s v="Replace MIRL RW 13-31 (5,000 lf)"/>
    <n v="81351111"/>
    <n v="235000"/>
    <n v="211500"/>
    <n v="0"/>
    <n v="23500"/>
  </r>
  <r>
    <x v="1"/>
    <x v="0"/>
    <s v="PSX"/>
    <x v="1"/>
    <x v="103"/>
    <s v="Engineering Design Electrical repairs RWY 13-31 (NPE)"/>
    <n v="81351111"/>
    <n v="42000"/>
    <n v="37800"/>
    <n v="0"/>
    <n v="4200"/>
  </r>
  <r>
    <x v="1"/>
    <x v="0"/>
    <s v="PSX"/>
    <x v="1"/>
    <x v="103"/>
    <s v="Replace Rotating Beacon"/>
    <n v="81351111"/>
    <n v="25000"/>
    <n v="22500"/>
    <n v="0"/>
    <n v="2500"/>
  </r>
  <r>
    <x v="1"/>
    <x v="0"/>
    <s v="PSX"/>
    <x v="1"/>
    <x v="103"/>
    <s v="Contigency, RPR, Admin for Electrical work"/>
    <n v="81351111"/>
    <n v="52100"/>
    <n v="46890"/>
    <n v="0"/>
    <n v="5210"/>
  </r>
  <r>
    <x v="1"/>
    <x v="0"/>
    <s v="F35"/>
    <x v="0"/>
    <x v="104"/>
    <s v="Rehab  turnaround RW 21 end (800 sy)"/>
    <n v="81351111"/>
    <n v="9000"/>
    <n v="0"/>
    <n v="8100"/>
    <n v="900"/>
  </r>
  <r>
    <x v="1"/>
    <x v="0"/>
    <s v="F35"/>
    <x v="0"/>
    <x v="104"/>
    <s v="Rehab hangar access TW (7,000 sy)"/>
    <n v="81351111"/>
    <n v="34200"/>
    <n v="0"/>
    <n v="30780"/>
    <n v="3420"/>
  </r>
  <r>
    <x v="1"/>
    <x v="0"/>
    <s v="F35"/>
    <x v="0"/>
    <x v="104"/>
    <s v="Rehab turnaround RW 3 end (1,540 sy)"/>
    <n v="81351111"/>
    <n v="9300"/>
    <n v="0"/>
    <n v="8370"/>
    <n v="930"/>
  </r>
  <r>
    <x v="1"/>
    <x v="0"/>
    <s v="F35"/>
    <x v="0"/>
    <x v="104"/>
    <s v="Rehab &amp; mark TWs (525 X 30)"/>
    <n v="81351111"/>
    <n v="1200"/>
    <n v="0"/>
    <n v="1080"/>
    <n v="120"/>
  </r>
  <r>
    <x v="1"/>
    <x v="0"/>
    <s v="F35"/>
    <x v="0"/>
    <x v="104"/>
    <s v="Rehabilitate RW 3-21 (3,500 x 60)"/>
    <n v="81351111"/>
    <n v="164800"/>
    <n v="0"/>
    <n v="148320"/>
    <n v="16480"/>
  </r>
  <r>
    <x v="1"/>
    <x v="0"/>
    <s v="F35"/>
    <x v="0"/>
    <x v="104"/>
    <s v="Mark RW 3-21 (12,700 sf)"/>
    <n v="81351111"/>
    <n v="5400"/>
    <n v="0"/>
    <n v="4860"/>
    <n v="540"/>
  </r>
  <r>
    <x v="1"/>
    <x v="0"/>
    <s v="F35"/>
    <x v="0"/>
    <x v="104"/>
    <s v="Repair and Rehabilitate automobile parking area"/>
    <n v="81351111"/>
    <n v="8600"/>
    <n v="0"/>
    <n v="4300"/>
    <n v="4300"/>
  </r>
  <r>
    <x v="1"/>
    <x v="0"/>
    <s v="F35"/>
    <x v="0"/>
    <x v="104"/>
    <s v="Rehab apron (5,400 sy)"/>
    <n v="81351111"/>
    <n v="34400"/>
    <n v="0"/>
    <n v="30960"/>
    <n v="3440"/>
  </r>
  <r>
    <x v="1"/>
    <x v="0"/>
    <s v="F35"/>
    <x v="0"/>
    <x v="104"/>
    <s v="Contingency, RPR, Admin, Fees, etc for Airfield pavement rehabilitation"/>
    <n v="81351111"/>
    <n v="93500"/>
    <n v="0"/>
    <n v="84150"/>
    <n v="9350"/>
  </r>
  <r>
    <x v="1"/>
    <x v="0"/>
    <s v="F35"/>
    <x v="0"/>
    <x v="104"/>
    <s v="Engineering and Design for pavement rehabilitation"/>
    <n v="81351111"/>
    <n v="30800"/>
    <n v="0"/>
    <n v="27720"/>
    <n v="3080"/>
  </r>
  <r>
    <x v="1"/>
    <x v="0"/>
    <s v="5F1"/>
    <x v="1"/>
    <x v="105"/>
    <s v="Repair dip on RW 17-35"/>
    <n v="81351111"/>
    <n v="80000"/>
    <n v="72000"/>
    <n v="0"/>
    <n v="8000"/>
  </r>
  <r>
    <x v="1"/>
    <x v="0"/>
    <s v="5F1"/>
    <x v="1"/>
    <x v="105"/>
    <s v="Mark RW 17-35 (NPI)"/>
    <n v="81351111"/>
    <n v="30000"/>
    <n v="27000"/>
    <n v="0"/>
    <n v="3000"/>
  </r>
  <r>
    <x v="1"/>
    <x v="0"/>
    <s v="5F1"/>
    <x v="1"/>
    <x v="105"/>
    <s v="Replace lighting RW 6-24"/>
    <n v="81351111"/>
    <n v="235000"/>
    <n v="211500"/>
    <n v="0"/>
    <n v="23500"/>
  </r>
  <r>
    <x v="1"/>
    <x v="0"/>
    <s v="5F1"/>
    <x v="1"/>
    <x v="105"/>
    <s v="Install PAPI-2 RW 17 RW 35"/>
    <n v="81351111"/>
    <n v="140000"/>
    <n v="126000"/>
    <n v="0"/>
    <n v="14000"/>
  </r>
  <r>
    <x v="1"/>
    <x v="0"/>
    <s v="5F1"/>
    <x v="1"/>
    <x v="105"/>
    <s v="Replace MIRL RW 17-35 (4200 x 60)"/>
    <n v="81351111"/>
    <n v="375000"/>
    <n v="337500"/>
    <n v="0"/>
    <n v="37500"/>
  </r>
  <r>
    <x v="1"/>
    <x v="0"/>
    <s v="5F1"/>
    <x v="1"/>
    <x v="105"/>
    <s v="Obstruction Survey (IAP request)"/>
    <n v="81351111"/>
    <n v="80000"/>
    <n v="72000"/>
    <n v="0"/>
    <n v="8000"/>
  </r>
  <r>
    <x v="1"/>
    <x v="0"/>
    <s v="5F1"/>
    <x v="1"/>
    <x v="105"/>
    <s v="Contingency; construction engineering services"/>
    <n v="81351111"/>
    <n v="150000"/>
    <n v="135000"/>
    <n v="0"/>
    <n v="15000"/>
  </r>
  <r>
    <x v="1"/>
    <x v="0"/>
    <s v="5F1"/>
    <x v="1"/>
    <x v="105"/>
    <s v="Regrade Ditches"/>
    <n v="81351111"/>
    <n v="50000"/>
    <n v="45000"/>
    <n v="0"/>
    <n v="5000"/>
  </r>
  <r>
    <x v="1"/>
    <x v="0"/>
    <s v="5F1"/>
    <x v="1"/>
    <x v="105"/>
    <s v="Pavement Repair on RWY 24"/>
    <n v="81351111"/>
    <n v="25000"/>
    <n v="22500"/>
    <n v="0"/>
    <n v="2500"/>
  </r>
  <r>
    <x v="1"/>
    <x v="0"/>
    <s v="49R"/>
    <x v="1"/>
    <x v="66"/>
    <s v="Rehabilitate RW 15-33 (22,200 sy)"/>
    <n v="81351111"/>
    <n v="220000"/>
    <n v="0"/>
    <n v="198000"/>
    <n v="22000"/>
  </r>
  <r>
    <x v="1"/>
    <x v="0"/>
    <s v="49R"/>
    <x v="1"/>
    <x v="66"/>
    <s v="Mark RW 15-33 (8,000 sf)"/>
    <n v="81351111"/>
    <n v="15000"/>
    <n v="0"/>
    <n v="13500"/>
    <n v="1500"/>
  </r>
  <r>
    <x v="1"/>
    <x v="0"/>
    <s v="49R"/>
    <x v="1"/>
    <x v="66"/>
    <s v="Rehabilitate TW (1,200 sy)"/>
    <n v="81351111"/>
    <n v="25000"/>
    <n v="0"/>
    <n v="22500"/>
    <n v="2500"/>
  </r>
  <r>
    <x v="1"/>
    <x v="0"/>
    <s v="49R"/>
    <x v="1"/>
    <x v="66"/>
    <s v="Rehabilitate apron (5,000 sy)"/>
    <n v="81351111"/>
    <n v="55000"/>
    <n v="0"/>
    <n v="49500"/>
    <n v="5500"/>
  </r>
  <r>
    <x v="1"/>
    <x v="0"/>
    <s v="49R"/>
    <x v="1"/>
    <x v="66"/>
    <s v="Contingency for Airfield Pavement Rehabilitation"/>
    <n v="81351111"/>
    <n v="50000"/>
    <n v="0"/>
    <n v="45000"/>
    <n v="5000"/>
  </r>
  <r>
    <x v="1"/>
    <x v="0"/>
    <s v="T20"/>
    <x v="1"/>
    <x v="67"/>
    <s v="Engineering/design for rehab"/>
    <n v="81351111"/>
    <n v="110000"/>
    <n v="0"/>
    <n v="99000"/>
    <n v="11000"/>
  </r>
  <r>
    <x v="1"/>
    <x v="0"/>
    <s v="RFI"/>
    <x v="1"/>
    <x v="106"/>
    <s v="Mark RW 17-35 (29,000 sf)"/>
    <n v="81351111"/>
    <n v="45000"/>
    <n v="40500"/>
    <n v="0"/>
    <n v="4500"/>
  </r>
  <r>
    <x v="1"/>
    <x v="0"/>
    <s v="RFI"/>
    <x v="1"/>
    <x v="106"/>
    <s v="Rehabilitate south PCC hangar apron (2,300 sy)"/>
    <n v="81351111"/>
    <n v="10000"/>
    <n v="9000"/>
    <n v="0"/>
    <n v="1000"/>
  </r>
  <r>
    <x v="1"/>
    <x v="0"/>
    <s v="RFI"/>
    <x v="1"/>
    <x v="106"/>
    <s v="Rehabilitate HMA hangar taxiways (13,000 sy)"/>
    <n v="81351111"/>
    <n v="100000"/>
    <n v="90000"/>
    <n v="0"/>
    <n v="10000"/>
  </r>
  <r>
    <x v="1"/>
    <x v="0"/>
    <s v="RFI"/>
    <x v="1"/>
    <x v="106"/>
    <s v="Rehabilitate PCC hangar apron (2,800 sy)"/>
    <n v="81351111"/>
    <n v="5000"/>
    <n v="4500"/>
    <n v="0"/>
    <n v="500"/>
  </r>
  <r>
    <x v="1"/>
    <x v="0"/>
    <s v="RFI"/>
    <x v="1"/>
    <x v="106"/>
    <s v="Mill &amp; Overlay RW 12-30 (3,000 x 60)"/>
    <n v="81351111"/>
    <n v="1045000"/>
    <n v="940500"/>
    <n v="0"/>
    <n v="104500"/>
  </r>
  <r>
    <x v="1"/>
    <x v="0"/>
    <s v="RFI"/>
    <x v="1"/>
    <x v="106"/>
    <s v="Rehab taxiway to RW 12 (35' x 1,300')"/>
    <n v="81351111"/>
    <n v="50000"/>
    <n v="45000"/>
    <n v="0"/>
    <n v="5000"/>
  </r>
  <r>
    <x v="1"/>
    <x v="0"/>
    <s v="RFI"/>
    <x v="1"/>
    <x v="106"/>
    <s v="Mark RW 12-30 (6,000 sf)"/>
    <n v="81351111"/>
    <n v="10000"/>
    <n v="9000"/>
    <n v="0"/>
    <n v="1000"/>
  </r>
  <r>
    <x v="1"/>
    <x v="0"/>
    <s v="RFI"/>
    <x v="1"/>
    <x v="106"/>
    <s v="Construct new hangar access taxiway (2,600 sy)"/>
    <n v="81351111"/>
    <n v="250000"/>
    <n v="225000"/>
    <n v="0"/>
    <n v="25000"/>
  </r>
  <r>
    <x v="1"/>
    <x v="0"/>
    <s v="RFI"/>
    <x v="1"/>
    <x v="106"/>
    <s v="Rehabilitate terminal apron (4,800 sy)"/>
    <n v="81351111"/>
    <n v="40000"/>
    <n v="36000"/>
    <n v="0"/>
    <n v="4000"/>
  </r>
  <r>
    <x v="1"/>
    <x v="0"/>
    <s v="RFI"/>
    <x v="1"/>
    <x v="106"/>
    <s v="Contingency &amp; construction engineering services"/>
    <n v="81351111"/>
    <n v="300000"/>
    <n v="270000"/>
    <n v="0"/>
    <n v="30000"/>
  </r>
  <r>
    <x v="1"/>
    <x v="0"/>
    <s v="RFI"/>
    <x v="1"/>
    <x v="106"/>
    <s v="Rehabilitate 17-35 (4,004' x 75') and seal shoulders"/>
    <n v="81351111"/>
    <n v="290000"/>
    <n v="261000"/>
    <n v="0"/>
    <n v="29000"/>
  </r>
  <r>
    <x v="1"/>
    <x v="0"/>
    <s v="RFI"/>
    <x v="1"/>
    <x v="106"/>
    <s v="Rehabilitate parallel &amp; cross taxiways to RW 17"/>
    <n v="81351111"/>
    <n v="115000"/>
    <n v="103500"/>
    <n v="0"/>
    <n v="11500"/>
  </r>
  <r>
    <x v="1"/>
    <x v="0"/>
    <s v="GLS"/>
    <x v="1"/>
    <x v="69"/>
    <s v="Rehabilitate RW 14-32 (6000  x 150)"/>
    <n v="81351111"/>
    <n v="896800"/>
    <n v="807120"/>
    <n v="0"/>
    <n v="89680"/>
  </r>
  <r>
    <x v="1"/>
    <x v="0"/>
    <s v="GLS"/>
    <x v="1"/>
    <x v="69"/>
    <s v="Mark RW 14-32 (108,822 sf)"/>
    <n v="81351111"/>
    <n v="202100"/>
    <n v="181890"/>
    <n v="0"/>
    <n v="20210"/>
  </r>
  <r>
    <x v="1"/>
    <x v="0"/>
    <s v="GLS"/>
    <x v="1"/>
    <x v="69"/>
    <s v="Contingency, admin. fees, RPR, etc."/>
    <n v="81351111"/>
    <n v="312200"/>
    <n v="280980"/>
    <n v="0"/>
    <n v="31220"/>
  </r>
  <r>
    <x v="1"/>
    <x v="0"/>
    <s v="GLS"/>
    <x v="1"/>
    <x v="69"/>
    <s v="Rehabilitate north apron Phase 4 (33,600 lf))"/>
    <n v="81351111"/>
    <n v="252000"/>
    <n v="226800"/>
    <n v="0"/>
    <n v="25200"/>
  </r>
  <r>
    <x v="1"/>
    <x v="0"/>
    <s v="63F"/>
    <x v="1"/>
    <x v="71"/>
    <s v="Install MIRL (4,240 CLF)"/>
    <n v="81351111"/>
    <n v="275000"/>
    <n v="0"/>
    <n v="247500"/>
    <n v="27500"/>
  </r>
  <r>
    <x v="1"/>
    <x v="0"/>
    <s v="63F"/>
    <x v="1"/>
    <x v="71"/>
    <s v="Contingency, Admin, RPR, and Mobilization"/>
    <n v="81351111"/>
    <n v="66000"/>
    <n v="0"/>
    <n v="59400"/>
    <n v="6600"/>
  </r>
  <r>
    <x v="1"/>
    <x v="0"/>
    <s v="63F"/>
    <x v="1"/>
    <x v="71"/>
    <s v="Replace Airport Beacon and Tower"/>
    <n v="81351111"/>
    <n v="40000"/>
    <n v="0"/>
    <n v="36000"/>
    <n v="4000"/>
  </r>
  <r>
    <x v="1"/>
    <x v="0"/>
    <s v="63F"/>
    <x v="1"/>
    <x v="71"/>
    <s v="Install Lighted Windcone &amp; Segmented Circle"/>
    <n v="81351111"/>
    <n v="15000"/>
    <n v="0"/>
    <n v="13500"/>
    <n v="1500"/>
  </r>
  <r>
    <x v="1"/>
    <x v="0"/>
    <s v="BKD"/>
    <x v="1"/>
    <x v="107"/>
    <s v="Engineering and Design Airfield Pavment Rehabiltation"/>
    <n v="81351111"/>
    <n v="112000"/>
    <n v="100800"/>
    <n v="0"/>
    <n v="11200"/>
  </r>
  <r>
    <x v="1"/>
    <x v="0"/>
    <s v="SEP"/>
    <x v="0"/>
    <x v="72"/>
    <s v="Extend Runway, extend MIRL, move PAPIs, rehabilitate and mark"/>
    <n v="81351111"/>
    <n v="2230000"/>
    <n v="2007000"/>
    <n v="0"/>
    <n v="223000"/>
  </r>
  <r>
    <x v="1"/>
    <x v="0"/>
    <s v="SSF"/>
    <x v="1"/>
    <x v="73"/>
    <s v="Engineering and Design to Construct TW E - 2016 NPE"/>
    <n v="81351111"/>
    <n v="180000"/>
    <n v="162000"/>
    <n v="0"/>
    <n v="18000"/>
  </r>
  <r>
    <x v="1"/>
    <x v="0"/>
    <s v="SGR"/>
    <x v="1"/>
    <x v="74"/>
    <s v="Land - reimbursement for 95.47 acres west of RW 35 (part I)"/>
    <n v="81351111"/>
    <n v="2600000"/>
    <n v="2340000"/>
    <n v="0"/>
    <n v="260000"/>
  </r>
  <r>
    <x v="1"/>
    <x v="0"/>
    <s v="T74"/>
    <x v="1"/>
    <x v="75"/>
    <s v="Expand apron area for tie downs/shade hangar (10,000 sy)"/>
    <n v="81351111"/>
    <n v="650000"/>
    <n v="0"/>
    <n v="585000"/>
    <n v="65000"/>
  </r>
  <r>
    <x v="1"/>
    <x v="0"/>
    <s v="T74"/>
    <x v="1"/>
    <x v="75"/>
    <s v="Contingencies, admin. fees, RPR, etc."/>
    <n v="81351111"/>
    <n v="332024"/>
    <n v="0"/>
    <n v="298821"/>
    <n v="33203"/>
  </r>
  <r>
    <x v="1"/>
    <x v="0"/>
    <s v="T74"/>
    <x v="1"/>
    <x v="75"/>
    <s v="Reconstruct original terminal apron (12,213 sy)"/>
    <n v="81351111"/>
    <n v="400000"/>
    <n v="0"/>
    <n v="360000"/>
    <n v="40000"/>
  </r>
  <r>
    <x v="1"/>
    <x v="0"/>
    <s v="T74"/>
    <x v="1"/>
    <x v="75"/>
    <s v="Install shade hangars (2)"/>
    <n v="81351111"/>
    <n v="200000"/>
    <n v="0"/>
    <n v="100000"/>
    <n v="100000"/>
  </r>
  <r>
    <x v="1"/>
    <x v="0"/>
    <s v="TRL"/>
    <x v="0"/>
    <x v="108"/>
    <s v="Drainage improvements"/>
    <n v="81351111"/>
    <n v="96000"/>
    <n v="86400"/>
    <n v="0"/>
    <n v="9600"/>
  </r>
  <r>
    <x v="1"/>
    <x v="0"/>
    <s v="TRL"/>
    <x v="0"/>
    <x v="108"/>
    <s v="Mark RW 17-35 (27266 sf)"/>
    <n v="81351111"/>
    <n v="27266"/>
    <n v="24539"/>
    <n v="0"/>
    <n v="2727"/>
  </r>
  <r>
    <x v="1"/>
    <x v="0"/>
    <s v="TRL"/>
    <x v="0"/>
    <x v="108"/>
    <s v="Rehab RW 17-35 (5,006 x 75) &amp; stub taxiways"/>
    <n v="81351111"/>
    <n v="250296"/>
    <n v="225266"/>
    <n v="0"/>
    <n v="25030"/>
  </r>
  <r>
    <x v="1"/>
    <x v="0"/>
    <s v="TRL"/>
    <x v="0"/>
    <x v="108"/>
    <s v="Reconstruct TXY &quot;A&quot; @ 240' separation (4,200' x 35')"/>
    <n v="81351111"/>
    <n v="1522500"/>
    <n v="1370250"/>
    <n v="0"/>
    <n v="152250"/>
  </r>
  <r>
    <x v="1"/>
    <x v="0"/>
    <s v="TRL"/>
    <x v="0"/>
    <x v="108"/>
    <s v="Engineering Construction Services"/>
    <n v="81351111"/>
    <n v="454266"/>
    <n v="408839"/>
    <n v="0"/>
    <n v="45427"/>
  </r>
  <r>
    <x v="1"/>
    <x v="0"/>
    <s v="F05"/>
    <x v="1"/>
    <x v="80"/>
    <s v="Install PAPI-4 RWY 02/20, Remove VASI RWY 20"/>
    <n v="81351111"/>
    <n v="90000"/>
    <n v="81000"/>
    <n v="0"/>
    <n v="9000"/>
  </r>
  <r>
    <x v="1"/>
    <x v="0"/>
    <s v="F05"/>
    <x v="1"/>
    <x v="80"/>
    <s v="Contingency, RPR, Admin for Electrical projects"/>
    <n v="81351111"/>
    <n v="278800"/>
    <n v="250920"/>
    <n v="0"/>
    <n v="27880"/>
  </r>
  <r>
    <x v="1"/>
    <x v="0"/>
    <s v="F05"/>
    <x v="1"/>
    <x v="80"/>
    <s v="Replace Electrical Vault"/>
    <n v="81351111"/>
    <n v="45000"/>
    <n v="40500"/>
    <n v="0"/>
    <n v="4500"/>
  </r>
  <r>
    <x v="1"/>
    <x v="0"/>
    <s v="F05"/>
    <x v="1"/>
    <x v="80"/>
    <s v="Replace MIRL RWY 16/34 (4,300 LF)"/>
    <n v="81351111"/>
    <n v="322500"/>
    <n v="290250"/>
    <n v="0"/>
    <n v="32250"/>
  </r>
  <r>
    <x v="1"/>
    <x v="0"/>
    <s v="F05"/>
    <x v="1"/>
    <x v="80"/>
    <s v="Replace MIRL RWY 02/20 (5,100 LF)"/>
    <n v="81351111"/>
    <n v="382500"/>
    <n v="344250"/>
    <n v="0"/>
    <n v="38250"/>
  </r>
  <r>
    <x v="1"/>
    <x v="0"/>
    <s v="INK"/>
    <x v="1"/>
    <x v="109"/>
    <s v="Rehabilitate &amp; Mark Taxiways A and B 250,000"/>
    <n v="81351111"/>
    <n v="250000"/>
    <n v="0"/>
    <n v="225000"/>
    <n v="25000"/>
  </r>
  <r>
    <x v="1"/>
    <x v="0"/>
    <s v="INK"/>
    <x v="1"/>
    <x v="109"/>
    <s v="Rehabilitate Taxiway C -- add alt 50,000"/>
    <n v="81351111"/>
    <n v="50000"/>
    <n v="0"/>
    <n v="45000"/>
    <n v="5000"/>
  </r>
  <r>
    <x v="1"/>
    <x v="0"/>
    <s v="INK"/>
    <x v="1"/>
    <x v="109"/>
    <s v="Rehabilitate RW 13-31 (5000 x 100)"/>
    <n v="81351111"/>
    <n v="430000"/>
    <n v="0"/>
    <n v="387000"/>
    <n v="43000"/>
  </r>
  <r>
    <x v="1"/>
    <x v="0"/>
    <s v="INK"/>
    <x v="1"/>
    <x v="109"/>
    <s v="Mark RW 13-31"/>
    <n v="81351111"/>
    <n v="30000"/>
    <n v="0"/>
    <n v="27000"/>
    <n v="3000"/>
  </r>
  <r>
    <x v="1"/>
    <x v="0"/>
    <s v="INK"/>
    <x v="1"/>
    <x v="109"/>
    <s v="Rehabilitate RW 4-22 (3514 x 100) -- add alt"/>
    <n v="81351111"/>
    <n v="310000"/>
    <n v="0"/>
    <n v="279000"/>
    <n v="31000"/>
  </r>
  <r>
    <x v="1"/>
    <x v="0"/>
    <s v="INK"/>
    <x v="1"/>
    <x v="109"/>
    <s v="Mark RW 4-22 -- add alt"/>
    <n v="81351111"/>
    <n v="10000"/>
    <n v="0"/>
    <n v="9000"/>
    <n v="1000"/>
  </r>
  <r>
    <x v="1"/>
    <x v="0"/>
    <s v="INK"/>
    <x v="1"/>
    <x v="109"/>
    <s v="Construction Admin, Mobilization, RPR, and Testing"/>
    <n v="81351111"/>
    <n v="110000"/>
    <n v="0"/>
    <n v="99000"/>
    <n v="11000"/>
  </r>
  <r>
    <x v="1"/>
    <x v="0"/>
    <s v="INK"/>
    <x v="1"/>
    <x v="109"/>
    <s v="Rehabilitate Terminal Apron and Hangar Acess Taxiway"/>
    <n v="81351111"/>
    <n v="180000"/>
    <n v="0"/>
    <n v="162000"/>
    <n v="18000"/>
  </r>
  <r>
    <x v="1"/>
    <x v="0"/>
    <s v="F51"/>
    <x v="1"/>
    <x v="81"/>
    <s v="Construction engineering services"/>
    <n v="81351111"/>
    <n v="50000"/>
    <n v="45000"/>
    <n v="0"/>
    <n v="5000"/>
  </r>
  <r>
    <x v="1"/>
    <x v="0"/>
    <s v="F51"/>
    <x v="1"/>
    <x v="81"/>
    <s v="Mark taxiways and apron (5,000 sf)"/>
    <n v="81351111"/>
    <n v="12500"/>
    <n v="11250"/>
    <n v="0"/>
    <n v="1250"/>
  </r>
  <r>
    <x v="1"/>
    <x v="0"/>
    <s v="F51"/>
    <x v="1"/>
    <x v="81"/>
    <s v="Rehabilitate RW 1-19 (3213 x 50); apron &amp; taxiways"/>
    <n v="81351111"/>
    <n v="330000"/>
    <n v="297000"/>
    <n v="0"/>
    <n v="33000"/>
  </r>
  <r>
    <x v="1"/>
    <x v="0"/>
    <s v="F51"/>
    <x v="1"/>
    <x v="81"/>
    <s v="Mark RW 1-19 (10,000 sf)"/>
    <n v="81351111"/>
    <n v="20000"/>
    <n v="18000"/>
    <n v="0"/>
    <n v="2000"/>
  </r>
  <r>
    <x v="1"/>
    <x v="0"/>
    <s v="F51"/>
    <x v="1"/>
    <x v="81"/>
    <s v="Construction Contingency - pavement rehab."/>
    <n v="81351111"/>
    <n v="26000"/>
    <n v="23400"/>
    <n v="0"/>
    <n v="2600"/>
  </r>
  <r>
    <x v="1"/>
    <x v="0"/>
    <s v="APY"/>
    <x v="1"/>
    <x v="82"/>
    <s v="Clear &amp; grub land RW 30 (27 ac)"/>
    <n v="81351111"/>
    <n v="135000"/>
    <n v="0"/>
    <n v="121500"/>
    <n v="13500"/>
  </r>
  <r>
    <x v="1"/>
    <x v="0"/>
    <s v="APY"/>
    <x v="1"/>
    <x v="82"/>
    <s v="Clear &amp; grub land RW 12 (27 ac)"/>
    <n v="81351111"/>
    <n v="135000"/>
    <n v="0"/>
    <n v="121500"/>
    <n v="13500"/>
  </r>
  <r>
    <x v="1"/>
    <x v="0"/>
    <s v="APY"/>
    <x v="1"/>
    <x v="82"/>
    <s v="Install wildlife fencing for parallel TW (5500 lf)"/>
    <n v="81351111"/>
    <n v="85000"/>
    <n v="0"/>
    <n v="76500"/>
    <n v="8500"/>
  </r>
  <r>
    <x v="1"/>
    <x v="0"/>
    <s v="APY"/>
    <x v="1"/>
    <x v="82"/>
    <s v="Grade RW 30 terrain/RSA (3500 cy)"/>
    <n v="81351111"/>
    <n v="70000"/>
    <n v="0"/>
    <n v="63000"/>
    <n v="7000"/>
  </r>
  <r>
    <x v="1"/>
    <x v="0"/>
    <s v="APY"/>
    <x v="1"/>
    <x v="82"/>
    <s v="Install wildlife fence RW 30 (3800 lf)"/>
    <n v="81351111"/>
    <n v="60000"/>
    <n v="0"/>
    <n v="54000"/>
    <n v="6000"/>
  </r>
  <r>
    <x v="1"/>
    <x v="0"/>
    <s v="APY"/>
    <x v="1"/>
    <x v="82"/>
    <s v="Clear obstructions RW 30 (trees, fence, road)"/>
    <n v="81351111"/>
    <n v="10000"/>
    <n v="0"/>
    <n v="9000"/>
    <n v="1000"/>
  </r>
  <r>
    <x v="1"/>
    <x v="0"/>
    <s v="APY"/>
    <x v="1"/>
    <x v="82"/>
    <s v="Grade terrain/RSA RW 12 (500 cy)"/>
    <n v="81351111"/>
    <n v="10000"/>
    <n v="0"/>
    <n v="9000"/>
    <n v="1000"/>
  </r>
  <r>
    <x v="1"/>
    <x v="0"/>
    <s v="APY"/>
    <x v="1"/>
    <x v="82"/>
    <s v="Install wildlife fence RW 12 (3700 lf)"/>
    <n v="81351111"/>
    <n v="55000"/>
    <n v="0"/>
    <n v="49500"/>
    <n v="5500"/>
  </r>
  <r>
    <x v="1"/>
    <x v="0"/>
    <s v="APY"/>
    <x v="1"/>
    <x v="82"/>
    <s v="Bury powerlines RW 30 (1500 lf)"/>
    <n v="81351111"/>
    <n v="40000"/>
    <n v="0"/>
    <n v="36000"/>
    <n v="4000"/>
  </r>
  <r>
    <x v="1"/>
    <x v="0"/>
    <s v="APY"/>
    <x v="1"/>
    <x v="82"/>
    <s v="Construct/relocate perimeter road RW 12 (3600 x 20)"/>
    <n v="81351111"/>
    <n v="160000"/>
    <n v="0"/>
    <n v="144000"/>
    <n v="16000"/>
  </r>
  <r>
    <x v="1"/>
    <x v="0"/>
    <s v="APY"/>
    <x v="1"/>
    <x v="82"/>
    <s v="Construct/relocate perimeter road RW 30 (3600 x 20)"/>
    <n v="81351111"/>
    <n v="160000"/>
    <n v="0"/>
    <n v="144000"/>
    <n v="16000"/>
  </r>
  <r>
    <x v="1"/>
    <x v="0"/>
    <s v="APY"/>
    <x v="1"/>
    <x v="82"/>
    <s v="Clear obstruction RW 12 (trees, fence, road, structures)"/>
    <n v="81351111"/>
    <n v="10000"/>
    <n v="0"/>
    <n v="9000"/>
    <n v="1000"/>
  </r>
  <r>
    <x v="1"/>
    <x v="0"/>
    <s v="APY"/>
    <x v="1"/>
    <x v="82"/>
    <s v="Contingency, admin. fees, RPR, etc."/>
    <n v="81351111"/>
    <n v="230000"/>
    <n v="0"/>
    <n v="207000"/>
    <n v="23000"/>
  </r>
  <r>
    <x v="2"/>
    <x v="0"/>
    <s v="AWO"/>
    <x v="0"/>
    <x v="83"/>
    <s v="Expand terminal apron parking area (5,790 syds)"/>
    <n v="61082321"/>
    <n v="521100"/>
    <n v="468990"/>
    <n v="0"/>
    <n v="52110"/>
  </r>
  <r>
    <x v="2"/>
    <x v="0"/>
    <s v="AWO"/>
    <x v="0"/>
    <x v="83"/>
    <s v="Install apron lighting"/>
    <n v="61082321"/>
    <n v="30000"/>
    <n v="27000"/>
    <n v="0"/>
    <n v="3000"/>
  </r>
  <r>
    <x v="2"/>
    <x v="0"/>
    <s v="AWO"/>
    <x v="0"/>
    <x v="83"/>
    <s v="Engineering Design Terminal Apron Expansion"/>
    <n v="61082321"/>
    <n v="80900"/>
    <n v="72810"/>
    <n v="0"/>
    <n v="8090"/>
  </r>
  <r>
    <x v="2"/>
    <x v="0"/>
    <s v="AWO"/>
    <x v="0"/>
    <x v="83"/>
    <s v="Markings and tiedowns for new terminal apron"/>
    <n v="61082321"/>
    <n v="67200"/>
    <n v="60480"/>
    <n v="0"/>
    <n v="6720"/>
  </r>
  <r>
    <x v="2"/>
    <x v="0"/>
    <s v="AWO"/>
    <x v="0"/>
    <x v="83"/>
    <s v="Construct additional automobile parking at new terminal apron"/>
    <n v="61082321"/>
    <n v="49000"/>
    <n v="44100"/>
    <n v="0"/>
    <n v="4900"/>
  </r>
  <r>
    <x v="2"/>
    <x v="0"/>
    <s v="AWO"/>
    <x v="0"/>
    <x v="83"/>
    <s v="Contingency, RPR, admin, etc"/>
    <n v="61082321"/>
    <n v="269000"/>
    <n v="242100"/>
    <n v="0"/>
    <n v="26900"/>
  </r>
  <r>
    <x v="2"/>
    <x v="0"/>
    <s v="SWW"/>
    <x v="1"/>
    <x v="2"/>
    <s v="Mark RW 17-35 (15,000 sf)"/>
    <n v="61082321"/>
    <n v="25000"/>
    <n v="22500"/>
    <n v="0"/>
    <n v="2500"/>
  </r>
  <r>
    <x v="2"/>
    <x v="0"/>
    <s v="SWW"/>
    <x v="1"/>
    <x v="2"/>
    <s v="Rehabilitate TW C (20,200 sy)"/>
    <n v="61082321"/>
    <n v="180000"/>
    <n v="162000"/>
    <n v="0"/>
    <n v="18000"/>
  </r>
  <r>
    <x v="2"/>
    <x v="0"/>
    <s v="SWW"/>
    <x v="1"/>
    <x v="2"/>
    <s v="Rehabilitate TW A (16,800 sy)"/>
    <n v="61082321"/>
    <n v="150000"/>
    <n v="135000"/>
    <n v="0"/>
    <n v="15000"/>
  </r>
  <r>
    <x v="2"/>
    <x v="0"/>
    <s v="SWW"/>
    <x v="1"/>
    <x v="2"/>
    <s v="Rehabilitate TW B (7,000 sy)"/>
    <n v="61082321"/>
    <n v="70000"/>
    <n v="63000"/>
    <n v="0"/>
    <n v="7000"/>
  </r>
  <r>
    <x v="2"/>
    <x v="0"/>
    <s v="SWW"/>
    <x v="1"/>
    <x v="2"/>
    <s v="Rehabilitate TW D (1,500 sy)"/>
    <n v="61082321"/>
    <n v="25000"/>
    <n v="22500"/>
    <n v="0"/>
    <n v="2500"/>
  </r>
  <r>
    <x v="2"/>
    <x v="0"/>
    <s v="SWW"/>
    <x v="1"/>
    <x v="2"/>
    <s v="Rehabilitate RW 4-22 (5659 x 75)"/>
    <n v="61082321"/>
    <n v="385000"/>
    <n v="346500"/>
    <n v="0"/>
    <n v="38500"/>
  </r>
  <r>
    <x v="2"/>
    <x v="0"/>
    <s v="SWW"/>
    <x v="1"/>
    <x v="2"/>
    <s v="Mark RW 4-22 (13,000 sf) - 2017, 2018, 2019, 2020 NPE"/>
    <n v="61082321"/>
    <n v="20000"/>
    <n v="18000"/>
    <n v="0"/>
    <n v="2000"/>
  </r>
  <r>
    <x v="2"/>
    <x v="0"/>
    <s v="SWW"/>
    <x v="1"/>
    <x v="2"/>
    <s v="Mobilization, Contingency, RPR, and Construction Admin"/>
    <n v="61082321"/>
    <n v="269750"/>
    <n v="242775"/>
    <n v="0"/>
    <n v="26975"/>
  </r>
  <r>
    <x v="2"/>
    <x v="0"/>
    <s v="SWW"/>
    <x v="1"/>
    <x v="2"/>
    <s v="Rehabilitate apron (48,000 sy) - 2017, 2018, 2019, 2020 NPE"/>
    <n v="61082321"/>
    <n v="355000"/>
    <n v="319500"/>
    <n v="0"/>
    <n v="35500"/>
  </r>
  <r>
    <x v="2"/>
    <x v="0"/>
    <s v="SWW"/>
    <x v="1"/>
    <x v="2"/>
    <s v="Rehabilitate RW 17-35 (5840 x 100)"/>
    <n v="61082321"/>
    <n v="505000"/>
    <n v="454500"/>
    <n v="0"/>
    <n v="50500"/>
  </r>
  <r>
    <x v="2"/>
    <x v="0"/>
    <s v="T35"/>
    <x v="1"/>
    <x v="7"/>
    <s v="Rotomill &amp; Overlay RW 16-34 (3,200 x 50) "/>
    <n v="61082321"/>
    <n v="825000"/>
    <n v="742500"/>
    <n v="0"/>
    <n v="82500"/>
  </r>
  <r>
    <x v="2"/>
    <x v="0"/>
    <s v="T35"/>
    <x v="1"/>
    <x v="7"/>
    <s v="Rotomill &amp; overlay turnarounds and cross taxiways (2,600 SY)"/>
    <n v="61082321"/>
    <n v="165000"/>
    <n v="148500"/>
    <n v="0"/>
    <n v="16500"/>
  </r>
  <r>
    <x v="2"/>
    <x v="0"/>
    <s v="T35"/>
    <x v="1"/>
    <x v="7"/>
    <s v="Mark RW 16-34 (7,000 SF)"/>
    <n v="61082321"/>
    <n v="10000"/>
    <n v="9000"/>
    <n v="0"/>
    <n v="1000"/>
  </r>
  <r>
    <x v="2"/>
    <x v="0"/>
    <s v="T35"/>
    <x v="1"/>
    <x v="7"/>
    <s v="Rehabilitate apron (500 x 150) "/>
    <n v="61082321"/>
    <n v="100000"/>
    <n v="90000"/>
    <n v="0"/>
    <n v="10000"/>
  </r>
  <r>
    <x v="2"/>
    <x v="0"/>
    <s v="T35"/>
    <x v="1"/>
    <x v="7"/>
    <s v="Construction Contingency"/>
    <n v="61082321"/>
    <n v="100000"/>
    <n v="90000"/>
    <n v="0"/>
    <n v="10000"/>
  </r>
  <r>
    <x v="2"/>
    <x v="0"/>
    <s v="T05"/>
    <x v="1"/>
    <x v="110"/>
    <s v="Rehabilitate apron (5,000 sy)"/>
    <n v="61082321"/>
    <n v="74000"/>
    <n v="0"/>
    <n v="66600"/>
    <n v="7400"/>
  </r>
  <r>
    <x v="2"/>
    <x v="0"/>
    <s v="T05"/>
    <x v="1"/>
    <x v="110"/>
    <s v="Rehabilitate RW 12-30 (3,200 x 50) (inhouse design)"/>
    <n v="61082321"/>
    <n v="106668"/>
    <n v="0"/>
    <n v="96001"/>
    <n v="10667"/>
  </r>
  <r>
    <x v="2"/>
    <x v="0"/>
    <s v="T05"/>
    <x v="1"/>
    <x v="110"/>
    <s v="Rehabilitate &amp; mark stub TW (260 x 30)"/>
    <n v="61082321"/>
    <n v="4800"/>
    <n v="0"/>
    <n v="4320"/>
    <n v="480"/>
  </r>
  <r>
    <x v="2"/>
    <x v="0"/>
    <s v="CPT"/>
    <x v="0"/>
    <x v="86"/>
    <s v="Rehabilitate Taxiway Alpha"/>
    <n v="61082321"/>
    <n v="1719700"/>
    <n v="1547730"/>
    <n v="0"/>
    <n v="171970"/>
  </r>
  <r>
    <x v="2"/>
    <x v="0"/>
    <s v="CPT"/>
    <x v="0"/>
    <x v="86"/>
    <s v="Contingency, RPR, Admin, fees rehabilitation Taxiway Alpha"/>
    <n v="61082321"/>
    <n v="550300"/>
    <n v="495270"/>
    <n v="0"/>
    <n v="55030"/>
  </r>
  <r>
    <x v="2"/>
    <x v="0"/>
    <s v="CPT"/>
    <x v="0"/>
    <x v="86"/>
    <s v="Engineering Design Rehabilitate Main Apron area, TXWYs D, G, I,and E"/>
    <n v="61082321"/>
    <n v="294000"/>
    <n v="264600"/>
    <n v="0"/>
    <n v="29400"/>
  </r>
  <r>
    <x v="2"/>
    <x v="0"/>
    <s v="COM"/>
    <x v="1"/>
    <x v="14"/>
    <s v="Rehabilitate Hangar Access TW (7,000 SY)"/>
    <n v="61082321"/>
    <n v="60000"/>
    <n v="54000"/>
    <n v="0"/>
    <n v="6000"/>
  </r>
  <r>
    <x v="2"/>
    <x v="0"/>
    <s v="COM"/>
    <x v="1"/>
    <x v="14"/>
    <s v="Rotomill and Overlay Runway 15/33 (4,503'x75')"/>
    <n v="61082321"/>
    <n v="1625000"/>
    <n v="1462500"/>
    <n v="0"/>
    <n v="162500"/>
  </r>
  <r>
    <x v="2"/>
    <x v="0"/>
    <s v="COM"/>
    <x v="1"/>
    <x v="14"/>
    <s v="Mobilization, Contingency, Construction Admin, and RPR"/>
    <n v="61082321"/>
    <n v="300000"/>
    <n v="270000"/>
    <n v="0"/>
    <n v="30000"/>
  </r>
  <r>
    <x v="2"/>
    <x v="0"/>
    <s v="COM"/>
    <x v="1"/>
    <x v="14"/>
    <s v="Rehabilitate Parallel and Cross Taxiways (12,300 SY)"/>
    <n v="61082321"/>
    <n v="185000"/>
    <n v="166500"/>
    <n v="0"/>
    <n v="18500"/>
  </r>
  <r>
    <x v="2"/>
    <x v="0"/>
    <s v="COM"/>
    <x v="1"/>
    <x v="14"/>
    <s v="Drainage Improvements"/>
    <n v="61082321"/>
    <n v="100000"/>
    <n v="90000"/>
    <n v="0"/>
    <n v="10000"/>
  </r>
  <r>
    <x v="2"/>
    <x v="0"/>
    <s v="COM"/>
    <x v="1"/>
    <x v="14"/>
    <s v="Mark Runway 15/33 (12,300 SF)"/>
    <n v="61082321"/>
    <n v="15000"/>
    <n v="13500"/>
    <n v="0"/>
    <n v="1500"/>
  </r>
  <r>
    <x v="2"/>
    <x v="0"/>
    <s v="COM"/>
    <x v="1"/>
    <x v="14"/>
    <s v="Rehabilitate and Mark Apron (15,100 SY)"/>
    <n v="61082321"/>
    <n v="130000"/>
    <n v="117000"/>
    <n v="0"/>
    <n v="13000"/>
  </r>
  <r>
    <x v="2"/>
    <x v="0"/>
    <s v="T88"/>
    <x v="1"/>
    <x v="15"/>
    <s v="Mark RW 17-35 (14,300 sf)"/>
    <n v="61082321"/>
    <n v="25000"/>
    <n v="0"/>
    <n v="22500"/>
    <n v="2500"/>
  </r>
  <r>
    <x v="2"/>
    <x v="0"/>
    <s v="T88"/>
    <x v="1"/>
    <x v="15"/>
    <s v="Rehabilitate TWs (30,700 sy)"/>
    <n v="61082321"/>
    <n v="220000"/>
    <n v="0"/>
    <n v="198000"/>
    <n v="22000"/>
  </r>
  <r>
    <x v="2"/>
    <x v="0"/>
    <s v="T88"/>
    <x v="1"/>
    <x v="15"/>
    <s v="Mobilization, Contingency, Testing, RPR, and Construction Administration"/>
    <n v="61082321"/>
    <n v="90000"/>
    <n v="0"/>
    <n v="81000"/>
    <n v="9000"/>
  </r>
  <r>
    <x v="2"/>
    <x v="0"/>
    <s v="T88"/>
    <x v="1"/>
    <x v="15"/>
    <s v="Rehabilitate Apron (2,900 sy)"/>
    <n v="61082321"/>
    <n v="30000"/>
    <n v="0"/>
    <n v="27000"/>
    <n v="3000"/>
  </r>
  <r>
    <x v="2"/>
    <x v="0"/>
    <s v="T88"/>
    <x v="1"/>
    <x v="15"/>
    <s v="Rehabilitate RW 17-35 (5420 x 60)"/>
    <n v="61082321"/>
    <n v="260000"/>
    <n v="0"/>
    <n v="234000"/>
    <n v="26000"/>
  </r>
  <r>
    <x v="2"/>
    <x v="0"/>
    <s v="MKN"/>
    <x v="1"/>
    <x v="16"/>
    <s v="Construct Hangar Access Taxiway (4,500 syd)"/>
    <n v="61082321"/>
    <n v="321100"/>
    <n v="288990"/>
    <n v="0"/>
    <n v="32110"/>
  </r>
  <r>
    <x v="2"/>
    <x v="0"/>
    <s v="MKN"/>
    <x v="1"/>
    <x v="16"/>
    <s v="Construct 8-unit T-hangar facility (NPE '16-'19)"/>
    <n v="61082321"/>
    <n v="666666"/>
    <n v="600000"/>
    <n v="0"/>
    <n v="66666"/>
  </r>
  <r>
    <x v="2"/>
    <x v="0"/>
    <s v="MKN"/>
    <x v="1"/>
    <x v="16"/>
    <s v="Drainage Improvements for Taxiway and Hangar"/>
    <n v="61082321"/>
    <n v="16200"/>
    <n v="14580"/>
    <n v="0"/>
    <n v="1620"/>
  </r>
  <r>
    <x v="2"/>
    <x v="0"/>
    <s v="MKN"/>
    <x v="1"/>
    <x v="16"/>
    <s v="Contingency, RPR, Admin, Fees, etc for Hangar Construction"/>
    <n v="61082321"/>
    <n v="331300"/>
    <n v="298170"/>
    <n v="0"/>
    <n v="33130"/>
  </r>
  <r>
    <x v="2"/>
    <x v="0"/>
    <s v="24F"/>
    <x v="1"/>
    <x v="20"/>
    <s v="Rehabilitate stub TW (1000 sy)"/>
    <n v="61082321"/>
    <n v="15000"/>
    <n v="0"/>
    <n v="13500"/>
    <n v="1500"/>
  </r>
  <r>
    <x v="2"/>
    <x v="0"/>
    <s v="24F"/>
    <x v="1"/>
    <x v="20"/>
    <s v="Rehabilitate RW 5-23 (3200 x 60)"/>
    <n v="61082321"/>
    <n v="235000"/>
    <n v="0"/>
    <n v="211500"/>
    <n v="23500"/>
  </r>
  <r>
    <x v="2"/>
    <x v="0"/>
    <s v="24F"/>
    <x v="1"/>
    <x v="20"/>
    <s v="Mark RW 5-23 (3800 sf)"/>
    <n v="61082321"/>
    <n v="10000"/>
    <n v="0"/>
    <n v="9000"/>
    <n v="1000"/>
  </r>
  <r>
    <x v="2"/>
    <x v="0"/>
    <s v="24F"/>
    <x v="1"/>
    <x v="20"/>
    <s v="Rehabilitate apron (8000 sy)"/>
    <n v="61082321"/>
    <n v="35000"/>
    <n v="0"/>
    <n v="31500"/>
    <n v="3500"/>
  </r>
  <r>
    <x v="2"/>
    <x v="0"/>
    <s v="DTO"/>
    <x v="0"/>
    <x v="23"/>
    <s v="Realign Parallel TW B, Expand North Apron, Relocate three connecting stub TWs (45,200 sy) from Bravo to Alpha"/>
    <n v="61082321"/>
    <n v="3657311"/>
    <n v="3291580"/>
    <n v="0"/>
    <n v="365731"/>
  </r>
  <r>
    <x v="2"/>
    <x v="0"/>
    <s v="DTO"/>
    <x v="0"/>
    <x v="23"/>
    <s v="Contingency, admin. fees, RPR, testing, etc."/>
    <n v="61082321"/>
    <n v="675731"/>
    <n v="608158"/>
    <n v="0"/>
    <n v="67573"/>
  </r>
  <r>
    <x v="2"/>
    <x v="0"/>
    <s v="TPL"/>
    <x v="1"/>
    <x v="89"/>
    <s v="Replace MIRLs RW 15-33 (7000 lf)"/>
    <n v="61082321"/>
    <n v="595000"/>
    <n v="535500"/>
    <n v="0"/>
    <n v="59500"/>
  </r>
  <r>
    <x v="2"/>
    <x v="0"/>
    <s v="TPL"/>
    <x v="1"/>
    <x v="89"/>
    <s v="Replace MIRL RW 2-20 (4700 lf)"/>
    <n v="61082321"/>
    <n v="390000"/>
    <n v="351000"/>
    <n v="0"/>
    <n v="39000"/>
  </r>
  <r>
    <x v="2"/>
    <x v="0"/>
    <s v="TPL"/>
    <x v="1"/>
    <x v="89"/>
    <s v="Contingency, admin. RPR, etc."/>
    <n v="61082321"/>
    <n v="320000"/>
    <n v="288000"/>
    <n v="0"/>
    <n v="32000"/>
  </r>
  <r>
    <x v="2"/>
    <x v="0"/>
    <s v="TPL"/>
    <x v="1"/>
    <x v="89"/>
    <s v="Replace MITLs for TW serving RW 15-33 (7300 lf)"/>
    <n v="61082321"/>
    <n v="615000"/>
    <n v="553500"/>
    <n v="0"/>
    <n v="61500"/>
  </r>
  <r>
    <x v="2"/>
    <x v="0"/>
    <s v="TPL"/>
    <x v="1"/>
    <x v="89"/>
    <s v="Replace MITLs for TW serving RW 2-20 (4000 lf)"/>
    <n v="61082321"/>
    <n v="325000"/>
    <n v="292500"/>
    <n v="0"/>
    <n v="32500"/>
  </r>
  <r>
    <x v="2"/>
    <x v="0"/>
    <s v="TPL"/>
    <x v="1"/>
    <x v="89"/>
    <s v="Install MITLs on apron (1300 lf)"/>
    <n v="61082321"/>
    <n v="125000"/>
    <n v="112500"/>
    <n v="0"/>
    <n v="12500"/>
  </r>
  <r>
    <x v="2"/>
    <x v="0"/>
    <s v="9FO"/>
    <x v="1"/>
    <x v="90"/>
    <s v="Overlay apron (150 x 170)"/>
    <n v="61082321"/>
    <n v="99000"/>
    <n v="0"/>
    <n v="89100"/>
    <n v="9900"/>
  </r>
  <r>
    <x v="2"/>
    <x v="0"/>
    <s v="9FO"/>
    <x v="1"/>
    <x v="90"/>
    <s v="Overlay RW 15-33 (3200 x 60)"/>
    <n v="61082321"/>
    <n v="803000"/>
    <n v="0"/>
    <n v="722700"/>
    <n v="80300"/>
  </r>
  <r>
    <x v="2"/>
    <x v="0"/>
    <s v="9FO"/>
    <x v="1"/>
    <x v="90"/>
    <s v="Mark RW 15-33 (11,666 sf)"/>
    <n v="61082321"/>
    <n v="11000"/>
    <n v="0"/>
    <n v="9900"/>
    <n v="1100"/>
  </r>
  <r>
    <x v="2"/>
    <x v="0"/>
    <s v="9FO"/>
    <x v="1"/>
    <x v="90"/>
    <s v="Overlay stub TW (230 x 35)"/>
    <n v="61082321"/>
    <n v="87000"/>
    <n v="0"/>
    <n v="78300"/>
    <n v="8700"/>
  </r>
  <r>
    <x v="2"/>
    <x v="0"/>
    <s v="9FO"/>
    <x v="1"/>
    <x v="90"/>
    <s v="Rehabilitate hangar access TWs (2680 sy)"/>
    <n v="61082321"/>
    <n v="16080"/>
    <n v="0"/>
    <n v="14472"/>
    <n v="1608"/>
  </r>
  <r>
    <x v="2"/>
    <x v="0"/>
    <s v="9FO"/>
    <x v="1"/>
    <x v="90"/>
    <s v="Regrade RW 15-33 safety area &amp; ditches"/>
    <n v="61082321"/>
    <n v="266000"/>
    <n v="0"/>
    <n v="239400"/>
    <n v="26600"/>
  </r>
  <r>
    <x v="2"/>
    <x v="0"/>
    <s v="9FO"/>
    <x v="1"/>
    <x v="90"/>
    <s v="Install culvert under RW 15-33 (150 lf)"/>
    <n v="61082321"/>
    <n v="59000"/>
    <n v="0"/>
    <n v="53100"/>
    <n v="5900"/>
  </r>
  <r>
    <x v="2"/>
    <x v="0"/>
    <s v="FTW"/>
    <x v="0"/>
    <x v="29"/>
    <s v="Construct connecting pavement between H1 and H2 helipads.(1,000 sy)"/>
    <n v="61082321"/>
    <n v="65000"/>
    <n v="58500"/>
    <n v="0"/>
    <n v="6500"/>
  </r>
  <r>
    <x v="2"/>
    <x v="0"/>
    <s v="FTW"/>
    <x v="0"/>
    <x v="29"/>
    <s v="Contingency, RPR, Admin, Fees for helipad connector taxiway"/>
    <n v="61082321"/>
    <n v="30900"/>
    <n v="27810"/>
    <n v="0"/>
    <n v="3090"/>
  </r>
  <r>
    <x v="2"/>
    <x v="0"/>
    <s v="FTW"/>
    <x v="0"/>
    <x v="29"/>
    <s v="Construction of new Taxiways in Mid-field redevelopment area Phase-II"/>
    <n v="61082321"/>
    <n v="3522000"/>
    <n v="3169800"/>
    <n v="0"/>
    <n v="352200"/>
  </r>
  <r>
    <x v="2"/>
    <x v="0"/>
    <s v="FTW"/>
    <x v="0"/>
    <x v="29"/>
    <s v="Engineering and Design for Taxiway &quot;J&quot; and Aprons &quot;C&quot; &amp; &quot;D&quot; reconstruction"/>
    <n v="61082321"/>
    <n v="200000"/>
    <n v="180000"/>
    <n v="0"/>
    <n v="20000"/>
  </r>
  <r>
    <x v="2"/>
    <x v="0"/>
    <s v="FWS"/>
    <x v="0"/>
    <x v="30"/>
    <s v="Rehabilitate Twy A "/>
    <n v="61082321"/>
    <n v="420000"/>
    <n v="378000"/>
    <n v="0"/>
    <n v="42000"/>
  </r>
  <r>
    <x v="2"/>
    <x v="0"/>
    <s v="FWS"/>
    <x v="0"/>
    <x v="30"/>
    <s v="Rehabilitate Twy B"/>
    <n v="61082321"/>
    <n v="280000"/>
    <n v="252000"/>
    <n v="0"/>
    <n v="28000"/>
  </r>
  <r>
    <x v="2"/>
    <x v="0"/>
    <s v="FWS"/>
    <x v="0"/>
    <x v="30"/>
    <s v="Engineering and Design for Airfield Pavement Rehabilitation -- NPE 2020"/>
    <n v="61082321"/>
    <n v="650000"/>
    <n v="585000"/>
    <n v="0"/>
    <n v="65000"/>
  </r>
  <r>
    <x v="2"/>
    <x v="0"/>
    <s v="GLE"/>
    <x v="1"/>
    <x v="32"/>
    <s v="Realign Taxiway Golf at T-hangar Complex"/>
    <n v="61082321"/>
    <n v="206900"/>
    <n v="186210"/>
    <n v="0"/>
    <n v="20690"/>
  </r>
  <r>
    <x v="2"/>
    <x v="0"/>
    <s v="GLE"/>
    <x v="1"/>
    <x v="32"/>
    <s v="Contingency, RPR, Admin, fees rehabilitate taxiway system"/>
    <n v="61082321"/>
    <n v="212600"/>
    <n v="191340"/>
    <n v="0"/>
    <n v="21260"/>
  </r>
  <r>
    <x v="2"/>
    <x v="0"/>
    <s v="GLE"/>
    <x v="1"/>
    <x v="32"/>
    <s v="Rehabilitate TW A and Holding area (6000 x 35)"/>
    <n v="61082321"/>
    <n v="149900"/>
    <n v="134910"/>
    <n v="0"/>
    <n v="14990"/>
  </r>
  <r>
    <x v="2"/>
    <x v="0"/>
    <s v="GLE"/>
    <x v="1"/>
    <x v="32"/>
    <s v="Mill and Overlay Hangar Access Taxiway to 400S Hangars"/>
    <n v="61082321"/>
    <n v="117100"/>
    <n v="105390"/>
    <n v="0"/>
    <n v="11710"/>
  </r>
  <r>
    <x v="2"/>
    <x v="0"/>
    <s v="GLE"/>
    <x v="1"/>
    <x v="32"/>
    <s v="Rehabilitate TW C (2350 x 35)"/>
    <n v="61082321"/>
    <n v="64300"/>
    <n v="57870"/>
    <n v="0"/>
    <n v="6430"/>
  </r>
  <r>
    <x v="2"/>
    <x v="0"/>
    <s v="GLE"/>
    <x v="1"/>
    <x v="32"/>
    <s v="Rehabilitate TW D and Stub (500 x 35)"/>
    <n v="61082321"/>
    <n v="32800"/>
    <n v="29520"/>
    <n v="0"/>
    <n v="3280"/>
  </r>
  <r>
    <x v="2"/>
    <x v="0"/>
    <s v="GLE"/>
    <x v="1"/>
    <x v="32"/>
    <s v="Rehabilitate Taxiway Golf"/>
    <n v="61082321"/>
    <n v="23300"/>
    <n v="20970"/>
    <n v="0"/>
    <n v="2330"/>
  </r>
  <r>
    <x v="2"/>
    <x v="0"/>
    <s v="GLE"/>
    <x v="1"/>
    <x v="32"/>
    <s v="Mark Taxiways Alpha, Charlie, Golf, Foxtrot"/>
    <n v="61082321"/>
    <n v="22100"/>
    <n v="19890"/>
    <n v="0"/>
    <n v="2210"/>
  </r>
  <r>
    <x v="2"/>
    <x v="0"/>
    <s v="GLE"/>
    <x v="1"/>
    <x v="32"/>
    <s v="Rehabilitate Taxiway Foxtrot"/>
    <n v="61082321"/>
    <n v="16700"/>
    <n v="15030"/>
    <n v="0"/>
    <n v="1670"/>
  </r>
  <r>
    <x v="2"/>
    <x v="0"/>
    <s v="T82"/>
    <x v="1"/>
    <x v="91"/>
    <s v="Engineering and Design for Airfield Pavement Rehabilitation -- NPE 2020"/>
    <n v="61082321"/>
    <n v="150000"/>
    <n v="135000"/>
    <n v="0"/>
    <n v="15000"/>
  </r>
  <r>
    <x v="2"/>
    <x v="0"/>
    <s v="F75"/>
    <x v="1"/>
    <x v="93"/>
    <s v="Rehabilitate apron (3,380 sy)"/>
    <n v="61082321"/>
    <n v="10000"/>
    <n v="0"/>
    <n v="9000"/>
    <n v="1000"/>
  </r>
  <r>
    <x v="2"/>
    <x v="0"/>
    <s v="F75"/>
    <x v="1"/>
    <x v="93"/>
    <s v="Rehabilitate &amp; mark hangar access TWs (4,260 sy)"/>
    <n v="61082321"/>
    <n v="22500"/>
    <n v="0"/>
    <n v="20250"/>
    <n v="2250"/>
  </r>
  <r>
    <x v="2"/>
    <x v="0"/>
    <s v="F75"/>
    <x v="1"/>
    <x v="93"/>
    <s v="Rehabilitate &amp; mark stub TW (174 x 35)"/>
    <n v="61082321"/>
    <n v="4000"/>
    <n v="0"/>
    <n v="3600"/>
    <n v="400"/>
  </r>
  <r>
    <x v="2"/>
    <x v="0"/>
    <s v="F75"/>
    <x v="1"/>
    <x v="93"/>
    <s v="Rehabilitate RW 1-19 (3,200 x 50)"/>
    <n v="61082321"/>
    <n v="110800"/>
    <n v="0"/>
    <n v="99720"/>
    <n v="11080"/>
  </r>
  <r>
    <x v="2"/>
    <x v="0"/>
    <s v="F75"/>
    <x v="1"/>
    <x v="93"/>
    <s v="Mark RW 1-19 (3,280 sf)"/>
    <n v="61082321"/>
    <n v="5100"/>
    <n v="0"/>
    <n v="4590"/>
    <n v="510"/>
  </r>
  <r>
    <x v="2"/>
    <x v="0"/>
    <s v="F75"/>
    <x v="1"/>
    <x v="93"/>
    <s v="Contingency, RPR, Admin, Fees, etc for Pavement Rehab"/>
    <n v="61082321"/>
    <n v="58800"/>
    <n v="0"/>
    <n v="52920"/>
    <n v="5880"/>
  </r>
  <r>
    <x v="2"/>
    <x v="0"/>
    <s v="LHB"/>
    <x v="1"/>
    <x v="41"/>
    <s v="Construct TXWY &quot;C&quot;"/>
    <n v="61082321"/>
    <n v="290000"/>
    <n v="261000"/>
    <n v="0"/>
    <n v="29000"/>
  </r>
  <r>
    <x v="2"/>
    <x v="0"/>
    <s v="LHB"/>
    <x v="1"/>
    <x v="41"/>
    <s v="Construct TXWY &quot;A&quot;"/>
    <n v="61082321"/>
    <n v="290000"/>
    <n v="261000"/>
    <n v="0"/>
    <n v="29000"/>
  </r>
  <r>
    <x v="2"/>
    <x v="0"/>
    <s v="LHB"/>
    <x v="1"/>
    <x v="41"/>
    <s v="Rehabilitate parallel taxiway &amp; taxiway &quot;B&quot;"/>
    <n v="61082321"/>
    <n v="135000"/>
    <n v="121500"/>
    <n v="0"/>
    <n v="13500"/>
  </r>
  <r>
    <x v="2"/>
    <x v="0"/>
    <s v="LHB"/>
    <x v="1"/>
    <x v="41"/>
    <s v="Construction contingency (rehab.)"/>
    <n v="61082321"/>
    <n v="185000"/>
    <n v="166500"/>
    <n v="0"/>
    <n v="18500"/>
  </r>
  <r>
    <x v="2"/>
    <x v="0"/>
    <s v="LHB"/>
    <x v="1"/>
    <x v="41"/>
    <s v="Rehabilitate RW 18-36 (4,001 x 75)"/>
    <n v="61082321"/>
    <n v="260000"/>
    <n v="234000"/>
    <n v="0"/>
    <n v="26000"/>
  </r>
  <r>
    <x v="2"/>
    <x v="0"/>
    <s v="LHB"/>
    <x v="1"/>
    <x v="41"/>
    <s v="Mark RW 18-36 (22,000 sf)"/>
    <n v="61082321"/>
    <n v="25000"/>
    <n v="22500"/>
    <n v="0"/>
    <n v="2500"/>
  </r>
  <r>
    <x v="2"/>
    <x v="0"/>
    <s v="LHB"/>
    <x v="1"/>
    <x v="41"/>
    <s v="Install Hold &amp; Exit signs"/>
    <n v="61082321"/>
    <n v="50000"/>
    <n v="45000"/>
    <n v="0"/>
    <n v="5000"/>
  </r>
  <r>
    <x v="2"/>
    <x v="0"/>
    <s v="LHB"/>
    <x v="1"/>
    <x v="41"/>
    <s v="Rehabilitate apron (16,500 sy)"/>
    <n v="61082321"/>
    <n v="125000"/>
    <n v="112500"/>
    <n v="0"/>
    <n v="12500"/>
  </r>
  <r>
    <x v="2"/>
    <x v="0"/>
    <s v="HHF"/>
    <x v="1"/>
    <x v="111"/>
    <s v="Design &amp; Construct Box Hangar (NPE)"/>
    <n v="61082321"/>
    <n v="750000"/>
    <n v="562500"/>
    <n v="0"/>
    <n v="187500"/>
  </r>
  <r>
    <x v="2"/>
    <x v="0"/>
    <s v="UTS"/>
    <x v="1"/>
    <x v="43"/>
    <s v="Relocate AWOS"/>
    <n v="61082321"/>
    <n v="50000"/>
    <n v="45000"/>
    <n v="0"/>
    <n v="5000"/>
  </r>
  <r>
    <x v="2"/>
    <x v="0"/>
    <s v="UTS"/>
    <x v="1"/>
    <x v="43"/>
    <s v="Relocate south half of parallel TWY"/>
    <n v="61082321"/>
    <n v="1299000"/>
    <n v="1169100"/>
    <n v="0"/>
    <n v="129900"/>
  </r>
  <r>
    <x v="2"/>
    <x v="0"/>
    <s v="BGD"/>
    <x v="1"/>
    <x v="44"/>
    <s v="Mark RW 17-35 (33140 sf)"/>
    <n v="61082321"/>
    <n v="25000"/>
    <n v="0"/>
    <n v="22500"/>
    <n v="2500"/>
  </r>
  <r>
    <x v="2"/>
    <x v="0"/>
    <s v="BGD"/>
    <x v="1"/>
    <x v="44"/>
    <s v="Mobilization, Contingency, Testing, RPR, &amp; Admin"/>
    <n v="61082321"/>
    <n v="605000"/>
    <n v="0"/>
    <n v="544500"/>
    <n v="60500"/>
  </r>
  <r>
    <x v="2"/>
    <x v="0"/>
    <s v="BGD"/>
    <x v="1"/>
    <x v="44"/>
    <s v="Rotomill &amp; Overlay TW A (5400 x 40)"/>
    <n v="61082321"/>
    <n v="1295000"/>
    <n v="0"/>
    <n v="1165500"/>
    <n v="129500"/>
  </r>
  <r>
    <x v="2"/>
    <x v="0"/>
    <s v="BGD"/>
    <x v="1"/>
    <x v="44"/>
    <s v="Rotomill &amp; Overlay RW 17-35 (6300 x 100)"/>
    <n v="61082321"/>
    <n v="4050000"/>
    <n v="0"/>
    <n v="3645000"/>
    <n v="405000"/>
  </r>
  <r>
    <x v="2"/>
    <x v="0"/>
    <s v="F00"/>
    <x v="1"/>
    <x v="45"/>
    <s v="Mark RW 17-35"/>
    <n v="61082321"/>
    <n v="25000"/>
    <n v="22500"/>
    <n v="0"/>
    <n v="2500"/>
  </r>
  <r>
    <x v="2"/>
    <x v="0"/>
    <s v="F00"/>
    <x v="1"/>
    <x v="45"/>
    <s v="Construction Contingency"/>
    <n v="61082321"/>
    <n v="325000"/>
    <n v="292500"/>
    <n v="0"/>
    <n v="32500"/>
  </r>
  <r>
    <x v="2"/>
    <x v="0"/>
    <s v="F00"/>
    <x v="1"/>
    <x v="45"/>
    <s v="Replace PAPI-2L RW 17-35 (w/flight check)"/>
    <n v="61082321"/>
    <n v="150000"/>
    <n v="135000"/>
    <n v="0"/>
    <n v="15000"/>
  </r>
  <r>
    <x v="2"/>
    <x v="0"/>
    <s v="F00"/>
    <x v="1"/>
    <x v="45"/>
    <s v="Replace MIRL (w/LED option) RW 17-35"/>
    <n v="61082321"/>
    <n v="380000"/>
    <n v="342000"/>
    <n v="0"/>
    <n v="38000"/>
  </r>
  <r>
    <x v="2"/>
    <x v="0"/>
    <s v="F00"/>
    <x v="1"/>
    <x v="45"/>
    <s v="Electrical vault upgrade"/>
    <n v="61082321"/>
    <n v="50000"/>
    <n v="45000"/>
    <n v="0"/>
    <n v="5000"/>
  </r>
  <r>
    <x v="2"/>
    <x v="0"/>
    <s v="F00"/>
    <x v="1"/>
    <x v="45"/>
    <s v="Rotomill &amp; overlay RW 17-35 (4,000' x 75')"/>
    <n v="61082321"/>
    <n v="1650000"/>
    <n v="1485000"/>
    <n v="0"/>
    <n v="165000"/>
  </r>
  <r>
    <x v="2"/>
    <x v="0"/>
    <s v="T12"/>
    <x v="1"/>
    <x v="112"/>
    <s v="Reconstruct &amp; mark TWs (900 x 35)"/>
    <n v="61082321"/>
    <n v="157500"/>
    <n v="0"/>
    <n v="141750"/>
    <n v="15750"/>
  </r>
  <r>
    <x v="2"/>
    <x v="0"/>
    <s v="T12"/>
    <x v="1"/>
    <x v="112"/>
    <s v="Rehabilitate apron (125 x 100)"/>
    <n v="61082321"/>
    <n v="8334"/>
    <n v="0"/>
    <n v="7500"/>
    <n v="834"/>
  </r>
  <r>
    <x v="2"/>
    <x v="0"/>
    <s v="T12"/>
    <x v="1"/>
    <x v="112"/>
    <s v="Rehabilitate RW 13-31 (3762 x 46)"/>
    <n v="61082321"/>
    <n v="106668"/>
    <n v="0"/>
    <n v="96001"/>
    <n v="10667"/>
  </r>
  <r>
    <x v="2"/>
    <x v="0"/>
    <s v="T12"/>
    <x v="1"/>
    <x v="112"/>
    <s v="Mark RW 13-31 (4034 SF)"/>
    <n v="61082321"/>
    <n v="4034"/>
    <n v="0"/>
    <n v="3630"/>
    <n v="404"/>
  </r>
  <r>
    <x v="2"/>
    <x v="0"/>
    <s v="00R"/>
    <x v="1"/>
    <x v="113"/>
    <s v="Rehabilitate &amp; mark TWs (1550 x 35)"/>
    <n v="61082321"/>
    <n v="36168"/>
    <n v="32551"/>
    <n v="0"/>
    <n v="3617"/>
  </r>
  <r>
    <x v="2"/>
    <x v="0"/>
    <s v="00R"/>
    <x v="1"/>
    <x v="113"/>
    <s v="Rehabilitate RW 12-30 (3700 x 60)"/>
    <n v="61082321"/>
    <n v="148002"/>
    <n v="133201"/>
    <n v="0"/>
    <n v="14801"/>
  </r>
  <r>
    <x v="2"/>
    <x v="0"/>
    <s v="00R"/>
    <x v="1"/>
    <x v="113"/>
    <s v="Rehabilitate apron (450X190)"/>
    <n v="61082321"/>
    <n v="60000"/>
    <n v="54000"/>
    <n v="0"/>
    <n v="6000"/>
  </r>
  <r>
    <x v="2"/>
    <x v="0"/>
    <s v="00R"/>
    <x v="1"/>
    <x v="113"/>
    <s v="Mark RW 12-30 (23,907 sf)"/>
    <n v="61082321"/>
    <n v="23907"/>
    <n v="21516"/>
    <n v="0"/>
    <n v="2391"/>
  </r>
  <r>
    <x v="2"/>
    <x v="0"/>
    <s v="00R"/>
    <x v="1"/>
    <x v="113"/>
    <s v="Acquire land for RPZ RW 30 (24.5 ac)"/>
    <n v="61082321"/>
    <n v="250000"/>
    <n v="225000"/>
    <n v="0"/>
    <n v="25000"/>
  </r>
  <r>
    <x v="2"/>
    <x v="0"/>
    <s v="PWG"/>
    <x v="1"/>
    <x v="99"/>
    <s v="Rehabilitate hangar access TWs 1-39 (71,000 sy)"/>
    <n v="61082321"/>
    <n v="141600"/>
    <n v="127440"/>
    <n v="0"/>
    <n v="14160"/>
  </r>
  <r>
    <x v="2"/>
    <x v="0"/>
    <s v="PWG"/>
    <x v="1"/>
    <x v="99"/>
    <s v="Rehabilitate islands (800 sy) (bldgs. 9-12)"/>
    <n v="61082321"/>
    <n v="52000"/>
    <n v="46800"/>
    <n v="0"/>
    <n v="5200"/>
  </r>
  <r>
    <x v="2"/>
    <x v="0"/>
    <s v="PWG"/>
    <x v="1"/>
    <x v="99"/>
    <s v="Rehabilitate and Mark West Apron Areas"/>
    <n v="61082321"/>
    <n v="50200"/>
    <n v="45180"/>
    <n v="0"/>
    <n v="5020"/>
  </r>
  <r>
    <x v="2"/>
    <x v="0"/>
    <s v="PWG"/>
    <x v="1"/>
    <x v="99"/>
    <s v="Rehabilitate RW 4-22 (3484 x 56)"/>
    <n v="61082321"/>
    <n v="159700"/>
    <n v="143730"/>
    <n v="0"/>
    <n v="15970"/>
  </r>
  <r>
    <x v="2"/>
    <x v="0"/>
    <s v="PWG"/>
    <x v="1"/>
    <x v="99"/>
    <s v="Mark RW 4-22 (3886 sf)"/>
    <n v="61082321"/>
    <n v="4000"/>
    <n v="3600"/>
    <n v="0"/>
    <n v="400"/>
  </r>
  <r>
    <x v="2"/>
    <x v="0"/>
    <s v="PWG"/>
    <x v="1"/>
    <x v="99"/>
    <s v="Contingency, RPR, Admin, Fees, etc Runway 04/22 and Apron Rehab"/>
    <n v="61082321"/>
    <n v="200000"/>
    <n v="180000"/>
    <n v="0"/>
    <n v="20000"/>
  </r>
  <r>
    <x v="2"/>
    <x v="0"/>
    <s v="PWG"/>
    <x v="1"/>
    <x v="99"/>
    <s v="Rehabilitate apron @ new hangars (320 x 80)"/>
    <n v="61082321"/>
    <n v="184900"/>
    <n v="166410"/>
    <n v="0"/>
    <n v="18490"/>
  </r>
  <r>
    <x v="2"/>
    <x v="0"/>
    <s v="T50"/>
    <x v="1"/>
    <x v="55"/>
    <s v="Rehabilitate RW 15-33 (4100 x 60)"/>
    <n v="61082321"/>
    <n v="276500"/>
    <n v="0"/>
    <n v="248850"/>
    <n v="27650"/>
  </r>
  <r>
    <x v="2"/>
    <x v="0"/>
    <s v="T50"/>
    <x v="1"/>
    <x v="55"/>
    <s v="Stripe &amp; mark RW 15-33 (7,500 s.y.)"/>
    <n v="61082321"/>
    <n v="15000"/>
    <n v="0"/>
    <n v="13500"/>
    <n v="1500"/>
  </r>
  <r>
    <x v="2"/>
    <x v="0"/>
    <s v="T50"/>
    <x v="1"/>
    <x v="55"/>
    <s v="Rehabilitate stub TW (600 s.y.)"/>
    <n v="61082321"/>
    <n v="15000"/>
    <n v="0"/>
    <n v="13500"/>
    <n v="1500"/>
  </r>
  <r>
    <x v="2"/>
    <x v="0"/>
    <s v="T50"/>
    <x v="1"/>
    <x v="55"/>
    <s v="Mobilization, Contingency Testing, RPR, and Construction Administration"/>
    <n v="61082321"/>
    <n v="58500"/>
    <n v="0"/>
    <n v="52650"/>
    <n v="5850"/>
  </r>
  <r>
    <x v="2"/>
    <x v="0"/>
    <s v="T50"/>
    <x v="1"/>
    <x v="55"/>
    <s v="Rehabilitate apron (4,200 s.y.)"/>
    <n v="61082321"/>
    <n v="135000"/>
    <n v="0"/>
    <n v="121500"/>
    <n v="13500"/>
  </r>
  <r>
    <x v="2"/>
    <x v="0"/>
    <s v="MWL"/>
    <x v="0"/>
    <x v="57"/>
    <s v="Mark Grass Islands on Main Apron for Standards"/>
    <n v="61082321"/>
    <n v="105700"/>
    <n v="95130"/>
    <n v="0"/>
    <n v="10570"/>
  </r>
  <r>
    <x v="2"/>
    <x v="0"/>
    <s v="MWL"/>
    <x v="0"/>
    <x v="57"/>
    <s v="Contingency, RPR, Admin, fees, etc for Taxiway A and Apron rehab"/>
    <n v="61082321"/>
    <n v="145400"/>
    <n v="130860"/>
    <n v="0"/>
    <n v="14540"/>
  </r>
  <r>
    <x v="2"/>
    <x v="0"/>
    <s v="MWL"/>
    <x v="0"/>
    <x v="57"/>
    <s v="Rehabilitate Taxiway A (6,175 x 35)"/>
    <n v="61082321"/>
    <n v="144100"/>
    <n v="129690"/>
    <n v="0"/>
    <n v="14410"/>
  </r>
  <r>
    <x v="2"/>
    <x v="0"/>
    <s v="MWL"/>
    <x v="0"/>
    <x v="57"/>
    <s v="Mark main apron and parking areas"/>
    <n v="61082321"/>
    <n v="6100"/>
    <n v="5490"/>
    <n v="0"/>
    <n v="610"/>
  </r>
  <r>
    <x v="2"/>
    <x v="0"/>
    <s v="MWL"/>
    <x v="0"/>
    <x v="57"/>
    <s v="Mark Taxiway A"/>
    <n v="61082321"/>
    <n v="15400"/>
    <n v="13860"/>
    <n v="0"/>
    <n v="1540"/>
  </r>
  <r>
    <x v="2"/>
    <x v="0"/>
    <s v="MWL"/>
    <x v="0"/>
    <x v="57"/>
    <s v="Rehabilitate Taxiway B (300' x 35')"/>
    <n v="61082321"/>
    <n v="7000"/>
    <n v="6300"/>
    <n v="0"/>
    <n v="700"/>
  </r>
  <r>
    <x v="2"/>
    <x v="0"/>
    <s v="MWL"/>
    <x v="0"/>
    <x v="57"/>
    <s v="Mark Taxiway B"/>
    <n v="61082321"/>
    <n v="1100"/>
    <n v="990"/>
    <n v="0"/>
    <n v="110"/>
  </r>
  <r>
    <x v="2"/>
    <x v="0"/>
    <s v="MWL"/>
    <x v="0"/>
    <x v="57"/>
    <s v="Rehabilitate Main Apron and Parking areas"/>
    <n v="61082321"/>
    <n v="143700"/>
    <n v="129330"/>
    <n v="0"/>
    <n v="14370"/>
  </r>
  <r>
    <x v="2"/>
    <x v="0"/>
    <s v="RAS"/>
    <x v="1"/>
    <x v="59"/>
    <s v="Construct T-hangars (8-unit)"/>
    <n v="61082321"/>
    <n v="666667"/>
    <n v="0"/>
    <n v="600000"/>
    <n v="66667"/>
  </r>
  <r>
    <x v="2"/>
    <x v="0"/>
    <s v="RAS"/>
    <x v="1"/>
    <x v="59"/>
    <s v="Engineering/design hangars and pavement"/>
    <n v="61082321"/>
    <n v="60000"/>
    <n v="0"/>
    <n v="54000"/>
    <n v="6000"/>
  </r>
  <r>
    <x v="2"/>
    <x v="0"/>
    <s v="BAZ"/>
    <x v="1"/>
    <x v="60"/>
    <s v="Expand corporate terminal apron (150 x 150)"/>
    <n v="61082321"/>
    <n v="260000"/>
    <n v="234000"/>
    <n v="0"/>
    <n v="26000"/>
  </r>
  <r>
    <x v="2"/>
    <x v="0"/>
    <s v="BAZ"/>
    <x v="1"/>
    <x v="60"/>
    <s v="Construct Detention Pond (6 ac) install 2-48&quot; storm sewer under TW F No. 2- Phase 1"/>
    <n v="61082321"/>
    <n v="672335"/>
    <n v="605101"/>
    <n v="0"/>
    <n v="67234"/>
  </r>
  <r>
    <x v="2"/>
    <x v="0"/>
    <s v="BAZ"/>
    <x v="1"/>
    <x v="60"/>
    <s v="Contingency, admin. fees, RPR, testing, etc."/>
    <n v="61082321"/>
    <n v="368350"/>
    <n v="331515"/>
    <n v="0"/>
    <n v="36835"/>
  </r>
  <r>
    <x v="2"/>
    <x v="0"/>
    <s v="BAZ"/>
    <x v="1"/>
    <x v="60"/>
    <s v="Expand corporate apron (50 x 400) (reimbursement NPE)"/>
    <n v="61082321"/>
    <n v="190000"/>
    <n v="171000"/>
    <n v="0"/>
    <n v="19000"/>
  </r>
  <r>
    <x v="2"/>
    <x v="0"/>
    <s v="PEQ"/>
    <x v="1"/>
    <x v="64"/>
    <s v="Overlay TW E (32,000 sy)"/>
    <n v="61082321"/>
    <n v="1875000"/>
    <n v="1687500"/>
    <n v="0"/>
    <n v="187500"/>
  </r>
  <r>
    <x v="2"/>
    <x v="0"/>
    <s v="PEQ"/>
    <x v="1"/>
    <x v="64"/>
    <s v="Mobilization, Contingency, Admin, and RPR"/>
    <n v="61082321"/>
    <n v="742500"/>
    <n v="668250"/>
    <n v="0"/>
    <n v="74250"/>
  </r>
  <r>
    <x v="2"/>
    <x v="0"/>
    <s v="PEQ"/>
    <x v="1"/>
    <x v="64"/>
    <s v="Overlay  TW P (11,300 sy)"/>
    <n v="61082321"/>
    <n v="690000"/>
    <n v="621000"/>
    <n v="0"/>
    <n v="69000"/>
  </r>
  <r>
    <x v="2"/>
    <x v="0"/>
    <s v="PEQ"/>
    <x v="1"/>
    <x v="64"/>
    <s v="Overlay TW A (5,700 sy)"/>
    <n v="61082321"/>
    <n v="370000"/>
    <n v="333000"/>
    <n v="0"/>
    <n v="37000"/>
  </r>
  <r>
    <x v="2"/>
    <x v="0"/>
    <s v="PEQ"/>
    <x v="1"/>
    <x v="64"/>
    <s v="Overlay TW B (4,200 sy)"/>
    <n v="61082321"/>
    <n v="280000"/>
    <n v="252000"/>
    <n v="0"/>
    <n v="28000"/>
  </r>
  <r>
    <x v="2"/>
    <x v="0"/>
    <s v="PEQ"/>
    <x v="1"/>
    <x v="64"/>
    <s v="Overlay TW C (2,800)"/>
    <n v="61082321"/>
    <n v="195000"/>
    <n v="175500"/>
    <n v="0"/>
    <n v="19500"/>
  </r>
  <r>
    <x v="2"/>
    <x v="0"/>
    <s v="PEQ"/>
    <x v="1"/>
    <x v="64"/>
    <s v="Rehabilitate apron (25,700 sy)"/>
    <n v="61082321"/>
    <n v="1540000"/>
    <n v="1386000"/>
    <n v="0"/>
    <n v="154000"/>
  </r>
  <r>
    <x v="2"/>
    <x v="0"/>
    <s v="T20"/>
    <x v="1"/>
    <x v="67"/>
    <s v="Reconstruct entrance road (1250 x 16)"/>
    <n v="61082321"/>
    <n v="210000"/>
    <n v="0"/>
    <n v="105000"/>
    <n v="105000"/>
  </r>
  <r>
    <x v="2"/>
    <x v="0"/>
    <s v="T20"/>
    <x v="1"/>
    <x v="67"/>
    <s v="Rehabilitate RW 15-33 (3,300 x 50)"/>
    <n v="61082321"/>
    <n v="165000"/>
    <n v="0"/>
    <n v="148500"/>
    <n v="16500"/>
  </r>
  <r>
    <x v="2"/>
    <x v="0"/>
    <s v="T20"/>
    <x v="1"/>
    <x v="67"/>
    <s v="Mark RW 15-33 (4,200 sf)"/>
    <n v="61082321"/>
    <n v="5000"/>
    <n v="0"/>
    <n v="4500"/>
    <n v="500"/>
  </r>
  <r>
    <x v="2"/>
    <x v="0"/>
    <s v="T20"/>
    <x v="1"/>
    <x v="67"/>
    <s v="Rehabilitate apron (10,050 sy)"/>
    <n v="61082321"/>
    <n v="85000"/>
    <n v="0"/>
    <n v="76500"/>
    <n v="8500"/>
  </r>
  <r>
    <x v="2"/>
    <x v="0"/>
    <s v="T20"/>
    <x v="1"/>
    <x v="67"/>
    <s v="Rehabilitate stub TW (260x35)"/>
    <n v="61082321"/>
    <n v="20000"/>
    <n v="0"/>
    <n v="18000"/>
    <n v="2000"/>
  </r>
  <r>
    <x v="2"/>
    <x v="0"/>
    <s v="T20"/>
    <x v="1"/>
    <x v="67"/>
    <s v="Replace MIRL &amp; regulators (3200 lf)"/>
    <n v="61082321"/>
    <n v="275000"/>
    <n v="0"/>
    <n v="247500"/>
    <n v="27500"/>
  </r>
  <r>
    <x v="2"/>
    <x v="0"/>
    <s v="T20"/>
    <x v="1"/>
    <x v="67"/>
    <s v="Fence new land (7000 lf)"/>
    <n v="61082321"/>
    <n v="50000"/>
    <n v="0"/>
    <n v="45000"/>
    <n v="5000"/>
  </r>
  <r>
    <x v="2"/>
    <x v="0"/>
    <s v="T20"/>
    <x v="1"/>
    <x v="67"/>
    <s v="Contingency, admin. fees, RPR, etc."/>
    <n v="61082321"/>
    <n v="140000"/>
    <n v="0"/>
    <n v="126000"/>
    <n v="14000"/>
  </r>
  <r>
    <x v="2"/>
    <x v="0"/>
    <s v="T20"/>
    <x v="1"/>
    <x v="67"/>
    <s v="Replace rotating beacon tower"/>
    <n v="61082321"/>
    <n v="25000"/>
    <n v="0"/>
    <n v="22500"/>
    <n v="2500"/>
  </r>
  <r>
    <x v="2"/>
    <x v="0"/>
    <s v="GLS"/>
    <x v="1"/>
    <x v="69"/>
    <s v="Airport Master Plan Update"/>
    <n v="61082321"/>
    <n v="200000"/>
    <n v="0"/>
    <n v="180000"/>
    <n v="20000"/>
  </r>
  <r>
    <x v="2"/>
    <x v="0"/>
    <s v="GLS"/>
    <x v="1"/>
    <x v="69"/>
    <s v="Engineer/design rehab south apron phase 1 &amp; 3 &amp; south ramp "/>
    <n v="61082321"/>
    <n v="130000"/>
    <n v="117000"/>
    <n v="0"/>
    <n v="13000"/>
  </r>
  <r>
    <x v="2"/>
    <x v="0"/>
    <s v="GLS"/>
    <x v="1"/>
    <x v="69"/>
    <s v="Engineer/design rehab RW 18-36"/>
    <n v="61082321"/>
    <n v="195000"/>
    <n v="175500"/>
    <m/>
    <n v="19500"/>
  </r>
  <r>
    <x v="2"/>
    <x v="0"/>
    <s v="63F"/>
    <x v="1"/>
    <x v="71"/>
    <s v="Rehabilitate/Overlay RW 16-34 (4240 x 60)"/>
    <n v="61082321"/>
    <n v="1180000"/>
    <n v="0"/>
    <n v="1062000"/>
    <n v="118000"/>
  </r>
  <r>
    <x v="2"/>
    <x v="0"/>
    <s v="63F"/>
    <x v="1"/>
    <x v="71"/>
    <s v="Mark RW 16-34 (6000 sf)"/>
    <n v="61082321"/>
    <n v="10000"/>
    <n v="0"/>
    <n v="9000"/>
    <n v="1000"/>
  </r>
  <r>
    <x v="2"/>
    <x v="0"/>
    <s v="63F"/>
    <x v="1"/>
    <x v="71"/>
    <s v="Rehabilitate/Overlay Cross Taxiway"/>
    <n v="61082321"/>
    <n v="60000"/>
    <n v="0"/>
    <n v="54000"/>
    <n v="6000"/>
  </r>
  <r>
    <x v="2"/>
    <x v="0"/>
    <s v="63F"/>
    <x v="1"/>
    <x v="71"/>
    <s v="Rehabilitate Hangar Access TWs (1200 x 20)"/>
    <n v="61082321"/>
    <n v="45000"/>
    <n v="0"/>
    <n v="40500"/>
    <n v="4500"/>
  </r>
  <r>
    <x v="2"/>
    <x v="0"/>
    <s v="63F"/>
    <x v="1"/>
    <x v="71"/>
    <s v="Contingency, Admin, RPR, and Mobilization"/>
    <n v="61082321"/>
    <n v="305000"/>
    <n v="0"/>
    <n v="274500"/>
    <n v="30500"/>
  </r>
  <r>
    <x v="2"/>
    <x v="0"/>
    <s v="63F"/>
    <x v="1"/>
    <x v="71"/>
    <s v="Rehabilitate/Overlay Apron (230 x 210)"/>
    <n v="61082321"/>
    <n v="230000"/>
    <n v="0"/>
    <n v="207000"/>
    <n v="23000"/>
  </r>
  <r>
    <x v="2"/>
    <x v="0"/>
    <s v="BKD"/>
    <x v="1"/>
    <x v="107"/>
    <s v="Mark RW 17-35 (43,900 sy)"/>
    <n v="61082321"/>
    <n v="42000"/>
    <n v="37800"/>
    <n v="0"/>
    <n v="4200"/>
  </r>
  <r>
    <x v="2"/>
    <x v="0"/>
    <s v="BKD"/>
    <x v="1"/>
    <x v="107"/>
    <s v="Rehabilitate public apron (14,370 sy)"/>
    <n v="61082321"/>
    <n v="110000"/>
    <n v="99000"/>
    <n v="0"/>
    <n v="11000"/>
  </r>
  <r>
    <x v="2"/>
    <x v="0"/>
    <s v="BKD"/>
    <x v="1"/>
    <x v="107"/>
    <s v="Rehabilitate TW A (3655 x 40)"/>
    <n v="61082321"/>
    <n v="118000"/>
    <n v="106200"/>
    <n v="0"/>
    <n v="11800"/>
  </r>
  <r>
    <x v="2"/>
    <x v="0"/>
    <s v="BKD"/>
    <x v="1"/>
    <x v="107"/>
    <s v="Rehabilitate RW 13-31 (2401 x 50)"/>
    <n v="61082321"/>
    <n v="216000"/>
    <n v="194400"/>
    <n v="0"/>
    <n v="21600"/>
  </r>
  <r>
    <x v="2"/>
    <x v="0"/>
    <s v="BKD"/>
    <x v="1"/>
    <x v="107"/>
    <s v="Rehabilitate TW C (455 x 20)"/>
    <n v="61082321"/>
    <n v="21000"/>
    <n v="18900"/>
    <n v="0"/>
    <n v="2100"/>
  </r>
  <r>
    <x v="2"/>
    <x v="0"/>
    <s v="BKD"/>
    <x v="1"/>
    <x v="107"/>
    <s v="Mark RW 13-31 (4823 sy)"/>
    <n v="61082321"/>
    <n v="6000"/>
    <n v="5400"/>
    <n v="0"/>
    <n v="600"/>
  </r>
  <r>
    <x v="2"/>
    <x v="0"/>
    <s v="BKD"/>
    <x v="1"/>
    <x v="107"/>
    <s v="Rehabilitate TW B (6560)"/>
    <n v="61082321"/>
    <n v="20000"/>
    <n v="18000"/>
    <n v="0"/>
    <n v="2000"/>
  </r>
  <r>
    <x v="2"/>
    <x v="0"/>
    <s v="BKD"/>
    <x v="1"/>
    <x v="107"/>
    <s v="Rehabilitate &amp; mark TW A 3-stubs (130 x 40)"/>
    <n v="61082321"/>
    <n v="18000"/>
    <n v="16200"/>
    <n v="0"/>
    <n v="1800"/>
  </r>
  <r>
    <x v="2"/>
    <x v="0"/>
    <s v="BKD"/>
    <x v="1"/>
    <x v="107"/>
    <s v="Rehabilitate TW D 425 x 20)"/>
    <n v="61082321"/>
    <n v="11000"/>
    <n v="9900"/>
    <n v="0"/>
    <n v="1100"/>
  </r>
  <r>
    <x v="2"/>
    <x v="0"/>
    <s v="BKD"/>
    <x v="1"/>
    <x v="107"/>
    <s v="Rehab &amp; mark TW F (260 x 35)"/>
    <n v="61082321"/>
    <n v="9000"/>
    <n v="8100"/>
    <n v="0"/>
    <n v="900"/>
  </r>
  <r>
    <x v="2"/>
    <x v="0"/>
    <s v="BKD"/>
    <x v="1"/>
    <x v="107"/>
    <s v="Rehabilitate TW E (1265 sy)"/>
    <n v="61082321"/>
    <n v="9000"/>
    <n v="8100"/>
    <n v="0"/>
    <n v="900"/>
  </r>
  <r>
    <x v="2"/>
    <x v="0"/>
    <s v="BKD"/>
    <x v="1"/>
    <x v="107"/>
    <s v="Contingency, RPR, Admin, fees, etc. Airfield Pavement Rehabilitation"/>
    <n v="61082321"/>
    <n v="300000"/>
    <n v="270000"/>
    <n v="0"/>
    <n v="30000"/>
  </r>
  <r>
    <x v="2"/>
    <x v="0"/>
    <s v="BKD"/>
    <x v="1"/>
    <x v="107"/>
    <s v="Rehabilitate RW 17-35 (5000 x 100)"/>
    <n v="61082321"/>
    <n v="350000"/>
    <n v="315000"/>
    <n v="0"/>
    <n v="35000"/>
  </r>
  <r>
    <x v="2"/>
    <x v="0"/>
    <s v="SEP"/>
    <x v="0"/>
    <x v="72"/>
    <s v="Extend taxiways and rehabilitate apron and taxiway"/>
    <n v="61082321"/>
    <n v="1187250"/>
    <n v="1068525"/>
    <n v="0"/>
    <n v="118725"/>
  </r>
  <r>
    <x v="2"/>
    <x v="0"/>
    <s v="SSF"/>
    <x v="1"/>
    <x v="73"/>
    <s v="Runway Safety Improvements for RW 32 RPZ (2017-2020 NPE)"/>
    <n v="61082321"/>
    <n v="1250000"/>
    <n v="1125000"/>
    <n v="0"/>
    <n v="125000"/>
  </r>
  <r>
    <x v="2"/>
    <x v="0"/>
    <s v="SSF"/>
    <x v="1"/>
    <x v="73"/>
    <s v="Survey and Appraisal for RW 32 RPZ"/>
    <n v="61082321"/>
    <n v="250000"/>
    <n v="225000"/>
    <n v="0"/>
    <n v="25000"/>
  </r>
  <r>
    <x v="2"/>
    <x v="0"/>
    <s v="SGR"/>
    <x v="1"/>
    <x v="74"/>
    <s v="Land - reimbursement for 95.47 acres west of RW 35 (part II)"/>
    <n v="61082321"/>
    <n v="2500000"/>
    <n v="2250000"/>
    <n v="0"/>
    <n v="250000"/>
  </r>
  <r>
    <x v="2"/>
    <x v="0"/>
    <s v="T74"/>
    <x v="1"/>
    <x v="75"/>
    <s v="Engineering/design for original apron rehab/shade aprons"/>
    <n v="61082321"/>
    <n v="100000"/>
    <n v="90000"/>
    <n v="0"/>
    <n v="10000"/>
  </r>
  <r>
    <x v="2"/>
    <x v="0"/>
    <s v="VCT"/>
    <x v="1"/>
    <x v="79"/>
    <s v="Rehabilitate TWs A &amp; C"/>
    <n v="61082321"/>
    <n v="200000"/>
    <n v="180000"/>
    <n v="0"/>
    <n v="20000"/>
  </r>
  <r>
    <x v="2"/>
    <x v="0"/>
    <s v="VCT"/>
    <x v="1"/>
    <x v="79"/>
    <s v="Rehabilitate RW 13L-31R (9101 x 150)"/>
    <n v="61082321"/>
    <n v="400000"/>
    <n v="360000"/>
    <n v="0"/>
    <n v="40000"/>
  </r>
  <r>
    <x v="2"/>
    <x v="0"/>
    <s v="VCT"/>
    <x v="1"/>
    <x v="79"/>
    <s v="Rehabilitate apron (3100 x 200)"/>
    <n v="61082321"/>
    <n v="667500"/>
    <n v="600750"/>
    <n v="0"/>
    <n v="66750"/>
  </r>
  <r>
    <x v="2"/>
    <x v="0"/>
    <s v="VCT"/>
    <x v="1"/>
    <x v="79"/>
    <s v="Mark RW 13L-31R (125,000 sf)"/>
    <n v="61082321"/>
    <n v="125000"/>
    <n v="112500"/>
    <n v="0"/>
    <n v="12500"/>
  </r>
  <r>
    <x v="2"/>
    <x v="0"/>
    <s v="VCT"/>
    <x v="1"/>
    <x v="79"/>
    <s v="Rehabilitate collapsed drainage system"/>
    <n v="61082321"/>
    <n v="200000"/>
    <n v="180000"/>
    <n v="0"/>
    <n v="20000"/>
  </r>
  <r>
    <x v="2"/>
    <x v="0"/>
    <s v="VCT"/>
    <x v="1"/>
    <x v="79"/>
    <s v="Mark RW 17-35 (30,000 sf)"/>
    <n v="61082321"/>
    <n v="30000"/>
    <n v="27000"/>
    <n v="0"/>
    <n v="3000"/>
  </r>
  <r>
    <x v="2"/>
    <x v="0"/>
    <s v="VCT"/>
    <x v="1"/>
    <x v="79"/>
    <s v="Seal pavement joints and cracks RW 17-35 (4899 x 75)"/>
    <n v="61082321"/>
    <n v="85000"/>
    <n v="76500"/>
    <n v="0"/>
    <n v="8500"/>
  </r>
  <r>
    <x v="2"/>
    <x v="0"/>
    <s v="F05"/>
    <x v="1"/>
    <x v="80"/>
    <s v="Contingency, RPR, Admin for parallel taxiway construction"/>
    <n v="61082321"/>
    <n v="227600"/>
    <n v="204840"/>
    <n v="0"/>
    <n v="22760"/>
  </r>
  <r>
    <x v="2"/>
    <x v="0"/>
    <s v="F05"/>
    <x v="1"/>
    <x v="80"/>
    <s v="Construct turnaround RW 34 (1250 sy)"/>
    <n v="61082321"/>
    <n v="90300"/>
    <n v="81270"/>
    <n v="0"/>
    <n v="9030"/>
  </r>
  <r>
    <x v="2"/>
    <x v="0"/>
    <s v="F05"/>
    <x v="1"/>
    <x v="80"/>
    <s v="Construct Partial Parallel TXWY to RWY 16"/>
    <n v="61082321"/>
    <n v="589700"/>
    <n v="530730"/>
    <n v="0"/>
    <n v="58970"/>
  </r>
  <r>
    <x v="1"/>
    <x v="1"/>
    <e v="#N/A"/>
    <x v="1"/>
    <x v="114"/>
    <s v="Engineering/Design MIRL Replacement &amp; PAPI Install"/>
    <n v="64791422"/>
    <n v="70000"/>
    <n v="63000"/>
    <m/>
    <n v="7000"/>
  </r>
  <r>
    <x v="1"/>
    <x v="1"/>
    <e v="#N/A"/>
    <x v="0"/>
    <x v="115"/>
    <s v="Conduct Drainage Study on South Airport Property"/>
    <n v="64791422"/>
    <n v="25000"/>
    <n v="22500"/>
    <m/>
    <n v="2500"/>
  </r>
  <r>
    <x v="1"/>
    <x v="1"/>
    <e v="#N/A"/>
    <x v="0"/>
    <x v="115"/>
    <s v="Install new gates"/>
    <n v="64791422"/>
    <n v="35000"/>
    <n v="31500"/>
    <m/>
    <n v="3500"/>
  </r>
  <r>
    <x v="1"/>
    <x v="1"/>
    <e v="#N/A"/>
    <x v="0"/>
    <x v="115"/>
    <s v="Install security barbwire and predator barrier to existing chainlink fence (6,500')"/>
    <n v="64791422"/>
    <n v="97500"/>
    <n v="87750"/>
    <m/>
    <n v="9750"/>
  </r>
  <r>
    <x v="1"/>
    <x v="1"/>
    <e v="#N/A"/>
    <x v="0"/>
    <x v="115"/>
    <s v="Refurbish, repair fence to 6' securitiy chainlink w/ predator barrier (2,000')"/>
    <n v="64791422"/>
    <n v="50000"/>
    <n v="45000"/>
    <m/>
    <n v="5000"/>
  </r>
  <r>
    <x v="1"/>
    <x v="1"/>
    <e v="#N/A"/>
    <x v="0"/>
    <x v="115"/>
    <s v="Install Wildlife Perimeter Fence 8' w/ predator barrier and four manual swing gates"/>
    <n v="64791422"/>
    <n v="250000"/>
    <n v="225000"/>
    <m/>
    <n v="25000"/>
  </r>
  <r>
    <x v="1"/>
    <x v="1"/>
    <e v="#N/A"/>
    <x v="0"/>
    <x v="115"/>
    <s v="Contingency, RPR, Admin, mobilization, etc for fencing project"/>
    <n v="64791422"/>
    <n v="375625"/>
    <n v="338063"/>
    <m/>
    <n v="37562"/>
  </r>
  <r>
    <x v="1"/>
    <x v="1"/>
    <e v="#N/A"/>
    <x v="0"/>
    <x v="115"/>
    <s v="Engineering and Design for Runway Rehabilitation and Perimiter wildlife fencing"/>
    <n v="64791422"/>
    <n v="90000"/>
    <n v="81000"/>
    <m/>
    <n v="9000"/>
  </r>
  <r>
    <x v="1"/>
    <x v="1"/>
    <e v="#N/A"/>
    <x v="0"/>
    <x v="115"/>
    <s v="Clear brush along fence alignment (10 AC)"/>
    <n v="64791422"/>
    <n v="65000"/>
    <n v="58500"/>
    <m/>
    <n v="6500"/>
  </r>
  <r>
    <x v="1"/>
    <x v="1"/>
    <e v="#N/A"/>
    <x v="0"/>
    <x v="115"/>
    <s v="Rehabiliate and mark RWY 16/34 (6,080' x 100')"/>
    <n v="64791422"/>
    <n v="500000"/>
    <n v="450000"/>
    <m/>
    <n v="50000"/>
  </r>
  <r>
    <x v="1"/>
    <x v="1"/>
    <e v="#N/A"/>
    <x v="1"/>
    <x v="116"/>
    <s v="Construction MIRL, threshold lighting, relocate and replace PAPI-2 system, replace airfield signs, replace rotating beacon, and electrical vault replacement"/>
    <n v="64791422"/>
    <n v="575000"/>
    <n v="517500"/>
    <m/>
    <n v="57500"/>
  </r>
  <r>
    <x v="1"/>
    <x v="1"/>
    <e v="#N/A"/>
    <x v="1"/>
    <x v="116"/>
    <s v="MIRL Construction Admin/Drainage Study"/>
    <n v="64791422"/>
    <n v="220000"/>
    <n v="198000"/>
    <m/>
    <n v="22000"/>
  </r>
  <r>
    <x v="1"/>
    <x v="1"/>
    <e v="#N/A"/>
    <x v="1"/>
    <x v="45"/>
    <s v="Rehabilitate partial parallel &amp; cross TXWYs"/>
    <n v="64791422"/>
    <n v="90000"/>
    <n v="81000"/>
    <m/>
    <n v="9000"/>
  </r>
  <r>
    <x v="1"/>
    <x v="1"/>
    <e v="#N/A"/>
    <x v="1"/>
    <x v="45"/>
    <s v="Extend parallel taxiway to RW-35"/>
    <n v="64791422"/>
    <n v="1000000"/>
    <n v="900000"/>
    <m/>
    <n v="100000"/>
  </r>
  <r>
    <x v="1"/>
    <x v="1"/>
    <e v="#N/A"/>
    <x v="1"/>
    <x v="45"/>
    <s v="Rehabilitate apron &amp; stub TXWY"/>
    <n v="64791422"/>
    <n v="40000"/>
    <n v="36000"/>
    <m/>
    <n v="4000"/>
  </r>
  <r>
    <x v="1"/>
    <x v="1"/>
    <e v="#N/A"/>
    <x v="1"/>
    <x v="45"/>
    <s v="Construct auto parking (300 sy)"/>
    <n v="64791422"/>
    <n v="25000"/>
    <n v="22500"/>
    <m/>
    <n v="2500"/>
  </r>
  <r>
    <x v="1"/>
    <x v="1"/>
    <e v="#N/A"/>
    <x v="1"/>
    <x v="45"/>
    <s v="Construction contingency (parallel taxiway extension)"/>
    <n v="64791422"/>
    <n v="200000"/>
    <n v="180000"/>
    <m/>
    <n v="20000"/>
  </r>
  <r>
    <x v="1"/>
    <x v="1"/>
    <e v="#N/A"/>
    <x v="1"/>
    <x v="45"/>
    <s v="Rehabilitate hangar access TXWYs"/>
    <n v="64791422"/>
    <n v="110000"/>
    <n v="99000"/>
    <m/>
    <n v="11000"/>
  </r>
  <r>
    <x v="1"/>
    <x v="1"/>
    <e v="#N/A"/>
    <x v="1"/>
    <x v="45"/>
    <s v="Engineering &amp; Design Phase II (RW overlay &amp; MIRL replacement)"/>
    <n v="64791422"/>
    <n v="290000"/>
    <n v="261000"/>
    <m/>
    <n v="29000"/>
  </r>
  <r>
    <x v="1"/>
    <x v="1"/>
    <e v="#N/A"/>
    <x v="1"/>
    <x v="117"/>
    <s v="Mark RW 17-35 (23,599 sf)"/>
    <n v="64791422"/>
    <n v="23600"/>
    <n v="21240"/>
    <m/>
    <n v="2360"/>
  </r>
  <r>
    <x v="1"/>
    <x v="1"/>
    <e v="#N/A"/>
    <x v="1"/>
    <x v="117"/>
    <s v="Rehabilitate apron and hangar access TWs (17,650 sy)"/>
    <n v="64791422"/>
    <n v="86500"/>
    <n v="77850"/>
    <m/>
    <n v="8650"/>
  </r>
  <r>
    <x v="1"/>
    <x v="1"/>
    <e v="#N/A"/>
    <x v="1"/>
    <x v="117"/>
    <s v="Mark parallel taxiway"/>
    <n v="64791422"/>
    <n v="2100"/>
    <n v="1890"/>
    <m/>
    <n v="210"/>
  </r>
  <r>
    <x v="1"/>
    <x v="1"/>
    <e v="#N/A"/>
    <x v="1"/>
    <x v="117"/>
    <s v="Mark apron and hangar access taxiways"/>
    <n v="64791422"/>
    <n v="2100"/>
    <n v="1890"/>
    <m/>
    <n v="210"/>
  </r>
  <r>
    <x v="1"/>
    <x v="1"/>
    <e v="#N/A"/>
    <x v="1"/>
    <x v="117"/>
    <s v="Rehabilitate &amp; mark TWs (3600 x 35)"/>
    <n v="64791422"/>
    <n v="87900"/>
    <n v="79110"/>
    <m/>
    <n v="8790"/>
  </r>
  <r>
    <x v="1"/>
    <x v="1"/>
    <e v="#N/A"/>
    <x v="1"/>
    <x v="117"/>
    <s v="Mill and overlay RW 17-35 (3600 x 60) (NPE '19, '18, '17, '16)"/>
    <n v="64791422"/>
    <n v="976400"/>
    <n v="878760"/>
    <m/>
    <n v="97640"/>
  </r>
  <r>
    <x v="1"/>
    <x v="1"/>
    <e v="#N/A"/>
    <x v="1"/>
    <x v="117"/>
    <s v="Contingency, RPR, Admin, Fees runway rehab"/>
    <n v="64791422"/>
    <n v="275000"/>
    <n v="247500"/>
    <m/>
    <n v="27500"/>
  </r>
  <r>
    <x v="1"/>
    <x v="1"/>
    <e v="#N/A"/>
    <x v="1"/>
    <x v="107"/>
    <s v="Engineering and Design Airfield Pavment Rehabiltation"/>
    <n v="64791422"/>
    <n v="112000"/>
    <n v="100800"/>
    <m/>
    <n v="11200"/>
  </r>
  <r>
    <x v="1"/>
    <x v="1"/>
    <e v="#N/A"/>
    <x v="1"/>
    <x v="118"/>
    <s v="Contingency"/>
    <n v="64791422"/>
    <n v="22500"/>
    <n v="20250"/>
    <m/>
    <n v="2250"/>
  </r>
  <r>
    <x v="1"/>
    <x v="1"/>
    <e v="#N/A"/>
    <x v="1"/>
    <x v="118"/>
    <s v="Construction - 16',17',18' NPE - Mobilization"/>
    <n v="64791422"/>
    <n v="30000"/>
    <n v="27000"/>
    <m/>
    <n v="3000"/>
  </r>
  <r>
    <x v="1"/>
    <x v="1"/>
    <e v="#N/A"/>
    <x v="1"/>
    <x v="118"/>
    <s v="Permanent runway taxiway painting"/>
    <n v="64791422"/>
    <n v="5000"/>
    <n v="4500"/>
    <m/>
    <n v="500"/>
  </r>
  <r>
    <x v="1"/>
    <x v="1"/>
    <e v="#N/A"/>
    <x v="1"/>
    <x v="118"/>
    <s v="Reconstruct 400' Section of Rwy 16/34 for grades"/>
    <n v="64791422"/>
    <n v="277000"/>
    <n v="249300"/>
    <m/>
    <n v="27700"/>
  </r>
  <r>
    <x v="1"/>
    <x v="1"/>
    <e v="#N/A"/>
    <x v="1"/>
    <x v="119"/>
    <s v="Obstruction Survey"/>
    <n v="64791422"/>
    <n v="120000"/>
    <n v="108000"/>
    <m/>
    <n v="12000"/>
  </r>
  <r>
    <x v="1"/>
    <x v="1"/>
    <e v="#N/A"/>
    <x v="1"/>
    <x v="6"/>
    <s v="Rehabilitate Apron area asphalt"/>
    <n v="64791422"/>
    <n v="282000"/>
    <n v="253800"/>
    <m/>
    <n v="28200"/>
  </r>
  <r>
    <x v="1"/>
    <x v="1"/>
    <e v="#N/A"/>
    <x v="1"/>
    <x v="6"/>
    <s v="Contingency, RPR, Admin, etc. Taxiway and Apron Rehabilitation"/>
    <n v="64791422"/>
    <n v="272000"/>
    <n v="244800"/>
    <m/>
    <n v="27200"/>
  </r>
  <r>
    <x v="1"/>
    <x v="1"/>
    <e v="#N/A"/>
    <x v="1"/>
    <x v="6"/>
    <s v="Rehabilitate Taxiway A, Cross-taxiways NPE '16-'19"/>
    <n v="64791422"/>
    <n v="244400"/>
    <n v="219960"/>
    <m/>
    <n v="24440"/>
  </r>
  <r>
    <x v="1"/>
    <x v="1"/>
    <e v="#N/A"/>
    <x v="1"/>
    <x v="6"/>
    <s v="Apron Concrete Joint Seal Replacement (33,720 LF) NPE '16-'19"/>
    <n v="64791422"/>
    <n v="282000"/>
    <n v="253800"/>
    <m/>
    <n v="28200"/>
  </r>
  <r>
    <x v="1"/>
    <x v="1"/>
    <e v="#N/A"/>
    <x v="1"/>
    <x v="6"/>
    <s v="Concrete Crack Sealing Main Apron Areas"/>
    <n v="64791422"/>
    <n v="282000"/>
    <n v="253800"/>
    <m/>
    <n v="28200"/>
  </r>
  <r>
    <x v="1"/>
    <x v="1"/>
    <e v="#N/A"/>
    <x v="1"/>
    <x v="120"/>
    <s v="Engineering/Design for airfield rehabilitiation"/>
    <n v="64791422"/>
    <n v="205000"/>
    <m/>
    <n v="184500"/>
    <n v="20500"/>
  </r>
  <r>
    <x v="1"/>
    <x v="1"/>
    <e v="#N/A"/>
    <x v="1"/>
    <x v="86"/>
    <s v="Replace AWOS"/>
    <n v="64791422"/>
    <n v="125000"/>
    <m/>
    <n v="93750"/>
    <n v="31250"/>
  </r>
  <r>
    <x v="1"/>
    <x v="1"/>
    <e v="#N/A"/>
    <x v="1"/>
    <x v="86"/>
    <s v="Engineering and Design Taxiway Alpha Rehabilitation"/>
    <n v="64791422"/>
    <n v="258000"/>
    <n v="232200"/>
    <m/>
    <n v="25800"/>
  </r>
  <r>
    <x v="1"/>
    <x v="1"/>
    <e v="#N/A"/>
    <x v="1"/>
    <x v="121"/>
    <s v="ALP Narrative"/>
    <n v="64791422"/>
    <n v="75000"/>
    <n v="67500"/>
    <m/>
    <n v="7500"/>
  </r>
  <r>
    <x v="1"/>
    <x v="1"/>
    <e v="#N/A"/>
    <x v="1"/>
    <x v="122"/>
    <s v="Install AWOS"/>
    <n v="64791422"/>
    <n v="150000"/>
    <m/>
    <n v="112500"/>
    <n v="37500"/>
  </r>
  <r>
    <x v="1"/>
    <x v="1"/>
    <e v="#N/A"/>
    <x v="1"/>
    <x v="122"/>
    <s v="Construct new Terminal Building / Pilot's Lounge"/>
    <n v="64791422"/>
    <n v="300000"/>
    <m/>
    <n v="150000"/>
    <n v="150000"/>
  </r>
  <r>
    <x v="1"/>
    <x v="1"/>
    <e v="#N/A"/>
    <x v="1"/>
    <x v="16"/>
    <s v="Engineering and Design for Hangar and access taxiway"/>
    <n v="64791422"/>
    <n v="166666"/>
    <n v="150000"/>
    <m/>
    <n v="16666"/>
  </r>
  <r>
    <x v="1"/>
    <x v="1"/>
    <e v="#N/A"/>
    <x v="1"/>
    <x v="42"/>
    <s v="Replace MIRLs"/>
    <n v="64791422"/>
    <n v="210000"/>
    <n v="189000"/>
    <m/>
    <n v="21000"/>
  </r>
  <r>
    <x v="1"/>
    <x v="1"/>
    <e v="#N/A"/>
    <x v="1"/>
    <x v="42"/>
    <s v="Rehab partial parallel and connecting TWs"/>
    <n v="64791422"/>
    <n v="35000"/>
    <n v="31500"/>
    <m/>
    <n v="3500"/>
  </r>
  <r>
    <x v="1"/>
    <x v="1"/>
    <e v="#N/A"/>
    <x v="1"/>
    <x v="42"/>
    <s v="Contingency for TW/Pvmt Rehab"/>
    <n v="64791422"/>
    <n v="160000"/>
    <n v="144000"/>
    <m/>
    <n v="16000"/>
  </r>
  <r>
    <x v="1"/>
    <x v="1"/>
    <e v="#N/A"/>
    <x v="1"/>
    <x v="42"/>
    <s v="Rehabilitate apron"/>
    <n v="64791422"/>
    <n v="95000"/>
    <n v="85500"/>
    <m/>
    <n v="9500"/>
  </r>
  <r>
    <x v="1"/>
    <x v="1"/>
    <e v="#N/A"/>
    <x v="1"/>
    <x v="42"/>
    <s v="Mark RW 2-20 (26,500 sf)"/>
    <n v="64791422"/>
    <n v="30000"/>
    <n v="27000"/>
    <m/>
    <n v="3000"/>
  </r>
  <r>
    <x v="1"/>
    <x v="1"/>
    <e v="#N/A"/>
    <x v="1"/>
    <x v="42"/>
    <s v="Rehabilitate RW 2-20 (4000x75)"/>
    <n v="64791422"/>
    <n v="235000"/>
    <n v="211500"/>
    <m/>
    <n v="23500"/>
  </r>
  <r>
    <x v="1"/>
    <x v="1"/>
    <e v="#N/A"/>
    <x v="1"/>
    <x v="42"/>
    <s v="Regrade RW 2/20 Shoulders"/>
    <n v="64791422"/>
    <n v="90000"/>
    <n v="81000"/>
    <m/>
    <n v="9000"/>
  </r>
  <r>
    <x v="1"/>
    <x v="1"/>
    <e v="#N/A"/>
    <x v="1"/>
    <x v="0"/>
    <s v="Land Reimbursement - 1.465 acres (4308 Wiley Post)"/>
    <n v="64791422"/>
    <n v="762600"/>
    <n v="686340"/>
    <m/>
    <n v="76260"/>
  </r>
  <r>
    <x v="1"/>
    <x v="1"/>
    <e v="#N/A"/>
    <x v="1"/>
    <x v="0"/>
    <s v="Land Reimbursement - 2.97 acres (Curtiss Drive Lots 1, 2 &amp; 3)"/>
    <n v="64791422"/>
    <n v="1360244"/>
    <n v="1224219"/>
    <m/>
    <n v="136025"/>
  </r>
  <r>
    <x v="1"/>
    <x v="1"/>
    <s v="TKI"/>
    <x v="0"/>
    <x v="123"/>
    <s v="Clean/Fill/Joint Seal TXWY B, B-2, B-4, and North ramp (~113,000 LF)"/>
    <n v="64791422"/>
    <n v="220000"/>
    <n v="198000"/>
    <m/>
    <n v="22000"/>
  </r>
  <r>
    <x v="1"/>
    <x v="1"/>
    <s v="TKI"/>
    <x v="0"/>
    <x v="123"/>
    <s v="Engineering/Design RSA Drainage Improvements"/>
    <n v="64791422"/>
    <n v="300000"/>
    <n v="270000"/>
    <m/>
    <n v="30000"/>
  </r>
  <r>
    <x v="1"/>
    <x v="1"/>
    <e v="#N/A"/>
    <x v="1"/>
    <x v="124"/>
    <s v="Rehabilitate apron &amp; TW (9,111 sy)"/>
    <n v="64791422"/>
    <n v="54666"/>
    <m/>
    <n v="49199"/>
    <n v="5467"/>
  </r>
  <r>
    <x v="1"/>
    <x v="1"/>
    <e v="#N/A"/>
    <x v="1"/>
    <x v="124"/>
    <s v="Engineering/design for rehab (Statewide Program)"/>
    <n v="64791422"/>
    <n v="50000"/>
    <m/>
    <n v="45000"/>
    <n v="5000"/>
  </r>
  <r>
    <x v="1"/>
    <x v="1"/>
    <e v="#N/A"/>
    <x v="1"/>
    <x v="124"/>
    <s v="Rehabilitate RW 8-26 (4685 x 55)"/>
    <n v="64791422"/>
    <n v="131000"/>
    <m/>
    <n v="117900"/>
    <n v="13100"/>
  </r>
  <r>
    <x v="1"/>
    <x v="1"/>
    <e v="#N/A"/>
    <x v="1"/>
    <x v="124"/>
    <s v="Rehabilitate west apron (5200 sy)"/>
    <n v="64791422"/>
    <n v="25000"/>
    <m/>
    <n v="22500"/>
    <n v="2500"/>
  </r>
  <r>
    <x v="1"/>
    <x v="1"/>
    <e v="#N/A"/>
    <x v="1"/>
    <x v="124"/>
    <s v="Mark RW 8-26 (14,800 sf)"/>
    <n v="64791422"/>
    <n v="9000"/>
    <m/>
    <n v="8100"/>
    <n v="900"/>
  </r>
  <r>
    <x v="1"/>
    <x v="1"/>
    <e v="#N/A"/>
    <x v="1"/>
    <x v="124"/>
    <s v="Rehabilitate &amp; mark west stub TW (135 x 45)"/>
    <n v="64791422"/>
    <n v="5000"/>
    <m/>
    <n v="4500"/>
    <n v="500"/>
  </r>
  <r>
    <x v="1"/>
    <x v="1"/>
    <s v="DTO"/>
    <x v="0"/>
    <x v="23"/>
    <s v="Engineering/design for Phase 2 relign Parallel TW B and expand apron"/>
    <n v="64791422"/>
    <n v="185000"/>
    <n v="166500"/>
    <m/>
    <n v="18500"/>
  </r>
  <r>
    <x v="1"/>
    <x v="1"/>
    <s v="DTO"/>
    <x v="0"/>
    <x v="23"/>
    <s v="Contingencies, RPR, Admin, Fees, etc for MIRL and electrical improvements West RWY"/>
    <n v="64791422"/>
    <n v="148200"/>
    <n v="133380"/>
    <m/>
    <n v="14820"/>
  </r>
  <r>
    <x v="1"/>
    <x v="1"/>
    <s v="DTO"/>
    <x v="0"/>
    <x v="23"/>
    <s v="Install MIRLs west RW (4500 lf) &amp; electrical vault"/>
    <n v="64791422"/>
    <n v="382500"/>
    <n v="344250"/>
    <m/>
    <n v="38250"/>
  </r>
  <r>
    <x v="1"/>
    <x v="1"/>
    <s v="DTO"/>
    <x v="0"/>
    <x v="23"/>
    <s v="Install MIRLs West RWY (500 lf) (100% Sponsor Share)"/>
    <n v="64791422"/>
    <n v="42500"/>
    <m/>
    <m/>
    <n v="42500"/>
  </r>
  <r>
    <x v="1"/>
    <x v="1"/>
    <s v="DTO"/>
    <x v="0"/>
    <x v="23"/>
    <s v="Install new electrical vault for west side RW"/>
    <n v="64791422"/>
    <n v="15000"/>
    <n v="13500"/>
    <m/>
    <n v="1500"/>
  </r>
  <r>
    <x v="1"/>
    <x v="1"/>
    <s v="DTO"/>
    <x v="0"/>
    <x v="23"/>
    <s v="Relocate/protect utilities"/>
    <n v="64791422"/>
    <n v="50000"/>
    <n v="45000"/>
    <m/>
    <n v="5000"/>
  </r>
  <r>
    <x v="1"/>
    <x v="1"/>
    <e v="#N/A"/>
    <x v="1"/>
    <x v="88"/>
    <s v="Engineering &amp; Design - reconstruction"/>
    <n v="64791422"/>
    <n v="375000"/>
    <m/>
    <n v="337500"/>
    <n v="37500"/>
  </r>
  <r>
    <x v="1"/>
    <x v="1"/>
    <e v="#N/A"/>
    <x v="1"/>
    <x v="125"/>
    <s v="Engineering/design for rehab"/>
    <n v="64791422"/>
    <n v="136000"/>
    <m/>
    <n v="122400"/>
    <n v="13600"/>
  </r>
  <r>
    <x v="1"/>
    <x v="1"/>
    <e v="#N/A"/>
    <x v="1"/>
    <x v="58"/>
    <s v="Rehabilitate west hangar access TW (9,327 sy)"/>
    <n v="64791422"/>
    <n v="325000"/>
    <n v="292500"/>
    <m/>
    <n v="32500"/>
  </r>
  <r>
    <x v="1"/>
    <x v="1"/>
    <e v="#N/A"/>
    <x v="1"/>
    <x v="58"/>
    <s v="Rehabilitate north hangar access TW (6300 sy)"/>
    <n v="64791422"/>
    <n v="325000"/>
    <n v="292500"/>
    <m/>
    <n v="32500"/>
  </r>
  <r>
    <x v="1"/>
    <x v="1"/>
    <e v="#N/A"/>
    <x v="1"/>
    <x v="58"/>
    <s v="Partial reconstruct &amp; mark parallel TW RW 1-19 (6480 x 35)"/>
    <n v="64791422"/>
    <n v="650000"/>
    <n v="585000"/>
    <m/>
    <n v="65000"/>
  </r>
  <r>
    <x v="1"/>
    <x v="1"/>
    <e v="#N/A"/>
    <x v="1"/>
    <x v="126"/>
    <s v="Rehabilitate RW 17-35 (5000 x 60)"/>
    <n v="64791422"/>
    <n v="200000"/>
    <n v="180000"/>
    <m/>
    <n v="20000"/>
  </r>
  <r>
    <x v="1"/>
    <x v="1"/>
    <e v="#N/A"/>
    <x v="1"/>
    <x v="126"/>
    <s v="Contingency, RPR, Admin, Fees, testing, (etc"/>
    <n v="64791422"/>
    <n v="317900"/>
    <n v="286110"/>
    <m/>
    <n v="31790"/>
  </r>
  <r>
    <x v="1"/>
    <x v="1"/>
    <e v="#N/A"/>
    <x v="1"/>
    <x v="126"/>
    <s v="Expand apron (8000 sy)"/>
    <n v="64791422"/>
    <n v="606000"/>
    <n v="545400"/>
    <m/>
    <n v="60600"/>
  </r>
  <r>
    <x v="1"/>
    <x v="1"/>
    <e v="#N/A"/>
    <x v="1"/>
    <x v="126"/>
    <s v="Rehab cross TW"/>
    <n v="64791422"/>
    <n v="3500"/>
    <n v="3150"/>
    <m/>
    <n v="350"/>
  </r>
  <r>
    <x v="1"/>
    <x v="1"/>
    <e v="#N/A"/>
    <x v="1"/>
    <x v="126"/>
    <s v="Mark RW 17-35 and apron"/>
    <n v="64791422"/>
    <n v="31600"/>
    <n v="28440"/>
    <m/>
    <n v="3160"/>
  </r>
  <r>
    <x v="1"/>
    <x v="1"/>
    <e v="#N/A"/>
    <x v="1"/>
    <x v="126"/>
    <s v="Construct TW from north apron to RW (875 sy)"/>
    <n v="64791422"/>
    <n v="65700"/>
    <n v="59130"/>
    <m/>
    <n v="6570"/>
  </r>
  <r>
    <x v="1"/>
    <x v="1"/>
    <e v="#N/A"/>
    <x v="1"/>
    <x v="126"/>
    <s v="Rehab apron"/>
    <n v="64791422"/>
    <n v="55000"/>
    <n v="49500"/>
    <m/>
    <n v="5500"/>
  </r>
  <r>
    <x v="1"/>
    <x v="1"/>
    <e v="#N/A"/>
    <x v="1"/>
    <x v="127"/>
    <s v="Engineering Design Runway/Taxiway Rehab (16 NPE)"/>
    <n v="64791422"/>
    <n v="100000"/>
    <n v="90000"/>
    <m/>
    <n v="10000"/>
  </r>
  <r>
    <x v="1"/>
    <x v="1"/>
    <e v="#N/A"/>
    <x v="1"/>
    <x v="26"/>
    <s v="Rehabilitate Terminal Apron -- 2015-2018 NPE"/>
    <n v="64791422"/>
    <n v="110000"/>
    <n v="99000"/>
    <m/>
    <n v="11000"/>
  </r>
  <r>
    <x v="1"/>
    <x v="1"/>
    <e v="#N/A"/>
    <x v="1"/>
    <x v="26"/>
    <s v="Install Perimeter Fencing Along West, North, and East (7,000 lf)"/>
    <n v="64791422"/>
    <n v="150666"/>
    <n v="135599"/>
    <m/>
    <n v="15067"/>
  </r>
  <r>
    <x v="1"/>
    <x v="1"/>
    <e v="#N/A"/>
    <x v="1"/>
    <x v="26"/>
    <s v="Construction Admin, RPR, and Contingency"/>
    <n v="64791422"/>
    <n v="72000"/>
    <n v="64800"/>
    <m/>
    <n v="7200"/>
  </r>
  <r>
    <x v="1"/>
    <x v="1"/>
    <e v="#N/A"/>
    <x v="1"/>
    <x v="26"/>
    <s v="Mark RW 8-26 (4200x60)"/>
    <n v="64791422"/>
    <n v="20000"/>
    <n v="18000"/>
    <m/>
    <n v="2000"/>
  </r>
  <r>
    <x v="1"/>
    <x v="1"/>
    <e v="#N/A"/>
    <x v="1"/>
    <x v="26"/>
    <s v="Rehabilitate and Mark Taxiways A, B, and C"/>
    <n v="64791422"/>
    <n v="110000"/>
    <n v="99000"/>
    <m/>
    <n v="11000"/>
  </r>
  <r>
    <x v="1"/>
    <x v="1"/>
    <e v="#N/A"/>
    <x v="1"/>
    <x v="26"/>
    <s v="Mark RW 16-34 -- add alt"/>
    <n v="64791422"/>
    <n v="10000"/>
    <n v="9000"/>
    <m/>
    <n v="1000"/>
  </r>
  <r>
    <x v="1"/>
    <x v="1"/>
    <e v="#N/A"/>
    <x v="1"/>
    <x v="26"/>
    <s v="Rehabilitate RW 16-34 (2300 x 35) -- add alt"/>
    <n v="64791422"/>
    <n v="90000"/>
    <n v="81000"/>
    <m/>
    <n v="9000"/>
  </r>
  <r>
    <x v="1"/>
    <x v="1"/>
    <e v="#N/A"/>
    <x v="1"/>
    <x v="26"/>
    <s v="Rehabilitate and Mark TW D -- add alt"/>
    <n v="64791422"/>
    <n v="25000"/>
    <n v="22500"/>
    <m/>
    <n v="2500"/>
  </r>
  <r>
    <x v="1"/>
    <x v="1"/>
    <e v="#N/A"/>
    <x v="1"/>
    <x v="26"/>
    <s v="Rehabilitate RW 8-26 (4200 x 60)"/>
    <n v="64791422"/>
    <n v="235600"/>
    <n v="212040"/>
    <m/>
    <n v="23560"/>
  </r>
  <r>
    <x v="1"/>
    <x v="1"/>
    <e v="#N/A"/>
    <x v="1"/>
    <x v="26"/>
    <s v="Install Electronic Gate at Airport Entrance - 2019 NPE"/>
    <n v="64791422"/>
    <n v="10000"/>
    <n v="9000"/>
    <m/>
    <n v="1000"/>
  </r>
  <r>
    <x v="1"/>
    <x v="1"/>
    <e v="#N/A"/>
    <x v="1"/>
    <x v="5"/>
    <s v="Contingency, admin. fees, RPR, etc."/>
    <n v="64791422"/>
    <n v="75000"/>
    <m/>
    <n v="67500"/>
    <n v="7500"/>
  </r>
  <r>
    <x v="1"/>
    <x v="1"/>
    <e v="#N/A"/>
    <x v="1"/>
    <x v="5"/>
    <s v="Replace Runway 17/35 MIRLs LEDs (6000 x 75), airfield signs and PAPI's"/>
    <n v="64791422"/>
    <n v="600000"/>
    <m/>
    <n v="540000"/>
    <n v="60000"/>
  </r>
  <r>
    <x v="1"/>
    <x v="1"/>
    <e v="#N/A"/>
    <x v="0"/>
    <x v="128"/>
    <s v="Engineering Design to Rehab Runway, Taxiways Alpha, Bravo, and Connector"/>
    <n v="64791422"/>
    <n v="200000"/>
    <n v="180000"/>
    <m/>
    <n v="20000"/>
  </r>
  <r>
    <x v="1"/>
    <x v="1"/>
    <e v="#N/A"/>
    <x v="0"/>
    <x v="128"/>
    <s v="Update Airport Master Plan"/>
    <n v="64791422"/>
    <n v="200000"/>
    <n v="180000"/>
    <m/>
    <n v="20000"/>
  </r>
  <r>
    <x v="1"/>
    <x v="1"/>
    <e v="#N/A"/>
    <x v="1"/>
    <x v="91"/>
    <s v="Detention Pond and Drainage Improvements (17, 18, 19 NPE)"/>
    <n v="64791422"/>
    <n v="990000"/>
    <n v="891000"/>
    <m/>
    <n v="99000"/>
  </r>
  <r>
    <x v="1"/>
    <x v="1"/>
    <e v="#N/A"/>
    <x v="1"/>
    <x v="91"/>
    <s v="Mobilization, construction admin, RPR, and testing for apron and drainage improvements"/>
    <n v="64791422"/>
    <n v="301400"/>
    <n v="271260"/>
    <m/>
    <n v="30140"/>
  </r>
  <r>
    <x v="1"/>
    <x v="1"/>
    <e v="#N/A"/>
    <x v="1"/>
    <x v="91"/>
    <s v="Contingency"/>
    <n v="64791422"/>
    <n v="300000"/>
    <n v="270000"/>
    <m/>
    <n v="30000"/>
  </r>
  <r>
    <x v="1"/>
    <x v="1"/>
    <e v="#N/A"/>
    <x v="1"/>
    <x v="91"/>
    <s v="Construct Apron (300x220)"/>
    <n v="64791422"/>
    <n v="630000"/>
    <n v="567000"/>
    <m/>
    <n v="63000"/>
  </r>
  <r>
    <x v="1"/>
    <x v="1"/>
    <e v="#N/A"/>
    <x v="1"/>
    <x v="129"/>
    <s v="Mark RW 13-31 (14,725 sf)"/>
    <n v="64791422"/>
    <n v="11400"/>
    <n v="10260"/>
    <m/>
    <n v="1140"/>
  </r>
  <r>
    <x v="1"/>
    <x v="1"/>
    <e v="#N/A"/>
    <x v="1"/>
    <x v="129"/>
    <s v="Rehabilitate RW 13-31 (4300 x 75)"/>
    <n v="64791422"/>
    <n v="215400"/>
    <n v="193860"/>
    <m/>
    <n v="21540"/>
  </r>
  <r>
    <x v="1"/>
    <x v="1"/>
    <e v="#N/A"/>
    <x v="1"/>
    <x v="129"/>
    <s v="Rehabilitate RW 18-36 (6000 x 100)"/>
    <n v="64791422"/>
    <n v="400000"/>
    <n v="360000"/>
    <m/>
    <n v="40000"/>
  </r>
  <r>
    <x v="1"/>
    <x v="1"/>
    <e v="#N/A"/>
    <x v="1"/>
    <x v="129"/>
    <s v="Mark RW 18-36 (32,950 sf)"/>
    <n v="64791422"/>
    <n v="30000"/>
    <n v="27000"/>
    <m/>
    <n v="3000"/>
  </r>
  <r>
    <x v="1"/>
    <x v="1"/>
    <e v="#N/A"/>
    <x v="1"/>
    <x v="129"/>
    <s v="Contingency, RPR, Admin, Fees, Rehabilitate RWY 18/36 RWY 13/31"/>
    <n v="64791422"/>
    <n v="220200"/>
    <n v="198180"/>
    <m/>
    <n v="22020"/>
  </r>
  <r>
    <x v="1"/>
    <x v="1"/>
    <e v="#N/A"/>
    <x v="1"/>
    <x v="35"/>
    <s v="Mill and overlay stub TW (583 sy)"/>
    <n v="64791422"/>
    <n v="18073"/>
    <n v="16265"/>
    <m/>
    <n v="1808"/>
  </r>
  <r>
    <x v="1"/>
    <x v="1"/>
    <e v="#N/A"/>
    <x v="1"/>
    <x v="35"/>
    <s v="Mark RW 17/35, taxiway, apron, and turnarounds"/>
    <n v="64791422"/>
    <n v="17000"/>
    <n v="15300"/>
    <m/>
    <n v="1700"/>
  </r>
  <r>
    <x v="1"/>
    <x v="1"/>
    <e v="#N/A"/>
    <x v="1"/>
    <x v="35"/>
    <s v="Mill and overlay apron (5,573 sy)"/>
    <n v="64791422"/>
    <n v="192000"/>
    <n v="172800"/>
    <m/>
    <n v="19200"/>
  </r>
  <r>
    <x v="1"/>
    <x v="1"/>
    <e v="#N/A"/>
    <x v="1"/>
    <x v="35"/>
    <s v="Mill and overlay RW 17/35 (4000 x 75) 12,500 # (17,18 NPE)"/>
    <n v="64791422"/>
    <n v="1260774"/>
    <n v="1134696"/>
    <m/>
    <n v="126078"/>
  </r>
  <r>
    <x v="1"/>
    <x v="1"/>
    <e v="#N/A"/>
    <x v="1"/>
    <x v="35"/>
    <s v="Mill and overlay turnarounds RW 17/35"/>
    <n v="64791422"/>
    <n v="65100"/>
    <n v="58590"/>
    <m/>
    <n v="6510"/>
  </r>
  <r>
    <x v="1"/>
    <x v="1"/>
    <e v="#N/A"/>
    <x v="1"/>
    <x v="35"/>
    <s v="Contingency, RPR, Admin for airfield pavement mill and overlay"/>
    <n v="64791422"/>
    <n v="172549"/>
    <n v="155294"/>
    <m/>
    <n v="17255"/>
  </r>
  <r>
    <x v="1"/>
    <x v="1"/>
    <e v="#N/A"/>
    <x v="1"/>
    <x v="67"/>
    <s v="Engineering/design for rehab"/>
    <n v="64791422"/>
    <n v="110000"/>
    <m/>
    <n v="99000"/>
    <n v="11000"/>
  </r>
  <r>
    <x v="1"/>
    <x v="1"/>
    <e v="#N/A"/>
    <x v="1"/>
    <x v="130"/>
    <s v="Rehabilitate parking apron (10,300 sy)"/>
    <n v="64791422"/>
    <n v="53300"/>
    <n v="47970"/>
    <m/>
    <n v="5330"/>
  </r>
  <r>
    <x v="1"/>
    <x v="1"/>
    <e v="#N/A"/>
    <x v="1"/>
    <x v="130"/>
    <s v="Construct west hangar access taxiway with Drainage improvements"/>
    <n v="64791422"/>
    <n v="172300"/>
    <n v="155070"/>
    <m/>
    <n v="17230"/>
  </r>
  <r>
    <x v="1"/>
    <x v="1"/>
    <e v="#N/A"/>
    <x v="1"/>
    <x v="130"/>
    <s v="Rehabilitate RW 18-36 (3317 x 50)"/>
    <n v="64791422"/>
    <n v="172400"/>
    <n v="155160"/>
    <m/>
    <n v="17240"/>
  </r>
  <r>
    <x v="1"/>
    <x v="1"/>
    <e v="#N/A"/>
    <x v="1"/>
    <x v="130"/>
    <s v="Rehabilitate terminal apron (3000 sy)"/>
    <n v="64791422"/>
    <n v="102900"/>
    <n v="92610"/>
    <m/>
    <n v="10290"/>
  </r>
  <r>
    <x v="1"/>
    <x v="1"/>
    <e v="#N/A"/>
    <x v="1"/>
    <x v="130"/>
    <s v="Rehabilitate hangar TW F (2300 sy)"/>
    <n v="64791422"/>
    <n v="11900"/>
    <n v="10710"/>
    <m/>
    <n v="1190"/>
  </r>
  <r>
    <x v="1"/>
    <x v="1"/>
    <e v="#N/A"/>
    <x v="1"/>
    <x v="130"/>
    <s v="Rehabilitate existing TWs (5850 x 40)"/>
    <n v="64791422"/>
    <n v="254500"/>
    <n v="229050"/>
    <m/>
    <n v="25450"/>
  </r>
  <r>
    <x v="1"/>
    <x v="1"/>
    <e v="#N/A"/>
    <x v="1"/>
    <x v="130"/>
    <s v="Rehabilitate hangar TW C ( 5000 sy)"/>
    <n v="64791422"/>
    <n v="25900"/>
    <n v="23310"/>
    <m/>
    <n v="2590"/>
  </r>
  <r>
    <x v="1"/>
    <x v="1"/>
    <e v="#N/A"/>
    <x v="1"/>
    <x v="130"/>
    <s v="Mark RW 18-36 (5362 sf)"/>
    <n v="64791422"/>
    <n v="17200"/>
    <n v="15480"/>
    <m/>
    <n v="1720"/>
  </r>
  <r>
    <x v="1"/>
    <x v="1"/>
    <e v="#N/A"/>
    <x v="1"/>
    <x v="130"/>
    <s v="Rehabilitate hangar TW A ( 4300 sy)"/>
    <n v="64791422"/>
    <n v="22200"/>
    <n v="19980"/>
    <m/>
    <n v="2220"/>
  </r>
  <r>
    <x v="1"/>
    <x v="1"/>
    <e v="#N/A"/>
    <x v="1"/>
    <x v="130"/>
    <s v="Pavement Strength Evaluation RWY 03/21"/>
    <n v="64791422"/>
    <n v="41700"/>
    <n v="37530"/>
    <m/>
    <n v="4170"/>
  </r>
  <r>
    <x v="1"/>
    <x v="1"/>
    <e v="#N/A"/>
    <x v="1"/>
    <x v="130"/>
    <s v="Mark RW 3-21 (26,693 sf)"/>
    <n v="64791422"/>
    <n v="20000"/>
    <n v="18000"/>
    <m/>
    <n v="2000"/>
  </r>
  <r>
    <x v="1"/>
    <x v="1"/>
    <e v="#N/A"/>
    <x v="1"/>
    <x v="130"/>
    <s v="Flight Check for PAPI installation"/>
    <n v="64791422"/>
    <n v="13000"/>
    <n v="11700"/>
    <m/>
    <n v="1300"/>
  </r>
  <r>
    <x v="1"/>
    <x v="1"/>
    <e v="#N/A"/>
    <x v="1"/>
    <x v="130"/>
    <s v="Replace RW 03 VASI w/PAPI-2"/>
    <n v="64791422"/>
    <n v="77600"/>
    <n v="69840"/>
    <m/>
    <n v="7760"/>
  </r>
  <r>
    <x v="1"/>
    <x v="1"/>
    <e v="#N/A"/>
    <x v="1"/>
    <x v="130"/>
    <s v="Contingency, RPR, admin, fees, etc for pavement rehabilitation, PAPI install"/>
    <n v="64791422"/>
    <n v="328600"/>
    <n v="295740"/>
    <m/>
    <n v="32860"/>
  </r>
  <r>
    <x v="1"/>
    <x v="1"/>
    <e v="#N/A"/>
    <x v="1"/>
    <x v="130"/>
    <s v="Rehabilitate RW 3-21 (5000 x 75)"/>
    <n v="64791422"/>
    <n v="250000"/>
    <n v="225000"/>
    <m/>
    <n v="25000"/>
  </r>
  <r>
    <x v="1"/>
    <x v="1"/>
    <e v="#N/A"/>
    <x v="1"/>
    <x v="39"/>
    <s v="Construct Runway 1/19 (Phase III)"/>
    <n v="64791422"/>
    <n v="7894736"/>
    <n v="3000000"/>
    <m/>
    <n v="4894736"/>
  </r>
  <r>
    <x v="1"/>
    <x v="1"/>
    <e v="#N/A"/>
    <x v="0"/>
    <x v="131"/>
    <s v="Widen hangar access taxilane near city-owned T-hangars. (NPE '16, '17, '18, '19)"/>
    <n v="64791422"/>
    <n v="70000"/>
    <n v="56000"/>
    <m/>
    <n v="14000"/>
  </r>
  <r>
    <x v="1"/>
    <x v="1"/>
    <e v="#N/A"/>
    <x v="0"/>
    <x v="131"/>
    <s v="Construct Hold-bay at south end of parallel taxiay (NPE '16, '17, '18, '19)"/>
    <n v="64791422"/>
    <n v="515000"/>
    <n v="412000"/>
    <m/>
    <n v="103000"/>
  </r>
  <r>
    <x v="1"/>
    <x v="1"/>
    <e v="#N/A"/>
    <x v="0"/>
    <x v="131"/>
    <s v="Contingency, RPR, Admin, Fees for taxiway extension, holding bay, and taxilane widening. (NPE '16, '17, '18, '19)"/>
    <n v="64791422"/>
    <n v="170300"/>
    <n v="136240"/>
    <m/>
    <n v="34060"/>
  </r>
  <r>
    <x v="1"/>
    <x v="1"/>
    <e v="#N/A"/>
    <x v="0"/>
    <x v="131"/>
    <s v="Extend TXWY &quot;A&quot; south to current RW 35 end (500x40)"/>
    <n v="64791422"/>
    <n v="490000"/>
    <n v="392000"/>
    <m/>
    <n v="98000"/>
  </r>
  <r>
    <x v="1"/>
    <x v="1"/>
    <e v="#N/A"/>
    <x v="1"/>
    <x v="92"/>
    <s v="Mark RW 16-34 (4246 sf)"/>
    <n v="64791422"/>
    <n v="4246"/>
    <m/>
    <n v="3821"/>
    <n v="425"/>
  </r>
  <r>
    <x v="1"/>
    <x v="1"/>
    <e v="#N/A"/>
    <x v="1"/>
    <x v="92"/>
    <s v="Rehabilitate &amp; mark stub TW (225 x 35)"/>
    <n v="64791422"/>
    <n v="5250"/>
    <m/>
    <n v="4725"/>
    <n v="525"/>
  </r>
  <r>
    <x v="1"/>
    <x v="1"/>
    <e v="#N/A"/>
    <x v="1"/>
    <x v="92"/>
    <s v="Rehabilitate RW 16-34 (3500 x 60)"/>
    <n v="64791422"/>
    <n v="139998"/>
    <m/>
    <n v="125998"/>
    <n v="14000"/>
  </r>
  <r>
    <x v="1"/>
    <x v="1"/>
    <e v="#N/A"/>
    <x v="1"/>
    <x v="92"/>
    <s v="Rehabilitate apron (310 x 145)"/>
    <n v="64791422"/>
    <n v="36732"/>
    <m/>
    <n v="33058"/>
    <n v="3674"/>
  </r>
  <r>
    <x v="1"/>
    <x v="1"/>
    <e v="#N/A"/>
    <x v="1"/>
    <x v="92"/>
    <s v="Acquire land for RPZ RW 34 end (2.0 ac)"/>
    <n v="64791422"/>
    <n v="20000"/>
    <m/>
    <n v="18000"/>
    <n v="2000"/>
  </r>
  <r>
    <x v="1"/>
    <x v="1"/>
    <e v="#N/A"/>
    <x v="1"/>
    <x v="132"/>
    <s v="Contingency, RPR, Admin, fees, etc pavement rehab"/>
    <n v="64791422"/>
    <n v="63100"/>
    <n v="56790"/>
    <m/>
    <n v="6310"/>
  </r>
  <r>
    <x v="1"/>
    <x v="1"/>
    <e v="#N/A"/>
    <x v="1"/>
    <x v="132"/>
    <s v="Engineering and Design for pavement rehabilitation"/>
    <n v="64791422"/>
    <n v="24900"/>
    <n v="22410"/>
    <m/>
    <n v="2490"/>
  </r>
  <r>
    <x v="1"/>
    <x v="1"/>
    <e v="#N/A"/>
    <x v="1"/>
    <x v="132"/>
    <s v="Rehabilitate RW 18-36 (3,420 x 50)"/>
    <n v="64791422"/>
    <n v="114000"/>
    <n v="102600"/>
    <m/>
    <n v="11400"/>
  </r>
  <r>
    <x v="1"/>
    <x v="1"/>
    <e v="#N/A"/>
    <x v="1"/>
    <x v="132"/>
    <s v="Rehabilitate and Mark apron (3,400 sy)"/>
    <n v="64791422"/>
    <n v="29400"/>
    <n v="26460"/>
    <m/>
    <n v="2940"/>
  </r>
  <r>
    <x v="1"/>
    <x v="1"/>
    <e v="#N/A"/>
    <x v="1"/>
    <x v="132"/>
    <s v="Rehabilitate stub TW (170 x 35)"/>
    <n v="64791422"/>
    <n v="4000"/>
    <n v="3600"/>
    <m/>
    <n v="400"/>
  </r>
  <r>
    <x v="1"/>
    <x v="1"/>
    <e v="#N/A"/>
    <x v="1"/>
    <x v="132"/>
    <s v="Mark RW 18-36 (13,260 sf)"/>
    <n v="64791422"/>
    <n v="23600"/>
    <n v="21240"/>
    <m/>
    <n v="2360"/>
  </r>
  <r>
    <x v="1"/>
    <x v="1"/>
    <e v="#N/A"/>
    <x v="1"/>
    <x v="133"/>
    <s v="Drainage Improvements at RWY 16 (designed in 1719HILLS)"/>
    <n v="64791422"/>
    <n v="59600"/>
    <n v="53640"/>
    <m/>
    <n v="5960"/>
  </r>
  <r>
    <x v="1"/>
    <x v="1"/>
    <e v="#N/A"/>
    <x v="1"/>
    <x v="133"/>
    <s v="Drainage Improvements south of Runway (designed in 1719HILLS)"/>
    <n v="64791422"/>
    <n v="59600"/>
    <n v="53640"/>
    <m/>
    <n v="5960"/>
  </r>
  <r>
    <x v="1"/>
    <x v="1"/>
    <e v="#N/A"/>
    <x v="1"/>
    <x v="133"/>
    <s v="Nationwide Permit documents and coordination with USACE"/>
    <n v="64791422"/>
    <n v="53600"/>
    <n v="48240"/>
    <m/>
    <n v="5360"/>
  </r>
  <r>
    <x v="1"/>
    <x v="1"/>
    <e v="#N/A"/>
    <x v="1"/>
    <x v="133"/>
    <s v="Engineering and Design for Wildlife Fence"/>
    <n v="64791422"/>
    <n v="48400"/>
    <n v="43560"/>
    <m/>
    <n v="4840"/>
  </r>
  <r>
    <x v="1"/>
    <x v="1"/>
    <e v="#N/A"/>
    <x v="1"/>
    <x v="133"/>
    <s v="Perimiter Wildlife Game Fence (14,300LF)"/>
    <n v="64791422"/>
    <n v="314600"/>
    <n v="283140"/>
    <m/>
    <n v="31460"/>
  </r>
  <r>
    <x v="1"/>
    <x v="1"/>
    <e v="#N/A"/>
    <x v="1"/>
    <x v="133"/>
    <s v="Contingency, RPR, fees, admin, etc for Drainage and Fence Project"/>
    <n v="64791422"/>
    <n v="113300"/>
    <n v="101970"/>
    <m/>
    <n v="11330"/>
  </r>
  <r>
    <x v="1"/>
    <x v="1"/>
    <e v="#N/A"/>
    <x v="1"/>
    <x v="133"/>
    <s v="Drainage Improvements at RWY 34 (designed in 1719HILLS)"/>
    <n v="64791422"/>
    <n v="59600"/>
    <n v="53640"/>
    <m/>
    <n v="5960"/>
  </r>
  <r>
    <x v="1"/>
    <x v="1"/>
    <e v="#N/A"/>
    <x v="1"/>
    <x v="133"/>
    <s v="Install Gate and Keypad"/>
    <n v="64791422"/>
    <n v="8000"/>
    <n v="7200"/>
    <m/>
    <n v="800"/>
  </r>
  <r>
    <x v="1"/>
    <x v="1"/>
    <e v="#N/A"/>
    <x v="1"/>
    <x v="134"/>
    <s v="Parallel taxiway for runway 14-32 (Phase II)"/>
    <n v="64791422"/>
    <n v="1277778"/>
    <n v="1150001"/>
    <m/>
    <n v="127777"/>
  </r>
  <r>
    <x v="1"/>
    <x v="1"/>
    <e v="#N/A"/>
    <x v="1"/>
    <x v="74"/>
    <s v="Land - reimbursement for 95.47 acres west of RW 35 (part I)"/>
    <n v="64791422"/>
    <n v="2600000"/>
    <n v="2340000"/>
    <m/>
    <n v="260000"/>
  </r>
  <r>
    <x v="1"/>
    <x v="1"/>
    <e v="#N/A"/>
    <x v="1"/>
    <x v="54"/>
    <s v="Construct terminal auto parking (20 spots)"/>
    <n v="64791422"/>
    <n v="20000"/>
    <m/>
    <n v="10000"/>
    <n v="10000"/>
  </r>
  <r>
    <x v="1"/>
    <x v="1"/>
    <e v="#N/A"/>
    <x v="1"/>
    <x v="54"/>
    <s v="Construct rear auto parking (346 x 20)"/>
    <n v="64791422"/>
    <n v="30000"/>
    <m/>
    <n v="27000"/>
    <n v="3000"/>
  </r>
  <r>
    <x v="1"/>
    <x v="1"/>
    <e v="#N/A"/>
    <x v="1"/>
    <x v="54"/>
    <s v="Construct new terminal building (5000 sf)"/>
    <n v="64791422"/>
    <n v="1000000"/>
    <m/>
    <n v="500000"/>
    <n v="500000"/>
  </r>
  <r>
    <x v="1"/>
    <x v="1"/>
    <e v="#N/A"/>
    <x v="1"/>
    <x v="54"/>
    <s v="Engineering/design for new terminal building"/>
    <n v="64791422"/>
    <n v="100000"/>
    <m/>
    <n v="50000"/>
    <n v="50000"/>
  </r>
  <r>
    <x v="1"/>
    <x v="1"/>
    <e v="#N/A"/>
    <x v="1"/>
    <x v="54"/>
    <s v="Environmental assessment"/>
    <n v="64791422"/>
    <n v="35000"/>
    <m/>
    <n v="31500"/>
    <n v="3500"/>
  </r>
  <r>
    <x v="1"/>
    <x v="1"/>
    <e v="#N/A"/>
    <x v="1"/>
    <x v="10"/>
    <s v="Contingency - (Admin, RPR, Testing"/>
    <n v="64791422"/>
    <n v="165000"/>
    <n v="148500"/>
    <m/>
    <n v="16500"/>
  </r>
  <r>
    <x v="1"/>
    <x v="1"/>
    <e v="#N/A"/>
    <x v="1"/>
    <x v="10"/>
    <s v="Construction- Relocate/Recycle/Mark N Parallel Taxiway (1,800'x35') &amp; Reconfigure Apron for Taxiway Tie-in (NPE 16,17,18,19)"/>
    <n v="64791422"/>
    <n v="435000"/>
    <n v="391500"/>
    <m/>
    <n v="43500"/>
  </r>
  <r>
    <x v="1"/>
    <x v="1"/>
    <e v="#N/A"/>
    <x v="1"/>
    <x v="20"/>
    <s v="Install PAPI-2L RW 5-23"/>
    <n v="64791422"/>
    <n v="155000"/>
    <m/>
    <n v="139500"/>
    <n v="15500"/>
  </r>
  <r>
    <x v="1"/>
    <x v="1"/>
    <e v="#N/A"/>
    <x v="1"/>
    <x v="20"/>
    <s v="Construction Contingency"/>
    <n v="64791422"/>
    <n v="70000"/>
    <m/>
    <n v="63000"/>
    <n v="7000"/>
  </r>
  <r>
    <x v="1"/>
    <x v="1"/>
    <e v="#N/A"/>
    <x v="1"/>
    <x v="20"/>
    <s v="Install RW guidance signs"/>
    <n v="64791422"/>
    <n v="20000"/>
    <m/>
    <n v="18000"/>
    <n v="2000"/>
  </r>
  <r>
    <x v="1"/>
    <x v="1"/>
    <e v="#N/A"/>
    <x v="1"/>
    <x v="20"/>
    <s v="Replace LIRL (3200 lf)"/>
    <n v="64791422"/>
    <n v="125000"/>
    <m/>
    <n v="112500"/>
    <n v="12500"/>
  </r>
  <r>
    <x v="1"/>
    <x v="1"/>
    <e v="#N/A"/>
    <x v="1"/>
    <x v="20"/>
    <s v="Install Electrical Rack and Box"/>
    <n v="64791422"/>
    <n v="10000"/>
    <m/>
    <n v="9000"/>
    <n v="1000"/>
  </r>
  <r>
    <x v="1"/>
    <x v="1"/>
    <e v="#N/A"/>
    <x v="1"/>
    <x v="20"/>
    <s v="Install lighted wind cone and segmented circle"/>
    <n v="64791422"/>
    <n v="10000"/>
    <m/>
    <n v="9000"/>
    <n v="1000"/>
  </r>
  <r>
    <x v="1"/>
    <x v="1"/>
    <e v="#N/A"/>
    <x v="1"/>
    <x v="96"/>
    <s v="Conduct Airport Development Plan (NPE reimbursement)"/>
    <n v="64791422"/>
    <n v="150000"/>
    <n v="135000"/>
    <m/>
    <n v="15000"/>
  </r>
  <r>
    <x v="1"/>
    <x v="1"/>
    <e v="#N/A"/>
    <x v="1"/>
    <x v="135"/>
    <s v="Install Airport Drainage Improvements"/>
    <n v="64791422"/>
    <n v="360600"/>
    <n v="324540"/>
    <m/>
    <n v="36060"/>
  </r>
  <r>
    <x v="1"/>
    <x v="1"/>
    <e v="#N/A"/>
    <x v="1"/>
    <x v="135"/>
    <s v="Rehabilitate RW 5-23 (2998 x 75)"/>
    <n v="64791422"/>
    <n v="288700"/>
    <n v="259830"/>
    <m/>
    <n v="28870"/>
  </r>
  <r>
    <x v="1"/>
    <x v="1"/>
    <e v="#N/A"/>
    <x v="1"/>
    <x v="135"/>
    <s v="Rehabilitate TXY &quot;C&quot; (3,900 sy)"/>
    <n v="64791422"/>
    <n v="36200"/>
    <n v="32580"/>
    <m/>
    <n v="3620"/>
  </r>
  <r>
    <x v="1"/>
    <x v="1"/>
    <e v="#N/A"/>
    <x v="1"/>
    <x v="135"/>
    <s v="Rehabilitate northwest HAT @ RW 12 (11,500 sy"/>
    <n v="64791422"/>
    <n v="90500"/>
    <n v="81450"/>
    <m/>
    <n v="9050"/>
  </r>
  <r>
    <x v="1"/>
    <x v="1"/>
    <e v="#N/A"/>
    <x v="1"/>
    <x v="135"/>
    <s v="Mark RW 12-30 (NPI - 29,000 sf)"/>
    <n v="64791422"/>
    <n v="70000"/>
    <n v="63000"/>
    <m/>
    <n v="7000"/>
  </r>
  <r>
    <x v="1"/>
    <x v="1"/>
    <e v="#N/A"/>
    <x v="1"/>
    <x v="135"/>
    <s v="Rehabilitate &amp; mark apron #2 (13,600 sy)"/>
    <n v="64791422"/>
    <n v="185600"/>
    <n v="167040"/>
    <m/>
    <n v="18560"/>
  </r>
  <r>
    <x v="1"/>
    <x v="1"/>
    <e v="#N/A"/>
    <x v="1"/>
    <x v="135"/>
    <s v="Rehabilitate &amp; mark apron #3 (20,100 sy)"/>
    <n v="64791422"/>
    <n v="157700"/>
    <n v="141930"/>
    <m/>
    <n v="15770"/>
  </r>
  <r>
    <x v="1"/>
    <x v="1"/>
    <e v="#N/A"/>
    <x v="1"/>
    <x v="135"/>
    <s v="Rehabilitate TXY &quot;B&quot; (17,000 sy)"/>
    <n v="64791422"/>
    <n v="276500"/>
    <n v="248850"/>
    <m/>
    <n v="27650"/>
  </r>
  <r>
    <x v="1"/>
    <x v="1"/>
    <e v="#N/A"/>
    <x v="1"/>
    <x v="135"/>
    <s v="Rehabilitate RW 12-30 (4165 x 75)"/>
    <n v="64791422"/>
    <n v="365400"/>
    <n v="328860"/>
    <m/>
    <n v="36540"/>
  </r>
  <r>
    <x v="1"/>
    <x v="1"/>
    <e v="#N/A"/>
    <x v="1"/>
    <x v="135"/>
    <s v="Rehabilitate TXY &quot;D&quot; (1,000 sy)"/>
    <n v="64791422"/>
    <n v="5400"/>
    <n v="4860"/>
    <m/>
    <n v="540"/>
  </r>
  <r>
    <x v="1"/>
    <x v="1"/>
    <e v="#N/A"/>
    <x v="1"/>
    <x v="135"/>
    <s v="Mark RW 5-23 (VIS - 3700 sf)"/>
    <n v="64791422"/>
    <n v="10000"/>
    <n v="9000"/>
    <m/>
    <n v="1000"/>
  </r>
  <r>
    <x v="1"/>
    <x v="1"/>
    <e v="#N/A"/>
    <x v="1"/>
    <x v="135"/>
    <s v="Rehabilitate &amp; mark apron #1 (10,200 sy)"/>
    <n v="64791422"/>
    <n v="89100"/>
    <n v="80190"/>
    <m/>
    <n v="8910"/>
  </r>
  <r>
    <x v="1"/>
    <x v="1"/>
    <e v="#N/A"/>
    <x v="1"/>
    <x v="135"/>
    <s v="Rehabilitate TXY &quot;A&quot; (25,000 sy)"/>
    <n v="64791422"/>
    <n v="125400"/>
    <n v="112860"/>
    <m/>
    <n v="12540"/>
  </r>
  <r>
    <x v="1"/>
    <x v="1"/>
    <e v="#N/A"/>
    <x v="1"/>
    <x v="135"/>
    <s v="Construction administrative services; contingency"/>
    <n v="64791422"/>
    <n v="404000"/>
    <n v="363600"/>
    <m/>
    <n v="40400"/>
  </r>
  <r>
    <x v="1"/>
    <x v="1"/>
    <e v="#N/A"/>
    <x v="1"/>
    <x v="98"/>
    <s v="Acquire Bar K Ranches Plat 11, Lot 11337A (NPE 17, 18)"/>
    <n v="64791422"/>
    <n v="25000"/>
    <m/>
    <n v="22500"/>
    <n v="2500"/>
  </r>
  <r>
    <x v="1"/>
    <x v="1"/>
    <e v="#N/A"/>
    <x v="1"/>
    <x v="98"/>
    <s v="Acquire Lot 18 Bar-K Subdivision (NPE 17, 18)"/>
    <n v="64791422"/>
    <n v="45000"/>
    <m/>
    <n v="40500"/>
    <n v="4500"/>
  </r>
  <r>
    <x v="1"/>
    <x v="1"/>
    <e v="#N/A"/>
    <x v="1"/>
    <x v="98"/>
    <s v="Survey, appraisals, admin. etc"/>
    <n v="64791422"/>
    <n v="55000"/>
    <m/>
    <n v="49500"/>
    <n v="5500"/>
  </r>
  <r>
    <x v="1"/>
    <x v="1"/>
    <e v="#N/A"/>
    <x v="1"/>
    <x v="98"/>
    <s v="Acquire Lot 19 Lago Vista Bar-K Subdivision (NPE 17, 18)"/>
    <n v="64791422"/>
    <n v="45000"/>
    <m/>
    <n v="40500"/>
    <n v="4500"/>
  </r>
  <r>
    <x v="1"/>
    <x v="1"/>
    <e v="#N/A"/>
    <x v="1"/>
    <x v="98"/>
    <s v="Acquire Lago Vista Airpark Reserve A"/>
    <n v="64791422"/>
    <n v="62295"/>
    <m/>
    <n v="56066"/>
    <n v="6229"/>
  </r>
  <r>
    <x v="1"/>
    <x v="1"/>
    <e v="#N/A"/>
    <x v="1"/>
    <x v="98"/>
    <s v="Acquire Bar K Ranches Plat 11, Lot 11339A9 (NPE 17, 18)"/>
    <n v="64791422"/>
    <n v="25000"/>
    <m/>
    <n v="22500"/>
    <n v="2500"/>
  </r>
  <r>
    <x v="1"/>
    <x v="1"/>
    <s v="LNC"/>
    <x v="0"/>
    <x v="136"/>
    <s v="Engineering Design for box Hangar construction on new West Apron ('16 NPE)"/>
    <n v="64791422"/>
    <n v="49400"/>
    <n v="44460"/>
    <m/>
    <n v="4940"/>
  </r>
  <r>
    <x v="1"/>
    <x v="1"/>
    <s v="LNC"/>
    <x v="0"/>
    <x v="136"/>
    <s v="Engineering Design for Auto Access Road to Southwest Hangar Area ('16 NPE)"/>
    <n v="64791422"/>
    <n v="10600"/>
    <n v="9540"/>
    <m/>
    <n v="1060"/>
  </r>
  <r>
    <x v="1"/>
    <x v="1"/>
    <s v="LNC"/>
    <x v="0"/>
    <x v="136"/>
    <s v="Construct Hangar Auto Access Road (NPE '16)"/>
    <n v="64791422"/>
    <n v="100000"/>
    <n v="50000"/>
    <m/>
    <n v="50000"/>
  </r>
  <r>
    <x v="1"/>
    <x v="1"/>
    <s v="LNC"/>
    <x v="0"/>
    <x v="136"/>
    <s v="Contingency, RPR, Admin, Fees for Box Hangar Construction ('16-'19 NPE)"/>
    <n v="64791422"/>
    <n v="60000"/>
    <n v="54000"/>
    <m/>
    <n v="6000"/>
  </r>
  <r>
    <x v="1"/>
    <x v="1"/>
    <s v="LNC"/>
    <x v="0"/>
    <x v="136"/>
    <s v="Construct Box Hangar at new Southwest Apron ('16-'19 NPE)"/>
    <n v="64791422"/>
    <n v="220000"/>
    <n v="198000"/>
    <m/>
    <n v="22000"/>
  </r>
  <r>
    <x v="1"/>
    <x v="1"/>
    <e v="#N/A"/>
    <x v="1"/>
    <x v="137"/>
    <s v="Install AWOS"/>
    <n v="64791422"/>
    <n v="150000"/>
    <m/>
    <n v="112500"/>
    <n v="37500"/>
  </r>
  <r>
    <x v="1"/>
    <x v="1"/>
    <e v="#N/A"/>
    <x v="1"/>
    <x v="53"/>
    <s v="Replace LIRL with MIRL &amp; Signs (3,716 lf)"/>
    <n v="64791422"/>
    <n v="325000"/>
    <m/>
    <n v="292500"/>
    <n v="32500"/>
  </r>
  <r>
    <x v="1"/>
    <x v="1"/>
    <e v="#N/A"/>
    <x v="1"/>
    <x v="53"/>
    <s v="Install Game Fence"/>
    <n v="64791422"/>
    <n v="325000"/>
    <m/>
    <n v="292500"/>
    <n v="32500"/>
  </r>
  <r>
    <x v="1"/>
    <x v="1"/>
    <e v="#N/A"/>
    <x v="1"/>
    <x v="53"/>
    <s v="Install PAPI-2 RW 18 and RWY 36 (2 units)"/>
    <n v="64791422"/>
    <n v="110000"/>
    <m/>
    <n v="99000"/>
    <n v="11000"/>
  </r>
  <r>
    <x v="1"/>
    <x v="1"/>
    <e v="#N/A"/>
    <x v="1"/>
    <x v="53"/>
    <s v="Contingency, Mobilization, RPR, Testing, and Construction Administration"/>
    <n v="64791422"/>
    <n v="100000"/>
    <m/>
    <n v="90000"/>
    <n v="10000"/>
  </r>
  <r>
    <x v="1"/>
    <x v="1"/>
    <s v="HQZ"/>
    <x v="0"/>
    <x v="100"/>
    <s v="Land Acquistion for RW 18 RPZ (30.9)"/>
    <n v="64791422"/>
    <n v="1200000"/>
    <n v="1080000"/>
    <m/>
    <n v="120000"/>
  </r>
  <r>
    <x v="1"/>
    <x v="1"/>
    <s v="JWY"/>
    <x v="0"/>
    <x v="138"/>
    <s v="Install Automatic Gates (x2)"/>
    <n v="64791422"/>
    <n v="37500"/>
    <n v="33750"/>
    <m/>
    <n v="3750"/>
  </r>
  <r>
    <x v="1"/>
    <x v="1"/>
    <s v="JWY"/>
    <x v="0"/>
    <x v="138"/>
    <s v="Install 6' Chain-Link Fence (4,300 lf) ('19, '18 NPE)"/>
    <n v="64791422"/>
    <n v="155000"/>
    <n v="139500"/>
    <m/>
    <n v="15500"/>
  </r>
  <r>
    <x v="1"/>
    <x v="1"/>
    <s v="JWY"/>
    <x v="0"/>
    <x v="138"/>
    <s v="Install Pedestrian Access Gates (x3)"/>
    <n v="64791422"/>
    <n v="15000"/>
    <n v="13500"/>
    <m/>
    <n v="1500"/>
  </r>
  <r>
    <x v="1"/>
    <x v="1"/>
    <s v="JWY"/>
    <x v="0"/>
    <x v="138"/>
    <s v="Contingency, RPR, Admin, Fees, Etc for perimeter fencing"/>
    <n v="64791422"/>
    <n v="30100"/>
    <n v="27090"/>
    <m/>
    <n v="3010"/>
  </r>
  <r>
    <x v="1"/>
    <x v="1"/>
    <e v="#N/A"/>
    <x v="1"/>
    <x v="57"/>
    <s v="Mark Taxiway C"/>
    <n v="64791422"/>
    <n v="2300"/>
    <n v="2070"/>
    <m/>
    <n v="230"/>
  </r>
  <r>
    <x v="1"/>
    <x v="1"/>
    <e v="#N/A"/>
    <x v="1"/>
    <x v="57"/>
    <s v="Remove and relocate Taxiway &quot;C&quot; for standards"/>
    <n v="64791422"/>
    <n v="172800"/>
    <n v="155520"/>
    <m/>
    <n v="17280"/>
  </r>
  <r>
    <x v="1"/>
    <x v="1"/>
    <e v="#N/A"/>
    <x v="1"/>
    <x v="57"/>
    <s v="Rehabilitate Taxiway D"/>
    <n v="64791422"/>
    <n v="8000"/>
    <n v="7200"/>
    <m/>
    <n v="800"/>
  </r>
  <r>
    <x v="1"/>
    <x v="1"/>
    <e v="#N/A"/>
    <x v="1"/>
    <x v="57"/>
    <s v="Mark RW 13-31 (38,000 sf)"/>
    <n v="64791422"/>
    <n v="46000"/>
    <n v="41400"/>
    <m/>
    <n v="4600"/>
  </r>
  <r>
    <x v="1"/>
    <x v="1"/>
    <e v="#N/A"/>
    <x v="1"/>
    <x v="57"/>
    <s v="Rehabilitate RW 13-31 (6000 x 100)"/>
    <n v="64791422"/>
    <n v="449700"/>
    <n v="404730"/>
    <m/>
    <n v="44970"/>
  </r>
  <r>
    <x v="1"/>
    <x v="1"/>
    <e v="#N/A"/>
    <x v="1"/>
    <x v="57"/>
    <s v="Mark Taxiway D"/>
    <n v="64791422"/>
    <n v="1200"/>
    <n v="1080"/>
    <m/>
    <n v="120"/>
  </r>
  <r>
    <x v="1"/>
    <x v="1"/>
    <e v="#N/A"/>
    <x v="1"/>
    <x v="57"/>
    <s v="Contingency, RPR, Admin, fees, etc for Runway 13/31 rehabilitation"/>
    <n v="64791422"/>
    <n v="228700"/>
    <n v="205830"/>
    <m/>
    <n v="22870"/>
  </r>
  <r>
    <x v="1"/>
    <x v="1"/>
    <e v="#N/A"/>
    <x v="1"/>
    <x v="139"/>
    <s v="Rehabilitate south apron (170 x 140)"/>
    <n v="64791422"/>
    <n v="51700"/>
    <m/>
    <n v="46530"/>
    <n v="5170"/>
  </r>
  <r>
    <x v="1"/>
    <x v="1"/>
    <e v="#N/A"/>
    <x v="1"/>
    <x v="139"/>
    <s v="Replace Rotating Beacon and Tower"/>
    <n v="64791422"/>
    <n v="55000"/>
    <m/>
    <n v="49500"/>
    <n v="5500"/>
  </r>
  <r>
    <x v="1"/>
    <x v="1"/>
    <e v="#N/A"/>
    <x v="1"/>
    <x v="139"/>
    <s v="Mark RW 17-35 (4,020 sf)"/>
    <n v="64791422"/>
    <n v="10900"/>
    <m/>
    <n v="9810"/>
    <n v="1090"/>
  </r>
  <r>
    <x v="1"/>
    <x v="1"/>
    <e v="#N/A"/>
    <x v="1"/>
    <x v="139"/>
    <s v="Rehabilitate RW 17-35 (3,200 x 50)"/>
    <n v="64791422"/>
    <n v="298900"/>
    <m/>
    <n v="269010"/>
    <n v="29890"/>
  </r>
  <r>
    <x v="1"/>
    <x v="1"/>
    <e v="#N/A"/>
    <x v="1"/>
    <x v="139"/>
    <s v="Rehab turnarounds RW 17-35 (1,034 sy)"/>
    <n v="64791422"/>
    <n v="15500"/>
    <m/>
    <n v="13950"/>
    <n v="1550"/>
  </r>
  <r>
    <x v="1"/>
    <x v="1"/>
    <e v="#N/A"/>
    <x v="1"/>
    <x v="139"/>
    <s v="Replace LIRL(3,200 lf)"/>
    <n v="64791422"/>
    <n v="125000"/>
    <m/>
    <n v="112500"/>
    <n v="12500"/>
  </r>
  <r>
    <x v="1"/>
    <x v="1"/>
    <e v="#N/A"/>
    <x v="1"/>
    <x v="139"/>
    <s v="Contingency, RPR, Admin, fees, closeout, etc"/>
    <n v="64791422"/>
    <n v="120000"/>
    <m/>
    <n v="108000"/>
    <n v="12000"/>
  </r>
  <r>
    <x v="1"/>
    <x v="1"/>
    <e v="#N/A"/>
    <x v="1"/>
    <x v="140"/>
    <s v="Design and Construct a new Pilot Lounge public space"/>
    <n v="64791422"/>
    <n v="300000"/>
    <m/>
    <n v="150000"/>
    <n v="150000"/>
  </r>
  <r>
    <x v="1"/>
    <x v="1"/>
    <e v="#N/A"/>
    <x v="1"/>
    <x v="141"/>
    <s v="Construct New Terminal Parking"/>
    <n v="64791422"/>
    <n v="180000"/>
    <m/>
    <n v="90000"/>
    <n v="90000"/>
  </r>
  <r>
    <x v="1"/>
    <x v="1"/>
    <e v="#N/A"/>
    <x v="1"/>
    <x v="141"/>
    <s v="Construct Terminal Building"/>
    <n v="64791422"/>
    <n v="900000"/>
    <m/>
    <n v="450000"/>
    <n v="450000"/>
  </r>
  <r>
    <x v="1"/>
    <x v="1"/>
    <e v="#N/A"/>
    <x v="1"/>
    <x v="59"/>
    <s v="Rehabilitate RW 12-30 (3500 x 70)"/>
    <n v="64791422"/>
    <n v="50000"/>
    <m/>
    <n v="45000"/>
    <n v="5000"/>
  </r>
  <r>
    <x v="1"/>
    <x v="1"/>
    <e v="#N/A"/>
    <x v="1"/>
    <x v="59"/>
    <s v="Construct apron (331 x 323"/>
    <n v="64791422"/>
    <n v="675000"/>
    <m/>
    <n v="607500"/>
    <n v="67500"/>
  </r>
  <r>
    <x v="1"/>
    <x v="1"/>
    <e v="#N/A"/>
    <x v="1"/>
    <x v="59"/>
    <s v="Construct TW A eas"/>
    <n v="64791422"/>
    <n v="264000"/>
    <m/>
    <n v="237600"/>
    <n v="26400"/>
  </r>
  <r>
    <x v="1"/>
    <x v="1"/>
    <e v="#N/A"/>
    <x v="1"/>
    <x v="59"/>
    <s v="Extend RW 30 (&amp; displace RW 12 &amp; 30) (638 x 70)"/>
    <n v="64791422"/>
    <n v="1100000"/>
    <m/>
    <n v="990000"/>
    <n v="110000"/>
  </r>
  <r>
    <x v="1"/>
    <x v="1"/>
    <e v="#N/A"/>
    <x v="1"/>
    <x v="59"/>
    <s v="Contingency, RPR, Testing, etc."/>
    <n v="64791422"/>
    <n v="225000"/>
    <m/>
    <n v="202500"/>
    <n v="22500"/>
  </r>
  <r>
    <x v="1"/>
    <x v="1"/>
    <e v="#N/A"/>
    <x v="1"/>
    <x v="59"/>
    <s v="Construct RW 12 end holding bay (5295 sy)"/>
    <n v="64791422"/>
    <n v="400000"/>
    <m/>
    <n v="360000"/>
    <n v="40000"/>
  </r>
  <r>
    <x v="1"/>
    <x v="1"/>
    <e v="#N/A"/>
    <x v="1"/>
    <x v="59"/>
    <s v="Mitigation costs (2.4 acres)"/>
    <n v="64791422"/>
    <n v="140000"/>
    <m/>
    <n v="126000"/>
    <n v="14000"/>
  </r>
  <r>
    <x v="1"/>
    <x v="1"/>
    <e v="#N/A"/>
    <x v="1"/>
    <x v="142"/>
    <s v="Wildlife fence contingency, admin"/>
    <n v="64791422"/>
    <n v="170000"/>
    <n v="153000"/>
    <m/>
    <n v="17000"/>
  </r>
  <r>
    <x v="1"/>
    <x v="1"/>
    <e v="#N/A"/>
    <x v="1"/>
    <x v="142"/>
    <s v="Construct wildlife fence and one entrance gate (27,920 l.f.) NPE 16, 17, 18"/>
    <n v="64791422"/>
    <n v="586320"/>
    <n v="527688"/>
    <m/>
    <n v="58632"/>
  </r>
  <r>
    <x v="1"/>
    <x v="1"/>
    <e v="#N/A"/>
    <x v="1"/>
    <x v="142"/>
    <s v="Engineering/Design wildlife fence"/>
    <n v="64791422"/>
    <n v="60000"/>
    <n v="54000"/>
    <m/>
    <n v="6000"/>
  </r>
  <r>
    <x v="1"/>
    <x v="1"/>
    <e v="#N/A"/>
    <x v="1"/>
    <x v="143"/>
    <s v="Airport perimeter fence gates (6)"/>
    <n v="64791422"/>
    <n v="15000"/>
    <n v="13500"/>
    <m/>
    <n v="1500"/>
  </r>
  <r>
    <x v="1"/>
    <x v="1"/>
    <e v="#N/A"/>
    <x v="1"/>
    <x v="143"/>
    <s v="Airport perimeter fencing (9,500 lf)"/>
    <n v="64791422"/>
    <n v="285000"/>
    <n v="256500"/>
    <m/>
    <n v="28500"/>
  </r>
  <r>
    <x v="1"/>
    <x v="1"/>
    <e v="#N/A"/>
    <x v="1"/>
    <x v="144"/>
    <s v="Engineering and Design to Construct TW E - 2017 NPE"/>
    <n v="64791422"/>
    <n v="180000"/>
    <n v="162000"/>
    <m/>
    <n v="18000"/>
  </r>
  <r>
    <x v="1"/>
    <x v="1"/>
    <e v="#N/A"/>
    <x v="1"/>
    <x v="145"/>
    <s v="Reconstruct/expand terminal apron (1500 sy) NPE"/>
    <n v="64791422"/>
    <n v="361000"/>
    <n v="270750"/>
    <m/>
    <n v="90250"/>
  </r>
  <r>
    <x v="1"/>
    <x v="1"/>
    <e v="#N/A"/>
    <x v="1"/>
    <x v="145"/>
    <s v="Contingency, admin. fees, RPR, etc"/>
    <n v="64791422"/>
    <n v="150000"/>
    <n v="112500"/>
    <m/>
    <n v="37500"/>
  </r>
  <r>
    <x v="1"/>
    <x v="1"/>
    <e v="#N/A"/>
    <x v="1"/>
    <x v="145"/>
    <s v="Install AVGAS tank (6000 gal) NPE"/>
    <n v="64791422"/>
    <n v="100000"/>
    <n v="75000"/>
    <m/>
    <n v="25000"/>
  </r>
  <r>
    <x v="1"/>
    <x v="1"/>
    <e v="#N/A"/>
    <x v="1"/>
    <x v="145"/>
    <s v="Engineering/design for apron expansion/ install AVGAS tank (6000 gal)"/>
    <n v="64791422"/>
    <n v="70000"/>
    <n v="52500"/>
    <m/>
    <n v="17500"/>
  </r>
  <r>
    <x v="1"/>
    <x v="1"/>
    <e v="#N/A"/>
    <x v="1"/>
    <x v="146"/>
    <s v="Replace Airport Beacon and Tower"/>
    <n v="64791422"/>
    <n v="40000"/>
    <m/>
    <n v="36000"/>
    <n v="4000"/>
  </r>
  <r>
    <x v="1"/>
    <x v="1"/>
    <e v="#N/A"/>
    <x v="1"/>
    <x v="146"/>
    <s v="Install Lighted Windcone &amp; Segmented Circle"/>
    <n v="64791422"/>
    <n v="15000"/>
    <m/>
    <n v="13500"/>
    <n v="1500"/>
  </r>
  <r>
    <x v="1"/>
    <x v="1"/>
    <e v="#N/A"/>
    <x v="1"/>
    <x v="146"/>
    <s v="Install MIRL (4,240 CLF)"/>
    <n v="64791422"/>
    <n v="275000"/>
    <m/>
    <n v="247500"/>
    <n v="27500"/>
  </r>
  <r>
    <x v="1"/>
    <x v="1"/>
    <e v="#N/A"/>
    <x v="1"/>
    <x v="146"/>
    <s v="Contingency, Admin, RPR, and Mobilization"/>
    <n v="64791422"/>
    <n v="66000"/>
    <m/>
    <n v="59400"/>
    <n v="6600"/>
  </r>
  <r>
    <x v="1"/>
    <x v="1"/>
    <s v="SEP"/>
    <x v="0"/>
    <x v="147"/>
    <s v="Extend Runway, extend MIRL, move PAPIs, rehabilitate and mark pavements"/>
    <n v="64791422"/>
    <n v="2691700"/>
    <n v="2422530"/>
    <m/>
    <n v="269170"/>
  </r>
  <r>
    <x v="1"/>
    <x v="1"/>
    <e v="#N/A"/>
    <x v="1"/>
    <x v="148"/>
    <s v="Environmental assessment for new terminal building (in-house)"/>
    <n v="64791422"/>
    <n v="5000"/>
    <n v="4500"/>
    <m/>
    <n v="500"/>
  </r>
  <r>
    <x v="1"/>
    <x v="1"/>
    <e v="#N/A"/>
    <x v="1"/>
    <x v="148"/>
    <s v="Engineering/design new terminal apron/ relocate beacon/vault/roads/parking"/>
    <n v="64791422"/>
    <n v="100000"/>
    <n v="90000"/>
    <m/>
    <n v="10000"/>
  </r>
  <r>
    <x v="1"/>
    <x v="1"/>
    <e v="#N/A"/>
    <x v="1"/>
    <x v="148"/>
    <s v="Engineering/design for terminal building"/>
    <n v="64791422"/>
    <n v="75000"/>
    <m/>
    <n v="37500"/>
    <n v="37500"/>
  </r>
  <r>
    <x v="1"/>
    <x v="1"/>
    <e v="#N/A"/>
    <x v="1"/>
    <x v="89"/>
    <s v="Engineering/design for lighting"/>
    <n v="64791422"/>
    <n v="320000"/>
    <n v="288000"/>
    <m/>
    <n v="32000"/>
  </r>
  <r>
    <x v="1"/>
    <x v="1"/>
    <e v="#N/A"/>
    <x v="1"/>
    <x v="63"/>
    <s v="Rehabilitate RW 17-35 (4200 x 60)"/>
    <n v="64791422"/>
    <n v="250000"/>
    <m/>
    <n v="225000"/>
    <n v="25000"/>
  </r>
  <r>
    <x v="1"/>
    <x v="1"/>
    <e v="#N/A"/>
    <x v="1"/>
    <x v="63"/>
    <s v="Mark RW 17-35 (12,600 sf)"/>
    <n v="64791422"/>
    <n v="17000"/>
    <m/>
    <n v="15300"/>
    <n v="1700"/>
  </r>
  <r>
    <x v="1"/>
    <x v="1"/>
    <e v="#N/A"/>
    <x v="1"/>
    <x v="63"/>
    <s v="Rehabilitate parallel TW (4460 x 30)"/>
    <n v="64791422"/>
    <n v="143000"/>
    <m/>
    <n v="128700"/>
    <n v="14300"/>
  </r>
  <r>
    <x v="1"/>
    <x v="1"/>
    <e v="#N/A"/>
    <x v="1"/>
    <x v="63"/>
    <s v="Rehabilitate stub TW (100 x 30)"/>
    <n v="64791422"/>
    <n v="6000"/>
    <m/>
    <n v="5400"/>
    <n v="600"/>
  </r>
  <r>
    <x v="1"/>
    <x v="1"/>
    <e v="#N/A"/>
    <x v="1"/>
    <x v="63"/>
    <s v="Rehabilitate north stub TW (175 x 30)"/>
    <n v="64791422"/>
    <n v="3498"/>
    <m/>
    <n v="3148"/>
    <n v="350"/>
  </r>
  <r>
    <x v="1"/>
    <x v="1"/>
    <e v="#N/A"/>
    <x v="1"/>
    <x v="63"/>
    <s v="Rehabilitate north apron (2670 sy)"/>
    <n v="64791422"/>
    <n v="16020"/>
    <m/>
    <n v="14418"/>
    <n v="1602"/>
  </r>
  <r>
    <x v="1"/>
    <x v="1"/>
    <e v="#N/A"/>
    <x v="1"/>
    <x v="63"/>
    <s v="Contingency"/>
    <n v="64791422"/>
    <n v="61686"/>
    <m/>
    <n v="55517"/>
    <n v="6169"/>
  </r>
  <r>
    <x v="1"/>
    <x v="1"/>
    <e v="#N/A"/>
    <x v="1"/>
    <x v="80"/>
    <s v="Replace MIRL RWY 16/34 (4,300 LF)"/>
    <n v="64791422"/>
    <n v="322500"/>
    <n v="290250"/>
    <m/>
    <n v="32250"/>
  </r>
  <r>
    <x v="1"/>
    <x v="1"/>
    <e v="#N/A"/>
    <x v="1"/>
    <x v="80"/>
    <s v="Install PAPI-4 RWY 02/20, Remove VASI RWY 20"/>
    <n v="64791422"/>
    <n v="90000"/>
    <n v="81000"/>
    <m/>
    <n v="9000"/>
  </r>
  <r>
    <x v="1"/>
    <x v="1"/>
    <e v="#N/A"/>
    <x v="1"/>
    <x v="80"/>
    <s v="Contingency, RPR, Admin for Electrical projects"/>
    <n v="64791422"/>
    <n v="278800"/>
    <n v="250920"/>
    <m/>
    <n v="27880"/>
  </r>
  <r>
    <x v="1"/>
    <x v="1"/>
    <e v="#N/A"/>
    <x v="1"/>
    <x v="80"/>
    <s v="Replace Electrical Vault"/>
    <n v="64791422"/>
    <n v="45000"/>
    <n v="40500"/>
    <m/>
    <n v="4500"/>
  </r>
  <r>
    <x v="1"/>
    <x v="1"/>
    <e v="#N/A"/>
    <x v="1"/>
    <x v="80"/>
    <s v="Replace MIRL RWY 02/20 (5,100 LF)"/>
    <n v="64791422"/>
    <n v="382500"/>
    <n v="344250"/>
    <m/>
    <n v="38250"/>
  </r>
  <r>
    <x v="1"/>
    <x v="1"/>
    <e v="#N/A"/>
    <x v="1"/>
    <x v="79"/>
    <s v="Mark RW 17-35 (30,000 sf)"/>
    <n v="64791422"/>
    <n v="30000"/>
    <n v="27000"/>
    <m/>
    <n v="3000"/>
  </r>
  <r>
    <x v="1"/>
    <x v="1"/>
    <e v="#N/A"/>
    <x v="1"/>
    <x v="79"/>
    <s v="Contingency, RPR, Admin-Pavement Rehabilitation"/>
    <n v="64791422"/>
    <n v="205000"/>
    <n v="184500"/>
    <m/>
    <n v="20500"/>
  </r>
  <r>
    <x v="1"/>
    <x v="1"/>
    <e v="#N/A"/>
    <x v="1"/>
    <x v="79"/>
    <s v="Rehabilitate TWs A &amp; C"/>
    <n v="64791422"/>
    <n v="200000"/>
    <n v="180000"/>
    <m/>
    <n v="20000"/>
  </r>
  <r>
    <x v="1"/>
    <x v="1"/>
    <e v="#N/A"/>
    <x v="1"/>
    <x v="79"/>
    <s v="Seal pavement joints and cracks RW 17-35 (4899 x 75)"/>
    <n v="64791422"/>
    <n v="85000"/>
    <n v="76500"/>
    <m/>
    <n v="8500"/>
  </r>
  <r>
    <x v="1"/>
    <x v="1"/>
    <e v="#N/A"/>
    <x v="1"/>
    <x v="79"/>
    <s v="Rehabilitate RW 13L-31R (9101 x 150)"/>
    <n v="64791422"/>
    <n v="1067500"/>
    <n v="960750"/>
    <m/>
    <n v="106750"/>
  </r>
  <r>
    <x v="1"/>
    <x v="1"/>
    <e v="#N/A"/>
    <x v="1"/>
    <x v="79"/>
    <s v="Mark RW 13L-31R (125,000 sf)"/>
    <n v="64791422"/>
    <n v="125000"/>
    <n v="112500"/>
    <m/>
    <n v="12500"/>
  </r>
  <r>
    <x v="1"/>
    <x v="1"/>
    <e v="#N/A"/>
    <x v="1"/>
    <x v="99"/>
    <s v="Engineering Design RWY 04/22 rehab and West Apron Area Rehab"/>
    <n v="64791422"/>
    <n v="76100"/>
    <n v="68490"/>
    <m/>
    <n v="7610"/>
  </r>
  <r>
    <x v="1"/>
    <x v="1"/>
    <e v="#N/A"/>
    <x v="1"/>
    <x v="149"/>
    <s v="Design/Engineering MIRL and PAPI replacement (16 NPE)"/>
    <n v="64791422"/>
    <n v="85000"/>
    <n v="76500"/>
    <m/>
    <n v="8500"/>
  </r>
  <r>
    <x v="1"/>
    <x v="1"/>
    <e v="#N/A"/>
    <x v="1"/>
    <x v="149"/>
    <s v="Relocate and install new AWOS"/>
    <n v="64791422"/>
    <n v="185000"/>
    <m/>
    <n v="138750"/>
    <n v="46250"/>
  </r>
  <r>
    <x v="1"/>
    <x v="1"/>
    <e v="#N/A"/>
    <x v="1"/>
    <x v="109"/>
    <s v="Construction Admin, Mobilization, RPR, and Testing"/>
    <n v="64791422"/>
    <n v="110000"/>
    <m/>
    <n v="99000"/>
    <n v="11000"/>
  </r>
  <r>
    <x v="1"/>
    <x v="1"/>
    <e v="#N/A"/>
    <x v="1"/>
    <x v="109"/>
    <s v="Rehabilitate &amp; Mark Taxiways A and B"/>
    <n v="64791422"/>
    <n v="250000"/>
    <m/>
    <n v="225000"/>
    <n v="25000"/>
  </r>
  <r>
    <x v="1"/>
    <x v="1"/>
    <e v="#N/A"/>
    <x v="1"/>
    <x v="109"/>
    <s v="Rehabilitate Terminal Apron and Hangar Acess Taxiway"/>
    <n v="64791422"/>
    <n v="180000"/>
    <m/>
    <n v="162000"/>
    <n v="18000"/>
  </r>
  <r>
    <x v="1"/>
    <x v="1"/>
    <e v="#N/A"/>
    <x v="1"/>
    <x v="109"/>
    <s v="Rehabilitate Taxiway C -- add alt"/>
    <n v="64791422"/>
    <n v="50000"/>
    <m/>
    <n v="45000"/>
    <n v="5000"/>
  </r>
  <r>
    <x v="1"/>
    <x v="1"/>
    <e v="#N/A"/>
    <x v="1"/>
    <x v="109"/>
    <s v="Rehabilitate RW 13-31 (5000 x 100)"/>
    <n v="64791422"/>
    <n v="430000"/>
    <m/>
    <n v="387000"/>
    <n v="43000"/>
  </r>
  <r>
    <x v="1"/>
    <x v="1"/>
    <e v="#N/A"/>
    <x v="1"/>
    <x v="109"/>
    <s v="Mark RW 13-31"/>
    <n v="64791422"/>
    <n v="30000"/>
    <m/>
    <n v="27000"/>
    <n v="3000"/>
  </r>
  <r>
    <x v="1"/>
    <x v="1"/>
    <e v="#N/A"/>
    <x v="1"/>
    <x v="109"/>
    <s v="Rehabilitate RW 4-22 (3514 x 100) -- add alt"/>
    <n v="64791422"/>
    <n v="310000"/>
    <m/>
    <n v="279000"/>
    <n v="31000"/>
  </r>
  <r>
    <x v="1"/>
    <x v="1"/>
    <e v="#N/A"/>
    <x v="1"/>
    <x v="109"/>
    <s v="Mark RW 4-22 -- add alt"/>
    <n v="64791422"/>
    <n v="10000"/>
    <m/>
    <n v="9000"/>
    <n v="1000"/>
  </r>
  <r>
    <x v="1"/>
    <x v="1"/>
    <e v="#N/A"/>
    <x v="1"/>
    <x v="150"/>
    <s v="Engineering/Design hangar w/pvmt"/>
    <n v="64791422"/>
    <n v="105000"/>
    <n v="94500"/>
    <m/>
    <n v="10500"/>
  </r>
  <r>
    <x v="1"/>
    <x v="1"/>
    <e v="#N/A"/>
    <x v="1"/>
    <x v="82"/>
    <s v="Bury powerlines RW 30 (1500 lf)"/>
    <n v="64791422"/>
    <n v="40000"/>
    <m/>
    <n v="36000"/>
    <n v="4000"/>
  </r>
  <r>
    <x v="1"/>
    <x v="1"/>
    <e v="#N/A"/>
    <x v="1"/>
    <x v="82"/>
    <s v="Clear obstruction RW 12 (trees, fence, road, structures)"/>
    <n v="64791422"/>
    <n v="10000"/>
    <m/>
    <n v="9000"/>
    <n v="1000"/>
  </r>
  <r>
    <x v="1"/>
    <x v="1"/>
    <e v="#N/A"/>
    <x v="1"/>
    <x v="82"/>
    <s v="Install wildlife fence RW 30 (3800 lf)"/>
    <n v="64791422"/>
    <n v="60000"/>
    <m/>
    <n v="54000"/>
    <n v="6000"/>
  </r>
  <r>
    <x v="1"/>
    <x v="1"/>
    <e v="#N/A"/>
    <x v="1"/>
    <x v="82"/>
    <s v="Contingency, admin. fees, RPR, etc."/>
    <n v="64791422"/>
    <n v="230000"/>
    <m/>
    <n v="207000"/>
    <n v="23000"/>
  </r>
  <r>
    <x v="1"/>
    <x v="1"/>
    <e v="#N/A"/>
    <x v="1"/>
    <x v="82"/>
    <s v="Clear &amp; grub land RW 12 (27 ac)"/>
    <n v="64791422"/>
    <n v="135000"/>
    <m/>
    <n v="121500"/>
    <n v="13500"/>
  </r>
  <r>
    <x v="1"/>
    <x v="1"/>
    <e v="#N/A"/>
    <x v="1"/>
    <x v="82"/>
    <s v="Clear &amp; grub land RW 30 (27 ac)"/>
    <n v="64791422"/>
    <n v="135000"/>
    <m/>
    <n v="121500"/>
    <n v="13500"/>
  </r>
  <r>
    <x v="1"/>
    <x v="1"/>
    <e v="#N/A"/>
    <x v="1"/>
    <x v="82"/>
    <s v="Install wildlife fencing for parallel TW (5500 lf)"/>
    <n v="64791422"/>
    <n v="85000"/>
    <m/>
    <n v="76500"/>
    <n v="8500"/>
  </r>
  <r>
    <x v="1"/>
    <x v="1"/>
    <e v="#N/A"/>
    <x v="1"/>
    <x v="82"/>
    <s v="Clear obstructions RW 30 (trees, fence, road)"/>
    <n v="64791422"/>
    <n v="10000"/>
    <m/>
    <n v="9000"/>
    <n v="1000"/>
  </r>
  <r>
    <x v="1"/>
    <x v="1"/>
    <e v="#N/A"/>
    <x v="1"/>
    <x v="82"/>
    <s v="Grade RW 30 terrain/RSA (3500 cy)"/>
    <n v="64791422"/>
    <n v="70000"/>
    <m/>
    <n v="63000"/>
    <n v="7000"/>
  </r>
  <r>
    <x v="1"/>
    <x v="1"/>
    <e v="#N/A"/>
    <x v="1"/>
    <x v="82"/>
    <s v="Grade terrain/RSA RW 12 (500 cy)"/>
    <n v="64791422"/>
    <n v="10000"/>
    <m/>
    <n v="9000"/>
    <n v="1000"/>
  </r>
  <r>
    <x v="1"/>
    <x v="1"/>
    <e v="#N/A"/>
    <x v="1"/>
    <x v="82"/>
    <s v="Install wildlife fence RW 12 (3700 lf)"/>
    <n v="64791422"/>
    <n v="55000"/>
    <m/>
    <n v="49500"/>
    <n v="5500"/>
  </r>
  <r>
    <x v="1"/>
    <x v="1"/>
    <e v="#N/A"/>
    <x v="1"/>
    <x v="82"/>
    <s v="Construct/relocate perimeter road RW 12 (3600 x 20)"/>
    <n v="64791422"/>
    <n v="160000"/>
    <m/>
    <n v="144000"/>
    <n v="16000"/>
  </r>
  <r>
    <x v="1"/>
    <x v="1"/>
    <e v="#N/A"/>
    <x v="1"/>
    <x v="82"/>
    <s v="Construct/relocate perimeter road RW 30 (3600 x 20)"/>
    <n v="64791422"/>
    <n v="160000"/>
    <m/>
    <n v="144000"/>
    <n v="16000"/>
  </r>
  <r>
    <x v="2"/>
    <x v="1"/>
    <e v="#N/A"/>
    <x v="1"/>
    <x v="151"/>
    <s v="Pavement rehabilitation engineering/design for taxiways/apron"/>
    <n v="67951282"/>
    <n v="175000"/>
    <n v="157500"/>
    <m/>
    <n v="17500"/>
  </r>
  <r>
    <x v="2"/>
    <x v="1"/>
    <e v="#N/A"/>
    <x v="1"/>
    <x v="151"/>
    <s v="Pavement evaluation/PCN"/>
    <n v="67951282"/>
    <n v="50000"/>
    <n v="45000"/>
    <m/>
    <n v="5000"/>
  </r>
  <r>
    <x v="2"/>
    <x v="1"/>
    <e v="#N/A"/>
    <x v="1"/>
    <x v="151"/>
    <s v="Conduct drainage study"/>
    <n v="67951282"/>
    <n v="75000"/>
    <n v="67500"/>
    <m/>
    <n v="7500"/>
  </r>
  <r>
    <x v="2"/>
    <x v="1"/>
    <e v="#N/A"/>
    <x v="1"/>
    <x v="116"/>
    <s v="Design/Engineering Phase I taxiway reconstruction"/>
    <n v="67951282"/>
    <n v="210000"/>
    <n v="189000"/>
    <m/>
    <n v="21000"/>
  </r>
  <r>
    <x v="2"/>
    <x v="1"/>
    <e v="#N/A"/>
    <x v="1"/>
    <x v="45"/>
    <s v="Construction Contingency"/>
    <n v="67951282"/>
    <n v="325000"/>
    <n v="292500"/>
    <m/>
    <n v="32500"/>
  </r>
  <r>
    <x v="2"/>
    <x v="1"/>
    <e v="#N/A"/>
    <x v="1"/>
    <x v="45"/>
    <s v="Mark RW 17-35"/>
    <n v="67951282"/>
    <n v="25000"/>
    <n v="22500"/>
    <m/>
    <n v="2500"/>
  </r>
  <r>
    <x v="2"/>
    <x v="1"/>
    <e v="#N/A"/>
    <x v="1"/>
    <x v="45"/>
    <s v="Replace PAPI-2L RW 17-35 (w/flight check)"/>
    <n v="67951282"/>
    <n v="150000"/>
    <n v="135000"/>
    <m/>
    <n v="15000"/>
  </r>
  <r>
    <x v="2"/>
    <x v="1"/>
    <e v="#N/A"/>
    <x v="1"/>
    <x v="45"/>
    <s v="Replace MIRL (w/LED option) RW 17-35"/>
    <n v="67951282"/>
    <n v="380000"/>
    <n v="342000"/>
    <m/>
    <n v="38000"/>
  </r>
  <r>
    <x v="2"/>
    <x v="1"/>
    <e v="#N/A"/>
    <x v="1"/>
    <x v="45"/>
    <s v="Electrical vault upgrade"/>
    <n v="67951282"/>
    <n v="50000"/>
    <n v="45000"/>
    <m/>
    <n v="5000"/>
  </r>
  <r>
    <x v="2"/>
    <x v="1"/>
    <e v="#N/A"/>
    <x v="1"/>
    <x v="45"/>
    <s v="Rotomill &amp; overlay RW 17-35 (4,000' x 75')"/>
    <n v="67951282"/>
    <n v="1650000"/>
    <n v="1485000"/>
    <m/>
    <n v="165000"/>
  </r>
  <r>
    <x v="2"/>
    <x v="1"/>
    <e v="#N/A"/>
    <x v="1"/>
    <x v="44"/>
    <s v="Rotomill &amp; Overlay TW A and Connector Taxiways B, C, and D"/>
    <n v="67951282"/>
    <n v="1295000"/>
    <m/>
    <n v="1165500"/>
    <n v="129500"/>
  </r>
  <r>
    <x v="2"/>
    <x v="1"/>
    <e v="#N/A"/>
    <x v="1"/>
    <x v="44"/>
    <s v="Rotomill &amp; Overlay RW 17-35 (6300 x 100)"/>
    <n v="67951282"/>
    <n v="4050000"/>
    <m/>
    <n v="3645000"/>
    <n v="405000"/>
  </r>
  <r>
    <x v="2"/>
    <x v="1"/>
    <e v="#N/A"/>
    <x v="1"/>
    <x v="44"/>
    <s v="Mark RW 17-35 (33140 sf)"/>
    <n v="67951282"/>
    <n v="25000"/>
    <m/>
    <n v="22500"/>
    <n v="2500"/>
  </r>
  <r>
    <x v="2"/>
    <x v="1"/>
    <e v="#N/A"/>
    <x v="1"/>
    <x v="44"/>
    <s v="Mobilization, Contingency, Testing, RPR, &amp; Admin"/>
    <n v="67951282"/>
    <n v="605000"/>
    <m/>
    <n v="544500"/>
    <n v="60500"/>
  </r>
  <r>
    <x v="2"/>
    <x v="1"/>
    <e v="#N/A"/>
    <x v="1"/>
    <x v="107"/>
    <s v="Rehabilitate TW A (3655 x 40)"/>
    <n v="67951282"/>
    <n v="118000"/>
    <n v="106200"/>
    <m/>
    <n v="11800"/>
  </r>
  <r>
    <x v="2"/>
    <x v="1"/>
    <e v="#N/A"/>
    <x v="1"/>
    <x v="107"/>
    <s v="Rehabilitate RW 17-35 (5000 x 100)"/>
    <n v="67951282"/>
    <n v="350000"/>
    <n v="315000"/>
    <m/>
    <n v="35000"/>
  </r>
  <r>
    <x v="2"/>
    <x v="1"/>
    <e v="#N/A"/>
    <x v="1"/>
    <x v="107"/>
    <s v="Mark RW 17-35 (43,900 sy)"/>
    <n v="67951282"/>
    <n v="42000"/>
    <n v="37800"/>
    <m/>
    <n v="4200"/>
  </r>
  <r>
    <x v="2"/>
    <x v="1"/>
    <e v="#N/A"/>
    <x v="1"/>
    <x v="107"/>
    <s v="Rehabilitate TW C (455 x 20)"/>
    <n v="67951282"/>
    <n v="21000"/>
    <n v="18900"/>
    <m/>
    <n v="2100"/>
  </r>
  <r>
    <x v="2"/>
    <x v="1"/>
    <e v="#N/A"/>
    <x v="1"/>
    <x v="107"/>
    <s v="Rehabilitate TW B (6560)"/>
    <n v="67951282"/>
    <n v="20000"/>
    <n v="18000"/>
    <m/>
    <n v="2000"/>
  </r>
  <r>
    <x v="2"/>
    <x v="1"/>
    <e v="#N/A"/>
    <x v="1"/>
    <x v="107"/>
    <s v="Rehabilitate RW 13-31 (2401 x 50)"/>
    <n v="67951282"/>
    <n v="216000"/>
    <n v="194400"/>
    <m/>
    <n v="21600"/>
  </r>
  <r>
    <x v="2"/>
    <x v="1"/>
    <e v="#N/A"/>
    <x v="1"/>
    <x v="107"/>
    <s v="Rehabilitate &amp; mark TW A 3-stubs (130 x 40"/>
    <n v="67951282"/>
    <n v="18000"/>
    <n v="16200"/>
    <m/>
    <n v="1800"/>
  </r>
  <r>
    <x v="2"/>
    <x v="1"/>
    <e v="#N/A"/>
    <x v="1"/>
    <x v="107"/>
    <s v="Mark RW 13-31 (4823 sy)"/>
    <n v="67951282"/>
    <n v="6000"/>
    <n v="5400"/>
    <m/>
    <n v="600"/>
  </r>
  <r>
    <x v="2"/>
    <x v="1"/>
    <e v="#N/A"/>
    <x v="1"/>
    <x v="107"/>
    <s v="Rehabilitate TW D 425 x 20)"/>
    <n v="67951282"/>
    <n v="11000"/>
    <n v="9900"/>
    <m/>
    <n v="1100"/>
  </r>
  <r>
    <x v="2"/>
    <x v="1"/>
    <e v="#N/A"/>
    <x v="1"/>
    <x v="107"/>
    <s v="Rehab &amp; mark TW F (260 x 35)"/>
    <n v="67951282"/>
    <n v="9000"/>
    <n v="8100"/>
    <m/>
    <n v="900"/>
  </r>
  <r>
    <x v="2"/>
    <x v="1"/>
    <e v="#N/A"/>
    <x v="1"/>
    <x v="107"/>
    <s v="Rehabilitate TW E (1265 sy)"/>
    <n v="67951282"/>
    <n v="9000"/>
    <n v="8100"/>
    <m/>
    <n v="900"/>
  </r>
  <r>
    <x v="2"/>
    <x v="1"/>
    <e v="#N/A"/>
    <x v="1"/>
    <x v="107"/>
    <s v="Rehabilitate public apron (14,370 sy)"/>
    <n v="67951282"/>
    <n v="110000"/>
    <n v="99000"/>
    <m/>
    <n v="11000"/>
  </r>
  <r>
    <x v="2"/>
    <x v="1"/>
    <e v="#N/A"/>
    <x v="1"/>
    <x v="107"/>
    <s v="Contingency, RPR, Admin, fees, etc. Airfield Pavement Rehabilitation"/>
    <n v="67951282"/>
    <n v="300000"/>
    <n v="270000"/>
    <m/>
    <n v="30000"/>
  </r>
  <r>
    <x v="2"/>
    <x v="1"/>
    <e v="#N/A"/>
    <x v="1"/>
    <x v="17"/>
    <s v="Engineering Design for Runway, Taxiway Apron Rehab"/>
    <n v="67951282"/>
    <n v="200000"/>
    <n v="180000"/>
    <m/>
    <n v="20000"/>
  </r>
  <r>
    <x v="2"/>
    <x v="1"/>
    <e v="#N/A"/>
    <x v="1"/>
    <x v="152"/>
    <s v="Rehabilitate apron (500 x 150)"/>
    <n v="67951282"/>
    <n v="100000"/>
    <n v="90000"/>
    <m/>
    <n v="10000"/>
  </r>
  <r>
    <x v="2"/>
    <x v="1"/>
    <e v="#N/A"/>
    <x v="1"/>
    <x v="152"/>
    <s v="Construction Contingency"/>
    <n v="67951282"/>
    <n v="100000"/>
    <n v="90000"/>
    <m/>
    <n v="10000"/>
  </r>
  <r>
    <x v="2"/>
    <x v="1"/>
    <e v="#N/A"/>
    <x v="1"/>
    <x v="152"/>
    <s v="Rotomill &amp; overlay turnarounds and cross taxiways (2,600 SY)"/>
    <n v="67951282"/>
    <n v="165000"/>
    <n v="148500"/>
    <m/>
    <n v="16500"/>
  </r>
  <r>
    <x v="2"/>
    <x v="1"/>
    <e v="#N/A"/>
    <x v="1"/>
    <x v="152"/>
    <s v="Rotomill &amp; Overlay RW 16-34 (3,200 x 50)"/>
    <n v="67951282"/>
    <n v="825000"/>
    <n v="742500"/>
    <m/>
    <n v="82500"/>
  </r>
  <r>
    <x v="2"/>
    <x v="1"/>
    <e v="#N/A"/>
    <x v="1"/>
    <x v="152"/>
    <s v="Mark RW 16-34 (7,000 SF)"/>
    <n v="67951282"/>
    <n v="10000"/>
    <n v="9000"/>
    <m/>
    <n v="1000"/>
  </r>
  <r>
    <x v="2"/>
    <x v="1"/>
    <e v="#N/A"/>
    <x v="1"/>
    <x v="111"/>
    <s v="Design &amp; Construct Box Hangar (NPE)"/>
    <n v="67951282"/>
    <n v="750000"/>
    <n v="562500"/>
    <m/>
    <n v="187500"/>
  </r>
  <r>
    <x v="2"/>
    <x v="1"/>
    <s v="CPT"/>
    <x v="0"/>
    <x v="153"/>
    <s v="Rehabilitate Taxiway Alpha"/>
    <n v="67951282"/>
    <n v="1719700"/>
    <n v="1547730"/>
    <m/>
    <n v="171970"/>
  </r>
  <r>
    <x v="2"/>
    <x v="1"/>
    <s v="CPT"/>
    <x v="0"/>
    <x v="153"/>
    <s v="Contingency, RPR, Admin, fees rehabilitation Taxiway Alpha"/>
    <n v="67951282"/>
    <n v="550300"/>
    <n v="495270"/>
    <m/>
    <n v="55030"/>
  </r>
  <r>
    <x v="2"/>
    <x v="1"/>
    <s v="CPT"/>
    <x v="0"/>
    <x v="153"/>
    <s v="Engineering Design Rehabilitate Main Apron area, TXWYs D, G, I,and E"/>
    <n v="67951282"/>
    <n v="294000"/>
    <n v="264600"/>
    <m/>
    <n v="29400"/>
  </r>
  <r>
    <x v="2"/>
    <x v="1"/>
    <e v="#N/A"/>
    <x v="1"/>
    <x v="154"/>
    <s v="Improve Runway Infield Ditch Drainage"/>
    <n v="67951282"/>
    <n v="100000"/>
    <n v="90000"/>
    <m/>
    <n v="10000"/>
  </r>
  <r>
    <x v="2"/>
    <x v="1"/>
    <e v="#N/A"/>
    <x v="1"/>
    <x v="154"/>
    <s v="Mark Runway 15/33 (12,300 SF)"/>
    <n v="67951282"/>
    <n v="15000"/>
    <n v="13500"/>
    <m/>
    <n v="1500"/>
  </r>
  <r>
    <x v="2"/>
    <x v="1"/>
    <e v="#N/A"/>
    <x v="1"/>
    <x v="154"/>
    <s v="Rehabilitate Hangar Access TW (7,000 SY)"/>
    <n v="67951282"/>
    <n v="60000"/>
    <n v="54000"/>
    <m/>
    <n v="6000"/>
  </r>
  <r>
    <x v="2"/>
    <x v="1"/>
    <e v="#N/A"/>
    <x v="1"/>
    <x v="154"/>
    <s v="Rehabilitate and Mark Apron (15,100 SY) -- NPE 2017-2020"/>
    <n v="67951282"/>
    <n v="130000"/>
    <n v="117000"/>
    <m/>
    <n v="13000"/>
  </r>
  <r>
    <x v="2"/>
    <x v="1"/>
    <e v="#N/A"/>
    <x v="1"/>
    <x v="154"/>
    <s v="Rehabilitate Runway 15/33 (4,503'x75')"/>
    <n v="67951282"/>
    <n v="1625000"/>
    <n v="1462500"/>
    <m/>
    <n v="162500"/>
  </r>
  <r>
    <x v="2"/>
    <x v="1"/>
    <e v="#N/A"/>
    <x v="1"/>
    <x v="154"/>
    <s v="Mobilization, Contingency, Construction Admin, and RPR"/>
    <n v="67951282"/>
    <n v="300000"/>
    <n v="270000"/>
    <m/>
    <n v="30000"/>
  </r>
  <r>
    <x v="2"/>
    <x v="1"/>
    <e v="#N/A"/>
    <x v="1"/>
    <x v="154"/>
    <s v="Rehabilitate Parallel and Cross Taxiways (12,300 SY)"/>
    <n v="67951282"/>
    <n v="185000"/>
    <n v="166500"/>
    <m/>
    <n v="18500"/>
  </r>
  <r>
    <x v="2"/>
    <x v="1"/>
    <e v="#N/A"/>
    <x v="1"/>
    <x v="155"/>
    <s v="Engineering/design for rehabilitation Phase 1 &amp; 2"/>
    <n v="67951282"/>
    <n v="255000"/>
    <m/>
    <n v="229500"/>
    <n v="25500"/>
  </r>
  <r>
    <x v="2"/>
    <x v="1"/>
    <e v="#N/A"/>
    <x v="1"/>
    <x v="155"/>
    <s v="Update terminal area plan/RW threshold evaluation"/>
    <n v="67951282"/>
    <n v="25000"/>
    <m/>
    <n v="22500"/>
    <n v="2500"/>
  </r>
  <r>
    <x v="2"/>
    <x v="1"/>
    <s v="CRS"/>
    <x v="0"/>
    <x v="156"/>
    <s v="Engineering/Design airfield rehabilitation"/>
    <n v="67951282"/>
    <n v="150000"/>
    <n v="135000"/>
    <m/>
    <n v="15000"/>
  </r>
  <r>
    <x v="2"/>
    <x v="1"/>
    <e v="#N/A"/>
    <x v="1"/>
    <x v="157"/>
    <s v="Engineering/Design for airfield rehabilitation"/>
    <n v="67951282"/>
    <n v="50000"/>
    <n v="45000"/>
    <m/>
    <n v="5000"/>
  </r>
  <r>
    <x v="2"/>
    <x v="1"/>
    <e v="#N/A"/>
    <x v="0"/>
    <x v="158"/>
    <s v="Engineering/Design - TXWY Alpha Reconstruction"/>
    <n v="67951282"/>
    <n v="175000"/>
    <n v="157500"/>
    <m/>
    <n v="17500"/>
  </r>
  <r>
    <x v="2"/>
    <x v="1"/>
    <s v="DTO"/>
    <x v="0"/>
    <x v="23"/>
    <s v="Contingency, admin. fees, RPR, testing, etc"/>
    <n v="67951282"/>
    <n v="675731"/>
    <n v="608158"/>
    <m/>
    <n v="67573"/>
  </r>
  <r>
    <x v="2"/>
    <x v="1"/>
    <s v="DTO"/>
    <x v="0"/>
    <x v="23"/>
    <s v="Realign Parallel TW B, Expand North Apron, Relocate three connecting stub TWs (45,200 sy) from Bravo to Alpha"/>
    <n v="67951282"/>
    <n v="3657311"/>
    <n v="3291580"/>
    <m/>
    <n v="365731"/>
  </r>
  <r>
    <x v="2"/>
    <x v="1"/>
    <e v="#N/A"/>
    <x v="1"/>
    <x v="88"/>
    <s v="Reconstruct apron (8,750 sy)"/>
    <n v="67951282"/>
    <n v="393750"/>
    <m/>
    <n v="354375"/>
    <n v="39375"/>
  </r>
  <r>
    <x v="2"/>
    <x v="1"/>
    <e v="#N/A"/>
    <x v="1"/>
    <x v="88"/>
    <s v="Reconstruct hangar access TWs (9,100 sy)"/>
    <n v="67951282"/>
    <n v="409500"/>
    <m/>
    <n v="368550"/>
    <n v="40950"/>
  </r>
  <r>
    <x v="2"/>
    <x v="1"/>
    <e v="#N/A"/>
    <x v="1"/>
    <x v="88"/>
    <s v="Mark RW 8-26 (11,500 sf)"/>
    <n v="67951282"/>
    <n v="11000"/>
    <m/>
    <n v="9900"/>
    <n v="1100"/>
  </r>
  <r>
    <x v="2"/>
    <x v="1"/>
    <e v="#N/A"/>
    <x v="1"/>
    <x v="88"/>
    <s v="Reconstruct &amp; widen 15' RW 8-26 (3960 x 60)"/>
    <n v="67951282"/>
    <n v="1188000"/>
    <m/>
    <n v="1069200"/>
    <n v="118800"/>
  </r>
  <r>
    <x v="2"/>
    <x v="1"/>
    <e v="#N/A"/>
    <x v="1"/>
    <x v="88"/>
    <s v="Contingency (RW 8-26 reconstruction)"/>
    <n v="67951282"/>
    <n v="300400"/>
    <m/>
    <n v="270360"/>
    <n v="30040"/>
  </r>
  <r>
    <x v="2"/>
    <x v="1"/>
    <e v="#N/A"/>
    <x v="1"/>
    <x v="88"/>
    <s v="Engineering construction services"/>
    <n v="67951282"/>
    <n v="290400"/>
    <m/>
    <n v="261360"/>
    <n v="29040"/>
  </r>
  <r>
    <x v="2"/>
    <x v="1"/>
    <e v="#N/A"/>
    <x v="1"/>
    <x v="125"/>
    <s v="Install culvert under RW 15-33 (150 lf)"/>
    <n v="67951282"/>
    <n v="59000"/>
    <m/>
    <n v="53100"/>
    <n v="5900"/>
  </r>
  <r>
    <x v="2"/>
    <x v="1"/>
    <e v="#N/A"/>
    <x v="1"/>
    <x v="125"/>
    <s v="Overlay stub TW (230 x 35)"/>
    <n v="67951282"/>
    <n v="87000"/>
    <m/>
    <n v="78300"/>
    <n v="8700"/>
  </r>
  <r>
    <x v="2"/>
    <x v="1"/>
    <e v="#N/A"/>
    <x v="1"/>
    <x v="125"/>
    <s v="Overlay RW 15-33 (3200 x 60)"/>
    <n v="67951282"/>
    <n v="803000"/>
    <m/>
    <n v="722700"/>
    <n v="80300"/>
  </r>
  <r>
    <x v="2"/>
    <x v="1"/>
    <e v="#N/A"/>
    <x v="1"/>
    <x v="125"/>
    <s v="Mark RW 15-33 (11,666 sf)"/>
    <n v="67951282"/>
    <n v="11000"/>
    <m/>
    <n v="9900"/>
    <n v="1100"/>
  </r>
  <r>
    <x v="2"/>
    <x v="1"/>
    <e v="#N/A"/>
    <x v="1"/>
    <x v="125"/>
    <s v="Rehabilitate hangar access TWs (2680 sy)"/>
    <n v="67951282"/>
    <n v="16080"/>
    <m/>
    <n v="14472"/>
    <n v="1608"/>
  </r>
  <r>
    <x v="2"/>
    <x v="1"/>
    <e v="#N/A"/>
    <x v="1"/>
    <x v="125"/>
    <s v="Overlay apron (150 x 170)"/>
    <n v="67951282"/>
    <n v="99000"/>
    <m/>
    <n v="89100"/>
    <n v="9900"/>
  </r>
  <r>
    <x v="2"/>
    <x v="1"/>
    <e v="#N/A"/>
    <x v="1"/>
    <x v="125"/>
    <s v="Regrade RW 15-33 safety area &amp; ditches"/>
    <n v="67951282"/>
    <n v="266000"/>
    <m/>
    <n v="239400"/>
    <n v="26600"/>
  </r>
  <r>
    <x v="2"/>
    <x v="1"/>
    <e v="#N/A"/>
    <x v="1"/>
    <x v="127"/>
    <s v="Recycle/Overlay RW 14-32, parallel taxiway and connector taxiways"/>
    <n v="67951282"/>
    <n v="1165000"/>
    <n v="1048500"/>
    <m/>
    <n v="116500"/>
  </r>
  <r>
    <x v="2"/>
    <x v="1"/>
    <e v="#N/A"/>
    <x v="1"/>
    <x v="127"/>
    <s v="Mark RW 14-32 and taxiways"/>
    <n v="67951282"/>
    <n v="25000"/>
    <n v="22500"/>
    <m/>
    <n v="2500"/>
  </r>
  <r>
    <x v="2"/>
    <x v="1"/>
    <e v="#N/A"/>
    <x v="1"/>
    <x v="127"/>
    <s v="Contingency, RPR, admin, fees"/>
    <n v="67951282"/>
    <n v="210000"/>
    <n v="189000"/>
    <m/>
    <n v="21000"/>
  </r>
  <r>
    <x v="2"/>
    <x v="1"/>
    <e v="#N/A"/>
    <x v="0"/>
    <x v="159"/>
    <s v="Engineering and Design for Taxiway &quot;J&quot; and Aprons &quot;C&quot; &amp; &quot;D&quot; reconstruction"/>
    <n v="67951282"/>
    <n v="200000"/>
    <n v="180000"/>
    <m/>
    <n v="20000"/>
  </r>
  <r>
    <x v="2"/>
    <x v="1"/>
    <e v="#N/A"/>
    <x v="0"/>
    <x v="128"/>
    <s v="Rehabilitate Twy A"/>
    <n v="67951282"/>
    <n v="420000"/>
    <n v="378000"/>
    <m/>
    <n v="42000"/>
  </r>
  <r>
    <x v="2"/>
    <x v="1"/>
    <e v="#N/A"/>
    <x v="0"/>
    <x v="128"/>
    <s v="Rehabilitate Runway 17R/35L"/>
    <n v="67951282"/>
    <n v="650000"/>
    <n v="585000"/>
    <m/>
    <n v="65000"/>
  </r>
  <r>
    <x v="2"/>
    <x v="1"/>
    <e v="#N/A"/>
    <x v="0"/>
    <x v="128"/>
    <s v="Rehabilitate Twy B"/>
    <n v="67951282"/>
    <n v="280000"/>
    <n v="252000"/>
    <m/>
    <n v="28000"/>
  </r>
  <r>
    <x v="2"/>
    <x v="1"/>
    <e v="#N/A"/>
    <x v="1"/>
    <x v="91"/>
    <s v="Engineering and Design for Airfield Pavement Rehabilitation -- NPE 2020"/>
    <n v="67951282"/>
    <n v="150000"/>
    <n v="135000"/>
    <m/>
    <n v="15000"/>
  </r>
  <r>
    <x v="2"/>
    <x v="1"/>
    <s v="GLE"/>
    <x v="0"/>
    <x v="32"/>
    <s v="Realign Taxiway Golf at T-hangar Complex"/>
    <n v="67951282"/>
    <n v="206900"/>
    <n v="186210"/>
    <m/>
    <n v="20690"/>
  </r>
  <r>
    <x v="2"/>
    <x v="1"/>
    <s v="GLE"/>
    <x v="0"/>
    <x v="32"/>
    <s v="Contingency, RPR, Admin, fees rehabilitate taxiway system"/>
    <n v="67951282"/>
    <n v="212600"/>
    <n v="191340"/>
    <m/>
    <n v="21260"/>
  </r>
  <r>
    <x v="2"/>
    <x v="1"/>
    <s v="GLE"/>
    <x v="0"/>
    <x v="32"/>
    <s v="Rehabilitate TW A and Holding area (6000 x 35)"/>
    <n v="67951282"/>
    <n v="149900"/>
    <n v="134910"/>
    <m/>
    <n v="14990"/>
  </r>
  <r>
    <x v="2"/>
    <x v="1"/>
    <s v="GLE"/>
    <x v="0"/>
    <x v="32"/>
    <s v="Mill and Overlay Hangar Access Taxiway to 400S Hangars"/>
    <n v="67951282"/>
    <n v="117100"/>
    <n v="105390"/>
    <m/>
    <n v="11710"/>
  </r>
  <r>
    <x v="2"/>
    <x v="1"/>
    <s v="GLE"/>
    <x v="0"/>
    <x v="32"/>
    <s v="Rehabilitate TW C (2350 x 35)"/>
    <n v="67951282"/>
    <n v="64300"/>
    <n v="57870"/>
    <m/>
    <n v="6430"/>
  </r>
  <r>
    <x v="2"/>
    <x v="1"/>
    <s v="GLE"/>
    <x v="0"/>
    <x v="32"/>
    <s v="Rehabilitate TW D and Stub (500 x 35)"/>
    <n v="67951282"/>
    <n v="32800"/>
    <n v="29520"/>
    <m/>
    <n v="3280"/>
  </r>
  <r>
    <x v="2"/>
    <x v="1"/>
    <s v="GLE"/>
    <x v="0"/>
    <x v="32"/>
    <s v="Rehabilitate Taxiway Golf"/>
    <n v="67951282"/>
    <n v="23300"/>
    <n v="20970"/>
    <m/>
    <n v="2330"/>
  </r>
  <r>
    <x v="2"/>
    <x v="1"/>
    <s v="GLE"/>
    <x v="0"/>
    <x v="32"/>
    <s v="Mark Taxiways Alpha, Charlie, Golf, Foxtrot"/>
    <n v="67951282"/>
    <n v="22100"/>
    <n v="19890"/>
    <m/>
    <n v="2210"/>
  </r>
  <r>
    <x v="2"/>
    <x v="1"/>
    <s v="GLE"/>
    <x v="0"/>
    <x v="32"/>
    <s v="Rehabilitate Taxiway Foxtrot"/>
    <n v="67951282"/>
    <n v="16700"/>
    <n v="15030"/>
    <m/>
    <n v="1670"/>
  </r>
  <r>
    <x v="2"/>
    <x v="1"/>
    <e v="#N/A"/>
    <x v="1"/>
    <x v="69"/>
    <s v="Airport Master Plan Update"/>
    <n v="67951282"/>
    <n v="200000"/>
    <m/>
    <n v="180000"/>
    <n v="20000"/>
  </r>
  <r>
    <x v="2"/>
    <x v="1"/>
    <e v="#N/A"/>
    <x v="1"/>
    <x v="69"/>
    <s v="Engineer/design rehab RW 18-36"/>
    <n v="67951282"/>
    <n v="195000"/>
    <n v="175500"/>
    <m/>
    <n v="19500"/>
  </r>
  <r>
    <x v="2"/>
    <x v="1"/>
    <e v="#N/A"/>
    <x v="1"/>
    <x v="69"/>
    <s v="Engineer/design rehab south apron phase 1 &amp; 3 &amp; south ramp"/>
    <n v="67951282"/>
    <n v="130000"/>
    <n v="117000"/>
    <m/>
    <n v="13000"/>
  </r>
  <r>
    <x v="2"/>
    <x v="1"/>
    <e v="#N/A"/>
    <x v="1"/>
    <x v="35"/>
    <s v="Contingency, Admin, RPR"/>
    <n v="67951282"/>
    <n v="90000"/>
    <n v="81000"/>
    <m/>
    <n v="9000"/>
  </r>
  <r>
    <x v="2"/>
    <x v="1"/>
    <e v="#N/A"/>
    <x v="1"/>
    <x v="35"/>
    <s v="Replace MIRLs (4000 lf), PAPI system, windcones, rotating beacon, and electrical vault (19-20 NPE)"/>
    <n v="67951282"/>
    <n v="660000"/>
    <n v="594000"/>
    <m/>
    <n v="66000"/>
  </r>
  <r>
    <x v="2"/>
    <x v="1"/>
    <e v="#N/A"/>
    <x v="1"/>
    <x v="67"/>
    <s v="Replace rotating beacon tower"/>
    <n v="67951282"/>
    <n v="25000"/>
    <m/>
    <n v="22500"/>
    <n v="2500"/>
  </r>
  <r>
    <x v="2"/>
    <x v="1"/>
    <e v="#N/A"/>
    <x v="1"/>
    <x v="67"/>
    <s v="Rehabilitate RW 15-33 (3,300 x 50)"/>
    <n v="67951282"/>
    <n v="165000"/>
    <m/>
    <n v="148500"/>
    <n v="16500"/>
  </r>
  <r>
    <x v="2"/>
    <x v="1"/>
    <e v="#N/A"/>
    <x v="1"/>
    <x v="67"/>
    <s v="Reconstruct entrance road (1250 x 16)"/>
    <n v="67951282"/>
    <n v="210000"/>
    <m/>
    <n v="105000"/>
    <n v="105000"/>
  </r>
  <r>
    <x v="2"/>
    <x v="1"/>
    <e v="#N/A"/>
    <x v="1"/>
    <x v="67"/>
    <s v="Mark RW 15-33 (4,200 sf)"/>
    <n v="67951282"/>
    <n v="5000"/>
    <m/>
    <n v="4500"/>
    <n v="500"/>
  </r>
  <r>
    <x v="2"/>
    <x v="1"/>
    <e v="#N/A"/>
    <x v="1"/>
    <x v="67"/>
    <s v="Rehabilitate stub TW (260x35)"/>
    <n v="67951282"/>
    <n v="20000"/>
    <m/>
    <n v="18000"/>
    <n v="2000"/>
  </r>
  <r>
    <x v="2"/>
    <x v="1"/>
    <e v="#N/A"/>
    <x v="1"/>
    <x v="67"/>
    <s v="Replace MIRL &amp; regulators (3200 lf)"/>
    <n v="67951282"/>
    <n v="275000"/>
    <m/>
    <n v="247500"/>
    <n v="27500"/>
  </r>
  <r>
    <x v="2"/>
    <x v="1"/>
    <e v="#N/A"/>
    <x v="1"/>
    <x v="67"/>
    <s v="Rehabilitate apron (10,050 sy)"/>
    <n v="67951282"/>
    <n v="85000"/>
    <m/>
    <n v="76500"/>
    <n v="8500"/>
  </r>
  <r>
    <x v="2"/>
    <x v="1"/>
    <e v="#N/A"/>
    <x v="1"/>
    <x v="67"/>
    <s v="Fence new land (7000 lf)"/>
    <n v="67951282"/>
    <n v="50000"/>
    <m/>
    <n v="45000"/>
    <n v="5000"/>
  </r>
  <r>
    <x v="2"/>
    <x v="1"/>
    <e v="#N/A"/>
    <x v="1"/>
    <x v="67"/>
    <s v="Contingency, admin. fees, RPR, etc"/>
    <n v="67951282"/>
    <n v="140000"/>
    <m/>
    <n v="126000"/>
    <n v="14000"/>
  </r>
  <r>
    <x v="2"/>
    <x v="1"/>
    <s v="F35"/>
    <x v="0"/>
    <x v="104"/>
    <s v="Contingency, RPR, Admin, Fees, etc for Airfield pavement rehabilitation"/>
    <n v="67951282"/>
    <n v="93500"/>
    <m/>
    <n v="84150"/>
    <n v="9350"/>
  </r>
  <r>
    <x v="2"/>
    <x v="1"/>
    <s v="F35"/>
    <x v="0"/>
    <x v="104"/>
    <s v="Engineering and Design for pavement rehabilitation"/>
    <n v="67951282"/>
    <n v="30800"/>
    <m/>
    <n v="27720"/>
    <n v="3080"/>
  </r>
  <r>
    <x v="2"/>
    <x v="1"/>
    <s v="F35"/>
    <x v="0"/>
    <x v="104"/>
    <s v="Repair and Rehabilitate automobile parking area"/>
    <n v="67951282"/>
    <n v="8600"/>
    <m/>
    <n v="4300"/>
    <n v="4300"/>
  </r>
  <r>
    <x v="2"/>
    <x v="1"/>
    <s v="F35"/>
    <x v="0"/>
    <x v="104"/>
    <s v="Rehab turnaround RW 21 end (800 sy)"/>
    <n v="67951282"/>
    <n v="9000"/>
    <m/>
    <n v="8100"/>
    <n v="900"/>
  </r>
  <r>
    <x v="2"/>
    <x v="1"/>
    <s v="F35"/>
    <x v="0"/>
    <x v="104"/>
    <s v="Rehab hangar access TW (7,000 sy)"/>
    <n v="67951282"/>
    <n v="34200"/>
    <m/>
    <n v="30780"/>
    <n v="3420"/>
  </r>
  <r>
    <x v="2"/>
    <x v="1"/>
    <s v="F35"/>
    <x v="0"/>
    <x v="104"/>
    <s v="Rehab turnaround RW 3 end (1,540 sy)"/>
    <n v="67951282"/>
    <n v="9300"/>
    <m/>
    <n v="8370"/>
    <n v="930"/>
  </r>
  <r>
    <x v="2"/>
    <x v="1"/>
    <s v="F35"/>
    <x v="0"/>
    <x v="104"/>
    <s v="Rehab &amp; mark TWs (525 X 30)"/>
    <n v="67951282"/>
    <n v="1200"/>
    <m/>
    <n v="1080"/>
    <n v="120"/>
  </r>
  <r>
    <x v="2"/>
    <x v="1"/>
    <s v="F35"/>
    <x v="0"/>
    <x v="104"/>
    <s v="Rehabilitate RW 3-21 (3,500 x 60)"/>
    <n v="67951282"/>
    <n v="164800"/>
    <m/>
    <n v="148320"/>
    <n v="16480"/>
  </r>
  <r>
    <x v="2"/>
    <x v="1"/>
    <s v="F35"/>
    <x v="0"/>
    <x v="104"/>
    <s v="Mark RW 3-21 (12,700 sf)"/>
    <n v="67951282"/>
    <n v="5400"/>
    <m/>
    <n v="4860"/>
    <n v="540"/>
  </r>
  <r>
    <x v="2"/>
    <x v="1"/>
    <s v="F35"/>
    <x v="0"/>
    <x v="104"/>
    <s v="Rehab apron (5,400 sy)"/>
    <n v="67951282"/>
    <n v="34400"/>
    <m/>
    <n v="30960"/>
    <n v="3440"/>
  </r>
  <r>
    <x v="2"/>
    <x v="1"/>
    <e v="#N/A"/>
    <x v="1"/>
    <x v="39"/>
    <s v="Construct Runway 01/19 (Phase IV)"/>
    <n v="67951282"/>
    <n v="3000000"/>
    <n v="3000000"/>
    <m/>
    <m/>
  </r>
  <r>
    <x v="2"/>
    <x v="1"/>
    <e v="#N/A"/>
    <x v="0"/>
    <x v="131"/>
    <s v="Design and construct replacement fencing on west side of the airport. (NPE '20)"/>
    <n v="67951282"/>
    <n v="166666"/>
    <n v="149999"/>
    <m/>
    <n v="16667"/>
  </r>
  <r>
    <x v="2"/>
    <x v="1"/>
    <s v="GVT"/>
    <x v="0"/>
    <x v="160"/>
    <s v="Drainage improvements (unclassified excavation)"/>
    <n v="67951282"/>
    <n v="795000"/>
    <n v="715500"/>
    <m/>
    <n v="79500"/>
  </r>
  <r>
    <x v="2"/>
    <x v="1"/>
    <s v="GVT"/>
    <x v="0"/>
    <x v="160"/>
    <s v="Repair existing drainage structures (eroded areas)"/>
    <n v="67951282"/>
    <n v="100000"/>
    <n v="90000"/>
    <m/>
    <n v="10000"/>
  </r>
  <r>
    <x v="2"/>
    <x v="1"/>
    <s v="GVT"/>
    <x v="0"/>
    <x v="160"/>
    <s v="Construct new drainage headwalls (remove old structures)"/>
    <n v="67951282"/>
    <n v="60000"/>
    <n v="54000"/>
    <m/>
    <n v="6000"/>
  </r>
  <r>
    <x v="2"/>
    <x v="1"/>
    <s v="GVT"/>
    <x v="0"/>
    <x v="160"/>
    <s v="USACE Coordination"/>
    <n v="67951282"/>
    <n v="50000"/>
    <n v="45000"/>
    <m/>
    <n v="5000"/>
  </r>
  <r>
    <x v="2"/>
    <x v="1"/>
    <s v="GVT"/>
    <x v="0"/>
    <x v="160"/>
    <s v="Construction contingency"/>
    <n v="67951282"/>
    <n v="105000"/>
    <n v="94500"/>
    <m/>
    <n v="10500"/>
  </r>
  <r>
    <x v="2"/>
    <x v="1"/>
    <e v="#N/A"/>
    <x v="1"/>
    <x v="161"/>
    <s v="Engineering/Design airfield pavement rehabilitation"/>
    <n v="67951282"/>
    <n v="30000"/>
    <n v="27000"/>
    <m/>
    <n v="3000"/>
  </r>
  <r>
    <x v="2"/>
    <x v="1"/>
    <e v="#N/A"/>
    <x v="1"/>
    <x v="162"/>
    <s v="Engineering/Design MIRL RW 18-36"/>
    <n v="67951282"/>
    <n v="30000"/>
    <n v="27000"/>
    <m/>
    <n v="3000"/>
  </r>
  <r>
    <x v="2"/>
    <x v="1"/>
    <e v="#N/A"/>
    <x v="1"/>
    <x v="163"/>
    <s v="Rehabilitate RW 18-36 (4,001 x 75)"/>
    <n v="67951282"/>
    <n v="260000"/>
    <n v="234000"/>
    <m/>
    <n v="26000"/>
  </r>
  <r>
    <x v="2"/>
    <x v="1"/>
    <e v="#N/A"/>
    <x v="1"/>
    <x v="163"/>
    <s v="Rehabilitate apron (16,500 sy)"/>
    <n v="67951282"/>
    <n v="125000"/>
    <n v="112500"/>
    <m/>
    <n v="12500"/>
  </r>
  <r>
    <x v="2"/>
    <x v="1"/>
    <e v="#N/A"/>
    <x v="1"/>
    <x v="163"/>
    <s v="Install Hold &amp; Exit signs"/>
    <n v="67951282"/>
    <n v="50000"/>
    <n v="45000"/>
    <m/>
    <n v="5000"/>
  </r>
  <r>
    <x v="2"/>
    <x v="1"/>
    <e v="#N/A"/>
    <x v="1"/>
    <x v="163"/>
    <s v="Construct TXWY &quot;C&quot;"/>
    <n v="67951282"/>
    <n v="290000"/>
    <n v="261000"/>
    <m/>
    <n v="29000"/>
  </r>
  <r>
    <x v="2"/>
    <x v="1"/>
    <e v="#N/A"/>
    <x v="1"/>
    <x v="163"/>
    <s v="Construct TXWY &quot;A&quot;"/>
    <n v="67951282"/>
    <n v="290000"/>
    <n v="261000"/>
    <m/>
    <n v="29000"/>
  </r>
  <r>
    <x v="2"/>
    <x v="1"/>
    <e v="#N/A"/>
    <x v="1"/>
    <x v="163"/>
    <s v="Rehabilitate parallel taxiway &amp; taxiway &quot;B&quot;"/>
    <n v="67951282"/>
    <n v="135000"/>
    <n v="121500"/>
    <m/>
    <n v="13500"/>
  </r>
  <r>
    <x v="2"/>
    <x v="1"/>
    <e v="#N/A"/>
    <x v="1"/>
    <x v="163"/>
    <s v="Mark RW 18-36 (22,000 sf)"/>
    <n v="67951282"/>
    <n v="25000"/>
    <n v="22500"/>
    <m/>
    <n v="2500"/>
  </r>
  <r>
    <x v="2"/>
    <x v="1"/>
    <e v="#N/A"/>
    <x v="1"/>
    <x v="163"/>
    <s v="Construction contingency (rehab.)"/>
    <n v="67951282"/>
    <n v="185000"/>
    <n v="166500"/>
    <m/>
    <n v="18500"/>
  </r>
  <r>
    <x v="2"/>
    <x v="1"/>
    <e v="#N/A"/>
    <x v="1"/>
    <x v="74"/>
    <s v="Land - reimbursement for 95.47 acres west of RW 35 (part II)"/>
    <n v="67951282"/>
    <n v="2500000"/>
    <n v="2250000"/>
    <m/>
    <n v="250000"/>
  </r>
  <r>
    <x v="2"/>
    <x v="1"/>
    <e v="#N/A"/>
    <x v="1"/>
    <x v="164"/>
    <s v="Relocate south half of parallel TWY"/>
    <n v="67951282"/>
    <n v="1299000"/>
    <n v="1169100"/>
    <m/>
    <n v="129900"/>
  </r>
  <r>
    <x v="2"/>
    <x v="1"/>
    <e v="#N/A"/>
    <x v="1"/>
    <x v="164"/>
    <s v="Relocate AWOS"/>
    <n v="67951282"/>
    <n v="50000"/>
    <n v="45000"/>
    <m/>
    <n v="5000"/>
  </r>
  <r>
    <x v="2"/>
    <x v="1"/>
    <e v="#N/A"/>
    <x v="1"/>
    <x v="20"/>
    <s v="Rehabilitate apron (8000 sy)"/>
    <n v="67951282"/>
    <n v="35000"/>
    <m/>
    <n v="31500"/>
    <n v="3500"/>
  </r>
  <r>
    <x v="2"/>
    <x v="1"/>
    <e v="#N/A"/>
    <x v="1"/>
    <x v="20"/>
    <s v="Rehabilitate stub TW (1000 sy)"/>
    <n v="67951282"/>
    <n v="15000"/>
    <m/>
    <n v="13500"/>
    <n v="1500"/>
  </r>
  <r>
    <x v="2"/>
    <x v="1"/>
    <e v="#N/A"/>
    <x v="1"/>
    <x v="20"/>
    <s v="Rehabilitate RW 5-23 (3200 x 60)"/>
    <n v="67951282"/>
    <n v="235000"/>
    <m/>
    <n v="211500"/>
    <n v="23500"/>
  </r>
  <r>
    <x v="2"/>
    <x v="1"/>
    <e v="#N/A"/>
    <x v="1"/>
    <x v="20"/>
    <s v="Mark RW 5-23 (3800 sf)"/>
    <n v="67951282"/>
    <n v="10000"/>
    <m/>
    <n v="9000"/>
    <n v="1000"/>
  </r>
  <r>
    <x v="2"/>
    <x v="1"/>
    <e v="#N/A"/>
    <x v="1"/>
    <x v="165"/>
    <s v="Engineering/Design for airfield pavement rehabilitation"/>
    <n v="67951282"/>
    <n v="50000"/>
    <n v="45000"/>
    <m/>
    <n v="5000"/>
  </r>
  <r>
    <x v="2"/>
    <x v="1"/>
    <e v="#N/A"/>
    <x v="1"/>
    <x v="112"/>
    <s v="Reconstruct &amp; mark TWs (900 x 35)"/>
    <n v="67951282"/>
    <n v="157500"/>
    <m/>
    <n v="141750"/>
    <n v="15750"/>
  </r>
  <r>
    <x v="2"/>
    <x v="1"/>
    <e v="#N/A"/>
    <x v="1"/>
    <x v="112"/>
    <s v="Rehabilitate RW 13-31 (3762 x 46)"/>
    <n v="67951282"/>
    <n v="106668"/>
    <m/>
    <n v="96001"/>
    <n v="10667"/>
  </r>
  <r>
    <x v="2"/>
    <x v="1"/>
    <e v="#N/A"/>
    <x v="1"/>
    <x v="112"/>
    <s v="Mark RW 13-31 (4034 SF)"/>
    <n v="67951282"/>
    <n v="4034"/>
    <m/>
    <n v="3630"/>
    <n v="404"/>
  </r>
  <r>
    <x v="2"/>
    <x v="1"/>
    <e v="#N/A"/>
    <x v="1"/>
    <x v="112"/>
    <s v="Rehabilitate apron (125 x 100)"/>
    <n v="67951282"/>
    <n v="8334"/>
    <m/>
    <n v="7500"/>
    <n v="834"/>
  </r>
  <r>
    <x v="2"/>
    <x v="1"/>
    <e v="#N/A"/>
    <x v="1"/>
    <x v="166"/>
    <s v="Acquire land for RPZ RW 30 (24.5 ac)"/>
    <n v="67951282"/>
    <n v="250000"/>
    <n v="225000"/>
    <m/>
    <n v="25000"/>
  </r>
  <r>
    <x v="2"/>
    <x v="1"/>
    <e v="#N/A"/>
    <x v="1"/>
    <x v="166"/>
    <s v="Rehabilitate &amp; mark TWs (1550 x 35)"/>
    <n v="67951282"/>
    <n v="36168"/>
    <n v="32551"/>
    <m/>
    <n v="3617"/>
  </r>
  <r>
    <x v="2"/>
    <x v="1"/>
    <e v="#N/A"/>
    <x v="1"/>
    <x v="166"/>
    <s v="Rehabilitate RW 12-30 (3700 x 60)"/>
    <n v="67951282"/>
    <n v="148002"/>
    <n v="133201"/>
    <m/>
    <n v="14801"/>
  </r>
  <r>
    <x v="2"/>
    <x v="1"/>
    <e v="#N/A"/>
    <x v="1"/>
    <x v="166"/>
    <s v="Mark RW 12-30 (23,907 sf)"/>
    <n v="67951282"/>
    <n v="23907"/>
    <n v="21516"/>
    <m/>
    <n v="2391"/>
  </r>
  <r>
    <x v="2"/>
    <x v="1"/>
    <e v="#N/A"/>
    <x v="1"/>
    <x v="166"/>
    <s v="Rehabilitate apron (450X190)"/>
    <n v="67951282"/>
    <n v="60000"/>
    <n v="54000"/>
    <m/>
    <n v="6000"/>
  </r>
  <r>
    <x v="2"/>
    <x v="1"/>
    <e v="#N/A"/>
    <x v="1"/>
    <x v="137"/>
    <s v="Engineering/Design MIRL Replacement"/>
    <n v="67951282"/>
    <n v="60000"/>
    <n v="54000"/>
    <m/>
    <n v="6000"/>
  </r>
  <r>
    <x v="2"/>
    <x v="1"/>
    <e v="#N/A"/>
    <x v="1"/>
    <x v="167"/>
    <s v="Engineering/design for airfield rehabilitation and fencing"/>
    <n v="67951282"/>
    <n v="70000"/>
    <m/>
    <n v="63000"/>
    <n v="7000"/>
  </r>
  <r>
    <x v="2"/>
    <x v="1"/>
    <e v="#N/A"/>
    <x v="1"/>
    <x v="167"/>
    <s v="Airport Layout Drawing (in-house)"/>
    <n v="67951282"/>
    <n v="0"/>
    <m/>
    <m/>
    <n v="0"/>
  </r>
  <r>
    <x v="2"/>
    <x v="1"/>
    <e v="#N/A"/>
    <x v="1"/>
    <x v="168"/>
    <s v="Engineering/Design RW 18-36 Reconstruction"/>
    <n v="67951282"/>
    <n v="150000"/>
    <m/>
    <n v="135000"/>
    <n v="15000"/>
  </r>
  <r>
    <x v="2"/>
    <x v="1"/>
    <e v="#N/A"/>
    <x v="1"/>
    <x v="169"/>
    <s v="Engineering/Design for airfield pavement rehab"/>
    <n v="67951282"/>
    <n v="30000"/>
    <n v="27000"/>
    <m/>
    <n v="3000"/>
  </r>
  <r>
    <x v="2"/>
    <x v="1"/>
    <e v="#N/A"/>
    <x v="1"/>
    <x v="57"/>
    <s v="Mark main apron and parking areas"/>
    <n v="67951282"/>
    <n v="6900"/>
    <n v="6210"/>
    <m/>
    <n v="690"/>
  </r>
  <r>
    <x v="2"/>
    <x v="1"/>
    <e v="#N/A"/>
    <x v="1"/>
    <x v="57"/>
    <s v="Contingency, RPR, Admin, fees, etc for Taxiway A and Apron rehab"/>
    <n v="67951282"/>
    <n v="163600"/>
    <n v="147240"/>
    <m/>
    <n v="16360"/>
  </r>
  <r>
    <x v="2"/>
    <x v="1"/>
    <e v="#N/A"/>
    <x v="1"/>
    <x v="57"/>
    <s v="Rehabilitate Taxiway A (6,175 x 35)"/>
    <n v="67951282"/>
    <n v="162100"/>
    <n v="145890"/>
    <m/>
    <n v="16210"/>
  </r>
  <r>
    <x v="2"/>
    <x v="1"/>
    <e v="#N/A"/>
    <x v="1"/>
    <x v="57"/>
    <s v="Rehabilitate Main Apron and Parking areas"/>
    <n v="67951282"/>
    <n v="161700"/>
    <n v="145530"/>
    <m/>
    <n v="16170"/>
  </r>
  <r>
    <x v="2"/>
    <x v="1"/>
    <e v="#N/A"/>
    <x v="1"/>
    <x v="57"/>
    <s v="Mark Taxiway A"/>
    <n v="67951282"/>
    <n v="17300"/>
    <n v="15570"/>
    <m/>
    <n v="1730"/>
  </r>
  <r>
    <x v="2"/>
    <x v="1"/>
    <e v="#N/A"/>
    <x v="1"/>
    <x v="57"/>
    <s v="Mark Grass Islands on Main Apron for Standards"/>
    <n v="67951282"/>
    <n v="118900"/>
    <n v="107010"/>
    <m/>
    <n v="11890"/>
  </r>
  <r>
    <x v="2"/>
    <x v="1"/>
    <e v="#N/A"/>
    <x v="1"/>
    <x v="57"/>
    <s v="Rehabilitate Taxiway B (300' x 35')"/>
    <n v="67951282"/>
    <n v="7900"/>
    <n v="7110"/>
    <m/>
    <n v="790"/>
  </r>
  <r>
    <x v="2"/>
    <x v="1"/>
    <e v="#N/A"/>
    <x v="1"/>
    <x v="57"/>
    <s v="Mark Taxiway B"/>
    <n v="67951282"/>
    <n v="1200"/>
    <n v="1080"/>
    <m/>
    <n v="120"/>
  </r>
  <r>
    <x v="2"/>
    <x v="1"/>
    <e v="#N/A"/>
    <x v="1"/>
    <x v="60"/>
    <s v="Construct Detention Pond (6 ac) install 2-48&quot; storm sewer under TW F No. 2- Phase 1"/>
    <n v="67951282"/>
    <n v="672335"/>
    <n v="605101"/>
    <m/>
    <n v="67234"/>
  </r>
  <r>
    <x v="2"/>
    <x v="1"/>
    <e v="#N/A"/>
    <x v="1"/>
    <x v="60"/>
    <s v="Expand corporate terminal apron (150 x 150)"/>
    <n v="67951282"/>
    <n v="260000"/>
    <n v="234000"/>
    <m/>
    <n v="26000"/>
  </r>
  <r>
    <x v="2"/>
    <x v="1"/>
    <e v="#N/A"/>
    <x v="1"/>
    <x v="60"/>
    <s v="Contingency, admin. fees, RPR, testing, etc."/>
    <n v="67951282"/>
    <n v="368350"/>
    <n v="331515"/>
    <m/>
    <n v="36835"/>
  </r>
  <r>
    <x v="2"/>
    <x v="1"/>
    <e v="#N/A"/>
    <x v="1"/>
    <x v="60"/>
    <s v="Expand corporate apron (50 x 400) (reimbursement NPE)"/>
    <n v="67951282"/>
    <n v="190000"/>
    <n v="171000"/>
    <m/>
    <n v="19000"/>
  </r>
  <r>
    <x v="2"/>
    <x v="1"/>
    <e v="#N/A"/>
    <x v="1"/>
    <x v="140"/>
    <s v="Contingency, RPR, Admin, Fees Runway 04/22 rehabilitation"/>
    <n v="67951282"/>
    <n v="90000"/>
    <n v="81000"/>
    <m/>
    <n v="9000"/>
  </r>
  <r>
    <x v="2"/>
    <x v="1"/>
    <e v="#N/A"/>
    <x v="1"/>
    <x v="140"/>
    <s v="Engineering Design Runway 04/22 rehabilitation (statewide program)"/>
    <n v="67951282"/>
    <n v="50000"/>
    <n v="45000"/>
    <m/>
    <n v="5000"/>
  </r>
  <r>
    <x v="2"/>
    <x v="1"/>
    <e v="#N/A"/>
    <x v="1"/>
    <x v="140"/>
    <s v="Rehabilitate Parallel Taxiway to 04/22 (NPE '21, '20)"/>
    <n v="67951282"/>
    <n v="109000"/>
    <n v="98100"/>
    <m/>
    <n v="10900"/>
  </r>
  <r>
    <x v="2"/>
    <x v="1"/>
    <e v="#N/A"/>
    <x v="1"/>
    <x v="140"/>
    <s v="Rehabilitate RW 4-22 (5098 x 75)"/>
    <n v="67951282"/>
    <n v="250000"/>
    <n v="225000"/>
    <m/>
    <n v="25000"/>
  </r>
  <r>
    <x v="2"/>
    <x v="1"/>
    <e v="#N/A"/>
    <x v="1"/>
    <x v="140"/>
    <s v="Mark RW 4-22 (28,125 sf)"/>
    <n v="67951282"/>
    <n v="50000"/>
    <n v="45000"/>
    <m/>
    <n v="5000"/>
  </r>
  <r>
    <x v="2"/>
    <x v="1"/>
    <e v="#N/A"/>
    <x v="1"/>
    <x v="141"/>
    <s v="Rehabilitate apron (25,700 sy)"/>
    <n v="67951282"/>
    <n v="1540000"/>
    <n v="1386000"/>
    <m/>
    <n v="154000"/>
  </r>
  <r>
    <x v="2"/>
    <x v="1"/>
    <e v="#N/A"/>
    <x v="1"/>
    <x v="141"/>
    <s v="Overlay TW E (32,000 sy)"/>
    <n v="67951282"/>
    <n v="1875000"/>
    <n v="1687500"/>
    <m/>
    <n v="187500"/>
  </r>
  <r>
    <x v="2"/>
    <x v="1"/>
    <e v="#N/A"/>
    <x v="1"/>
    <x v="141"/>
    <s v="Overlay TW P (11,300 sy) -- NPE 2019 and 2020"/>
    <n v="67951282"/>
    <n v="690000"/>
    <n v="621000"/>
    <m/>
    <n v="69000"/>
  </r>
  <r>
    <x v="2"/>
    <x v="1"/>
    <e v="#N/A"/>
    <x v="1"/>
    <x v="141"/>
    <s v="Overlay TW A (5,700 sy)"/>
    <n v="67951282"/>
    <n v="370000"/>
    <n v="333000"/>
    <m/>
    <n v="37000"/>
  </r>
  <r>
    <x v="2"/>
    <x v="1"/>
    <e v="#N/A"/>
    <x v="1"/>
    <x v="141"/>
    <s v="Overlay TW C (2,800)"/>
    <n v="67951282"/>
    <n v="195000"/>
    <n v="175500"/>
    <m/>
    <n v="19500"/>
  </r>
  <r>
    <x v="2"/>
    <x v="1"/>
    <e v="#N/A"/>
    <x v="1"/>
    <x v="141"/>
    <s v="Mobilization, Contingency, Admin, and RPR"/>
    <n v="67951282"/>
    <n v="800000"/>
    <n v="720000"/>
    <m/>
    <n v="80000"/>
  </r>
  <r>
    <x v="2"/>
    <x v="1"/>
    <e v="#N/A"/>
    <x v="1"/>
    <x v="110"/>
    <s v="Rehabilitate RW 12-30 (3,200 x 50) (inhouse design)"/>
    <n v="67951282"/>
    <n v="106668"/>
    <m/>
    <n v="96001"/>
    <n v="10667"/>
  </r>
  <r>
    <x v="2"/>
    <x v="1"/>
    <e v="#N/A"/>
    <x v="1"/>
    <x v="110"/>
    <s v="Rehabilitate &amp; mark stub TW (260 x 30)"/>
    <n v="67951282"/>
    <n v="4800"/>
    <m/>
    <n v="4320"/>
    <n v="480"/>
  </r>
  <r>
    <x v="2"/>
    <x v="1"/>
    <e v="#N/A"/>
    <x v="1"/>
    <x v="110"/>
    <s v="Rehabilitate apron (5,000 sy)"/>
    <n v="67951282"/>
    <n v="74000"/>
    <m/>
    <n v="66600"/>
    <n v="7400"/>
  </r>
  <r>
    <x v="2"/>
    <x v="1"/>
    <e v="#N/A"/>
    <x v="1"/>
    <x v="143"/>
    <s v="Engineering/Design for airfield rehab"/>
    <n v="67951282"/>
    <n v="30000"/>
    <n v="27000"/>
    <m/>
    <n v="3000"/>
  </r>
  <r>
    <x v="2"/>
    <x v="1"/>
    <e v="#N/A"/>
    <x v="1"/>
    <x v="144"/>
    <s v="Runway Safety Improvements for RW 32 RPZ (2018-2020 NPE)"/>
    <n v="67951282"/>
    <n v="1500000"/>
    <n v="1350000"/>
    <m/>
    <n v="150000"/>
  </r>
  <r>
    <x v="2"/>
    <x v="1"/>
    <e v="#N/A"/>
    <x v="1"/>
    <x v="170"/>
    <s v="Engineering/Design Taxiway A Improvements"/>
    <n v="67951282"/>
    <n v="150000"/>
    <n v="135000"/>
    <m/>
    <n v="15000"/>
  </r>
  <r>
    <x v="2"/>
    <x v="1"/>
    <e v="#N/A"/>
    <x v="1"/>
    <x v="171"/>
    <s v="Engineering/Design Apron Rehab &amp; MIRL Replacement"/>
    <n v="67951282"/>
    <n v="50000"/>
    <n v="45000"/>
    <m/>
    <n v="5000"/>
  </r>
  <r>
    <x v="2"/>
    <x v="1"/>
    <e v="#N/A"/>
    <x v="1"/>
    <x v="146"/>
    <s v="Rehabilitate/Overlay Apron (230 x 210)"/>
    <n v="67951282"/>
    <n v="230000"/>
    <m/>
    <n v="207000"/>
    <n v="23000"/>
  </r>
  <r>
    <x v="2"/>
    <x v="1"/>
    <e v="#N/A"/>
    <x v="1"/>
    <x v="146"/>
    <s v="Rehabilitate/Overlay RW 16-34 (4240 x 60)"/>
    <n v="67951282"/>
    <n v="1180000"/>
    <m/>
    <n v="1062000"/>
    <n v="118000"/>
  </r>
  <r>
    <x v="2"/>
    <x v="1"/>
    <e v="#N/A"/>
    <x v="1"/>
    <x v="146"/>
    <s v="Mark RW 16-34 (6000 sf)"/>
    <n v="67951282"/>
    <n v="10000"/>
    <m/>
    <n v="9000"/>
    <n v="1000"/>
  </r>
  <r>
    <x v="2"/>
    <x v="1"/>
    <e v="#N/A"/>
    <x v="1"/>
    <x v="146"/>
    <s v="Rehabilitate/Overlay Cross Taxiway"/>
    <n v="67951282"/>
    <n v="60000"/>
    <m/>
    <n v="54000"/>
    <n v="6000"/>
  </r>
  <r>
    <x v="2"/>
    <x v="1"/>
    <e v="#N/A"/>
    <x v="1"/>
    <x v="146"/>
    <s v="Rehabilitate Hangar Access TWs (1200 x 20)"/>
    <n v="67951282"/>
    <n v="45000"/>
    <m/>
    <n v="40500"/>
    <n v="4500"/>
  </r>
  <r>
    <x v="2"/>
    <x v="1"/>
    <e v="#N/A"/>
    <x v="1"/>
    <x v="146"/>
    <s v="Contingency, Admin, RPR, and Mobilization"/>
    <n v="67951282"/>
    <n v="305000"/>
    <m/>
    <n v="274500"/>
    <n v="30500"/>
  </r>
  <r>
    <x v="2"/>
    <x v="1"/>
    <s v="SEP"/>
    <x v="0"/>
    <x v="147"/>
    <s v="Extend parallel taxiway and rehabilitate full parallel taxiway"/>
    <n v="67951282"/>
    <n v="1433100"/>
    <n v="1289790"/>
    <m/>
    <n v="143310"/>
  </r>
  <r>
    <x v="2"/>
    <x v="1"/>
    <e v="#N/A"/>
    <x v="1"/>
    <x v="2"/>
    <s v="Rehabilitate apron (48,000 sy) - 2017, 2018, 2019, 2020 NPE"/>
    <n v="67951282"/>
    <n v="355000"/>
    <n v="319500"/>
    <m/>
    <n v="35500"/>
  </r>
  <r>
    <x v="2"/>
    <x v="1"/>
    <e v="#N/A"/>
    <x v="1"/>
    <x v="2"/>
    <s v="Rehabilitate RW 17-35 (5840 x 100)"/>
    <n v="67951282"/>
    <n v="505000"/>
    <n v="454500"/>
    <m/>
    <n v="50500"/>
  </r>
  <r>
    <x v="2"/>
    <x v="1"/>
    <e v="#N/A"/>
    <x v="1"/>
    <x v="2"/>
    <s v="Mark RW 17-35 (15,000 sf)"/>
    <n v="67951282"/>
    <n v="25000"/>
    <n v="22500"/>
    <m/>
    <n v="2500"/>
  </r>
  <r>
    <x v="2"/>
    <x v="1"/>
    <e v="#N/A"/>
    <x v="1"/>
    <x v="2"/>
    <s v="Rehabilitate TW C (20,200 sy)"/>
    <n v="67951282"/>
    <n v="180000"/>
    <n v="162000"/>
    <m/>
    <n v="18000"/>
  </r>
  <r>
    <x v="2"/>
    <x v="1"/>
    <e v="#N/A"/>
    <x v="1"/>
    <x v="2"/>
    <s v="Rehabilitate TW A (16,800 sy)"/>
    <n v="67951282"/>
    <n v="150000"/>
    <n v="135000"/>
    <m/>
    <n v="15000"/>
  </r>
  <r>
    <x v="2"/>
    <x v="1"/>
    <e v="#N/A"/>
    <x v="1"/>
    <x v="2"/>
    <s v="Rehabilitate TW B (7,000 sy)"/>
    <n v="67951282"/>
    <n v="70000"/>
    <n v="63000"/>
    <m/>
    <n v="7000"/>
  </r>
  <r>
    <x v="2"/>
    <x v="1"/>
    <e v="#N/A"/>
    <x v="1"/>
    <x v="2"/>
    <s v="Rehabilitate TW D (1,500 sy)"/>
    <n v="67951282"/>
    <n v="25000"/>
    <n v="22500"/>
    <m/>
    <n v="2500"/>
  </r>
  <r>
    <x v="2"/>
    <x v="1"/>
    <e v="#N/A"/>
    <x v="1"/>
    <x v="2"/>
    <s v="Rehabilitate RW 4-22 (5659 x 75)"/>
    <n v="67951282"/>
    <n v="385000"/>
    <n v="346500"/>
    <m/>
    <n v="38500"/>
  </r>
  <r>
    <x v="2"/>
    <x v="1"/>
    <e v="#N/A"/>
    <x v="1"/>
    <x v="2"/>
    <s v="Mark RW 4-22 (13,000 sf) - 2017, 2018, 2019, 2020 NPE"/>
    <n v="67951282"/>
    <n v="20000"/>
    <n v="18000"/>
    <m/>
    <n v="2000"/>
  </r>
  <r>
    <x v="2"/>
    <x v="1"/>
    <e v="#N/A"/>
    <x v="1"/>
    <x v="2"/>
    <s v="Mobilization, Contingency, RPR, and Construction Admin"/>
    <n v="67951282"/>
    <n v="269750"/>
    <n v="242775"/>
    <m/>
    <n v="26975"/>
  </r>
  <r>
    <x v="2"/>
    <x v="1"/>
    <e v="#N/A"/>
    <x v="1"/>
    <x v="148"/>
    <s v="Construction Terminal building (1600 sf)"/>
    <n v="67951282"/>
    <n v="600000"/>
    <m/>
    <n v="300000"/>
    <n v="300000"/>
  </r>
  <r>
    <x v="2"/>
    <x v="1"/>
    <e v="#N/A"/>
    <x v="1"/>
    <x v="148"/>
    <s v="Contingency, admin fees, RPR, etc."/>
    <n v="67951282"/>
    <n v="90000"/>
    <m/>
    <n v="45000"/>
    <n v="45000"/>
  </r>
  <r>
    <x v="2"/>
    <x v="1"/>
    <e v="#N/A"/>
    <x v="1"/>
    <x v="148"/>
    <s v="Construct new terminal apron"/>
    <n v="67951282"/>
    <n v="1600000"/>
    <n v="1440000"/>
    <m/>
    <n v="160000"/>
  </r>
  <r>
    <x v="2"/>
    <x v="1"/>
    <e v="#N/A"/>
    <x v="1"/>
    <x v="89"/>
    <s v="Replace MITLs for TW serving RW 15-33 (7300 lf)"/>
    <n v="67951282"/>
    <n v="615000"/>
    <n v="553500"/>
    <m/>
    <n v="61500"/>
  </r>
  <r>
    <x v="2"/>
    <x v="1"/>
    <e v="#N/A"/>
    <x v="1"/>
    <x v="89"/>
    <s v="Replace MIRLs RW 15-33 (7000 lf)"/>
    <n v="67951282"/>
    <n v="595000"/>
    <n v="535500"/>
    <m/>
    <n v="59500"/>
  </r>
  <r>
    <x v="2"/>
    <x v="1"/>
    <e v="#N/A"/>
    <x v="1"/>
    <x v="89"/>
    <s v="Replace MIRL RW 2-20 (4700 lf)"/>
    <n v="67951282"/>
    <n v="390000"/>
    <n v="351000"/>
    <m/>
    <n v="39000"/>
  </r>
  <r>
    <x v="2"/>
    <x v="1"/>
    <e v="#N/A"/>
    <x v="1"/>
    <x v="89"/>
    <s v="Contingency, admin. RPR, etc."/>
    <n v="67951282"/>
    <n v="320000"/>
    <n v="288000"/>
    <m/>
    <n v="32000"/>
  </r>
  <r>
    <x v="2"/>
    <x v="1"/>
    <e v="#N/A"/>
    <x v="1"/>
    <x v="89"/>
    <s v="Replace MITLs for TW serving RW 2-20 (4000 lf)"/>
    <n v="67951282"/>
    <n v="325000"/>
    <n v="292500"/>
    <m/>
    <n v="32500"/>
  </r>
  <r>
    <x v="2"/>
    <x v="1"/>
    <e v="#N/A"/>
    <x v="1"/>
    <x v="89"/>
    <s v="Install MITLs on apron (1300 lf)"/>
    <n v="67951282"/>
    <n v="125000"/>
    <n v="112500"/>
    <m/>
    <n v="12500"/>
  </r>
  <r>
    <x v="2"/>
    <x v="1"/>
    <e v="#N/A"/>
    <x v="1"/>
    <x v="172"/>
    <s v="Reconstruct TXY &quot;A&quot; @ 240' separation (4,200' x 35')"/>
    <n v="67951282"/>
    <n v="1522500"/>
    <n v="1370250"/>
    <m/>
    <n v="152250"/>
  </r>
  <r>
    <x v="2"/>
    <x v="1"/>
    <e v="#N/A"/>
    <x v="1"/>
    <x v="172"/>
    <s v="Engineering Construction Services"/>
    <n v="67951282"/>
    <n v="454266"/>
    <n v="408839"/>
    <m/>
    <n v="45427"/>
  </r>
  <r>
    <x v="2"/>
    <x v="1"/>
    <e v="#N/A"/>
    <x v="1"/>
    <x v="172"/>
    <s v="Rehab RW 17-35 (5,006 x 75) &amp; stub taxiways"/>
    <n v="67951282"/>
    <n v="250296"/>
    <n v="225266"/>
    <m/>
    <n v="25030"/>
  </r>
  <r>
    <x v="2"/>
    <x v="1"/>
    <e v="#N/A"/>
    <x v="1"/>
    <x v="172"/>
    <s v="Drainage improvements"/>
    <n v="67951282"/>
    <n v="96000"/>
    <n v="86400"/>
    <m/>
    <n v="9600"/>
  </r>
  <r>
    <x v="2"/>
    <x v="1"/>
    <e v="#N/A"/>
    <x v="1"/>
    <x v="172"/>
    <s v="Mark RW 17-35 (27266 sf)"/>
    <n v="67951282"/>
    <n v="27266"/>
    <n v="24539"/>
    <m/>
    <n v="2727"/>
  </r>
  <r>
    <x v="2"/>
    <x v="1"/>
    <e v="#N/A"/>
    <x v="1"/>
    <x v="80"/>
    <s v="Contingency, RPR, Admin for parallel taxiway construction"/>
    <n v="67951282"/>
    <n v="227600"/>
    <n v="204840"/>
    <m/>
    <n v="22760"/>
  </r>
  <r>
    <x v="2"/>
    <x v="1"/>
    <e v="#N/A"/>
    <x v="1"/>
    <x v="80"/>
    <s v="Construct turnaround RW 34 (1250 sy)"/>
    <n v="67951282"/>
    <n v="90300"/>
    <n v="81270"/>
    <m/>
    <n v="9030"/>
  </r>
  <r>
    <x v="2"/>
    <x v="1"/>
    <e v="#N/A"/>
    <x v="1"/>
    <x v="80"/>
    <s v="Construct Partial Parallel TXWY to RWY 16"/>
    <n v="67951282"/>
    <n v="589700"/>
    <n v="530730"/>
    <m/>
    <n v="58970"/>
  </r>
  <r>
    <x v="2"/>
    <x v="1"/>
    <e v="#N/A"/>
    <x v="1"/>
    <x v="99"/>
    <s v="Rehabilitate islands (800 sy) (bldgs. 9-12)"/>
    <n v="67951282"/>
    <n v="52000"/>
    <n v="46800"/>
    <m/>
    <n v="5200"/>
  </r>
  <r>
    <x v="2"/>
    <x v="1"/>
    <e v="#N/A"/>
    <x v="1"/>
    <x v="99"/>
    <s v="Rehabilitate and Mark West Apron Areas"/>
    <n v="67951282"/>
    <n v="50200"/>
    <n v="45180"/>
    <m/>
    <n v="5020"/>
  </r>
  <r>
    <x v="2"/>
    <x v="1"/>
    <e v="#N/A"/>
    <x v="1"/>
    <x v="99"/>
    <s v="Rehabilitate apron @ new hangars (320 x 80)"/>
    <n v="67951282"/>
    <n v="184900"/>
    <n v="166410"/>
    <m/>
    <n v="18490"/>
  </r>
  <r>
    <x v="2"/>
    <x v="1"/>
    <e v="#N/A"/>
    <x v="1"/>
    <x v="99"/>
    <s v="Rehabilitate hangar access TWs 1-39 (71,000 sy)"/>
    <n v="67951282"/>
    <n v="141600"/>
    <n v="127440"/>
    <m/>
    <n v="14160"/>
  </r>
  <r>
    <x v="2"/>
    <x v="1"/>
    <e v="#N/A"/>
    <x v="1"/>
    <x v="99"/>
    <s v="Rehabilitate RW 4-22 (3484 x 56)"/>
    <n v="67951282"/>
    <n v="159700"/>
    <n v="143730"/>
    <m/>
    <n v="15970"/>
  </r>
  <r>
    <x v="2"/>
    <x v="1"/>
    <e v="#N/A"/>
    <x v="1"/>
    <x v="99"/>
    <s v="Mark RW 4-22 (3886 sf)"/>
    <n v="67951282"/>
    <n v="4000"/>
    <n v="3600"/>
    <m/>
    <n v="400"/>
  </r>
  <r>
    <x v="2"/>
    <x v="1"/>
    <e v="#N/A"/>
    <x v="1"/>
    <x v="99"/>
    <s v="Contingency, RPR, Admin, Fees, etc Runway 04/22 and Apron Rehab"/>
    <n v="67951282"/>
    <n v="200000"/>
    <n v="180000"/>
    <m/>
    <n v="20000"/>
  </r>
  <r>
    <x v="3"/>
    <x v="1"/>
    <e v="#N/A"/>
    <x v="1"/>
    <x v="114"/>
    <s v="Replace MIRL and replace VASI with PAPI-2 to Runway 1/19"/>
    <n v="78172476"/>
    <n v="900000"/>
    <n v="810000"/>
    <m/>
    <n v="90000"/>
  </r>
  <r>
    <x v="3"/>
    <x v="1"/>
    <e v="#N/A"/>
    <x v="1"/>
    <x v="151"/>
    <s v="Drainage Realignment"/>
    <n v="78172476"/>
    <n v="200000"/>
    <n v="180000"/>
    <m/>
    <n v="20000"/>
  </r>
  <r>
    <x v="3"/>
    <x v="1"/>
    <e v="#N/A"/>
    <x v="1"/>
    <x v="151"/>
    <s v="Rehabilitate RW 17-35 (7000 x 100)"/>
    <n v="78172476"/>
    <n v="466662"/>
    <n v="419995"/>
    <m/>
    <n v="46667"/>
  </r>
  <r>
    <x v="3"/>
    <x v="1"/>
    <e v="#N/A"/>
    <x v="1"/>
    <x v="151"/>
    <s v="Rehabilitate T-hangar access TW (550 X 50)"/>
    <n v="78172476"/>
    <n v="763000"/>
    <n v="686700"/>
    <m/>
    <n v="76300"/>
  </r>
  <r>
    <x v="3"/>
    <x v="1"/>
    <e v="#N/A"/>
    <x v="1"/>
    <x v="151"/>
    <s v="Rehab T/W A (7000 x 50)"/>
    <n v="78172476"/>
    <n v="233328"/>
    <n v="209995"/>
    <m/>
    <n v="23333"/>
  </r>
  <r>
    <x v="3"/>
    <x v="1"/>
    <e v="#N/A"/>
    <x v="1"/>
    <x v="151"/>
    <s v="Mark RW 17-35 (97,300 sf)"/>
    <n v="78172476"/>
    <n v="97300"/>
    <n v="87570"/>
    <m/>
    <n v="9730"/>
  </r>
  <r>
    <x v="3"/>
    <x v="1"/>
    <e v="#N/A"/>
    <x v="1"/>
    <x v="151"/>
    <s v="Rehabilitate apron (29,000 sy)"/>
    <n v="78172476"/>
    <n v="174000"/>
    <n v="156600"/>
    <m/>
    <n v="17400"/>
  </r>
  <r>
    <x v="3"/>
    <x v="1"/>
    <e v="#N/A"/>
    <x v="1"/>
    <x v="151"/>
    <s v="Rehab T/W E (325 x 50)"/>
    <n v="78172476"/>
    <n v="10830"/>
    <n v="9747"/>
    <m/>
    <n v="1083"/>
  </r>
  <r>
    <x v="3"/>
    <x v="1"/>
    <e v="#N/A"/>
    <x v="1"/>
    <x v="151"/>
    <s v="Rehab T/W J (325 x 50)"/>
    <n v="78172476"/>
    <n v="10830"/>
    <n v="9747"/>
    <m/>
    <n v="1083"/>
  </r>
  <r>
    <x v="3"/>
    <x v="1"/>
    <e v="#N/A"/>
    <x v="1"/>
    <x v="151"/>
    <s v="Rehab T/W C (325 x 50)"/>
    <n v="78172476"/>
    <n v="10830"/>
    <n v="9747"/>
    <m/>
    <n v="1083"/>
  </r>
  <r>
    <x v="3"/>
    <x v="1"/>
    <e v="#N/A"/>
    <x v="1"/>
    <x v="151"/>
    <s v="Rehab T/W G (325 x 50)"/>
    <n v="78172476"/>
    <n v="10830"/>
    <n v="9747"/>
    <m/>
    <n v="1083"/>
  </r>
  <r>
    <x v="3"/>
    <x v="1"/>
    <e v="#N/A"/>
    <x v="1"/>
    <x v="151"/>
    <s v="Rehab T/W B (325 x 50)"/>
    <n v="78172476"/>
    <n v="10830"/>
    <n v="9747"/>
    <m/>
    <n v="1083"/>
  </r>
  <r>
    <x v="3"/>
    <x v="1"/>
    <e v="#N/A"/>
    <x v="1"/>
    <x v="151"/>
    <s v="Rehab T/W F (325 x 50)"/>
    <n v="78172476"/>
    <n v="10830"/>
    <n v="9747"/>
    <m/>
    <n v="1083"/>
  </r>
  <r>
    <x v="3"/>
    <x v="1"/>
    <e v="#N/A"/>
    <x v="1"/>
    <x v="116"/>
    <s v="Taxiway reconstruction-Phase I"/>
    <n v="78172476"/>
    <n v="2630000"/>
    <n v="2367000"/>
    <m/>
    <n v="263000"/>
  </r>
  <r>
    <x v="3"/>
    <x v="1"/>
    <e v="#N/A"/>
    <x v="1"/>
    <x v="116"/>
    <s v="Admin-Taxiway reconstruction Phase I"/>
    <n v="78172476"/>
    <n v="543000"/>
    <n v="488700"/>
    <m/>
    <n v="54300"/>
  </r>
  <r>
    <x v="3"/>
    <x v="1"/>
    <e v="#N/A"/>
    <x v="1"/>
    <x v="44"/>
    <s v="Rehabilitate South Hangar Access Taxiway"/>
    <n v="78172476"/>
    <n v="40000"/>
    <n v="36000"/>
    <m/>
    <n v="4000"/>
  </r>
  <r>
    <x v="3"/>
    <x v="1"/>
    <e v="#N/A"/>
    <x v="1"/>
    <x v="44"/>
    <s v="Rehabilitate &amp; mark hangar access TW (15,867 sy)"/>
    <n v="78172476"/>
    <n v="160000"/>
    <n v="144000"/>
    <m/>
    <n v="16000"/>
  </r>
  <r>
    <x v="3"/>
    <x v="1"/>
    <e v="#N/A"/>
    <x v="1"/>
    <x v="44"/>
    <s v="Rehabilitate and mark TW C (1380 x 40)"/>
    <n v="78172476"/>
    <n v="55000"/>
    <n v="49500"/>
    <m/>
    <n v="5500"/>
  </r>
  <r>
    <x v="3"/>
    <x v="1"/>
    <e v="#N/A"/>
    <x v="1"/>
    <x v="44"/>
    <s v="Rehibilitate TW B (900 X 35)"/>
    <n v="78172476"/>
    <n v="50000"/>
    <n v="45000"/>
    <m/>
    <n v="5000"/>
  </r>
  <r>
    <x v="3"/>
    <x v="1"/>
    <e v="#N/A"/>
    <x v="1"/>
    <x v="44"/>
    <s v="Rehabilitate PCC Apron Joints"/>
    <n v="78172476"/>
    <n v="30000"/>
    <n v="27000"/>
    <m/>
    <n v="3000"/>
  </r>
  <r>
    <x v="3"/>
    <x v="1"/>
    <e v="#N/A"/>
    <x v="1"/>
    <x v="44"/>
    <s v="Rehabilitate MX Taxilane"/>
    <n v="78172476"/>
    <n v="30000"/>
    <n v="27000"/>
    <m/>
    <n v="3000"/>
  </r>
  <r>
    <x v="3"/>
    <x v="1"/>
    <e v="#N/A"/>
    <x v="1"/>
    <x v="44"/>
    <s v="Rehabilitate RW 3-21 (3900 x 100)"/>
    <n v="78172476"/>
    <n v="285000"/>
    <n v="256500"/>
    <m/>
    <n v="28500"/>
  </r>
  <r>
    <x v="3"/>
    <x v="1"/>
    <e v="#N/A"/>
    <x v="1"/>
    <x v="44"/>
    <s v="Mark RW 3-21 (30400 sf)"/>
    <n v="78172476"/>
    <n v="20000"/>
    <n v="18000"/>
    <m/>
    <n v="2000"/>
  </r>
  <r>
    <x v="3"/>
    <x v="1"/>
    <e v="#N/A"/>
    <x v="1"/>
    <x v="44"/>
    <s v="Rehabilitate MX hangar S. apron (2600 sy)"/>
    <n v="78172476"/>
    <n v="70000"/>
    <n v="63000"/>
    <m/>
    <n v="7000"/>
  </r>
  <r>
    <x v="3"/>
    <x v="1"/>
    <e v="#N/A"/>
    <x v="1"/>
    <x v="17"/>
    <s v="Regrade terminal area for drainage (9000 sy)"/>
    <n v="78172476"/>
    <n v="30000"/>
    <n v="27000"/>
    <m/>
    <n v="3000"/>
  </r>
  <r>
    <x v="3"/>
    <x v="1"/>
    <e v="#N/A"/>
    <x v="1"/>
    <x v="17"/>
    <s v="Contingency, RPR, admin. fees, etc"/>
    <n v="78172476"/>
    <n v="240000"/>
    <n v="216000"/>
    <m/>
    <n v="24000"/>
  </r>
  <r>
    <x v="3"/>
    <x v="1"/>
    <e v="#N/A"/>
    <x v="1"/>
    <x v="17"/>
    <s v="Rehabilitate apron &amp; hangar access TWs (30,000 sy)"/>
    <n v="78172476"/>
    <n v="230000"/>
    <n v="207000"/>
    <m/>
    <n v="23000"/>
  </r>
  <r>
    <x v="3"/>
    <x v="1"/>
    <e v="#N/A"/>
    <x v="1"/>
    <x v="17"/>
    <s v="Overlay TW B (3250 x 45)"/>
    <n v="78172476"/>
    <n v="430000"/>
    <n v="387000"/>
    <m/>
    <n v="43000"/>
  </r>
  <r>
    <x v="3"/>
    <x v="1"/>
    <e v="#N/A"/>
    <x v="1"/>
    <x v="17"/>
    <s v="Reconstruct/Rehabilitate RW 15-33 (4,000 x 75)"/>
    <n v="78172476"/>
    <n v="1000000"/>
    <n v="900000"/>
    <m/>
    <n v="100000"/>
  </r>
  <r>
    <x v="3"/>
    <x v="1"/>
    <e v="#N/A"/>
    <x v="1"/>
    <x v="17"/>
    <s v="Rehabilitate TW A (7000 sy)"/>
    <n v="78172476"/>
    <n v="55000"/>
    <n v="49500"/>
    <m/>
    <n v="5500"/>
  </r>
  <r>
    <x v="3"/>
    <x v="1"/>
    <e v="#N/A"/>
    <x v="1"/>
    <x v="17"/>
    <s v="Mark RW 15-33 (25,300 sf)"/>
    <n v="78172476"/>
    <n v="30000"/>
    <n v="27000"/>
    <m/>
    <n v="3000"/>
  </r>
  <r>
    <x v="3"/>
    <x v="1"/>
    <e v="#N/A"/>
    <x v="1"/>
    <x v="17"/>
    <s v="Install vertical moisture barrier (1000 lf)"/>
    <n v="78172476"/>
    <n v="10000"/>
    <n v="9000"/>
    <m/>
    <n v="1000"/>
  </r>
  <r>
    <x v="3"/>
    <x v="1"/>
    <e v="#N/A"/>
    <x v="1"/>
    <x v="120"/>
    <s v="Construction engineering services"/>
    <n v="78172476"/>
    <n v="92500"/>
    <m/>
    <n v="83250"/>
    <n v="9250"/>
  </r>
  <r>
    <x v="3"/>
    <x v="1"/>
    <e v="#N/A"/>
    <x v="1"/>
    <x v="120"/>
    <s v="Overlay RW 18-36 (5,950 x 75)"/>
    <n v="78172476"/>
    <n v="2080000"/>
    <m/>
    <n v="1872000"/>
    <n v="208000"/>
  </r>
  <r>
    <x v="3"/>
    <x v="1"/>
    <e v="#N/A"/>
    <x v="1"/>
    <x v="120"/>
    <s v="Mark RW 18-36 (18,800 sf)"/>
    <n v="78172476"/>
    <n v="30000"/>
    <m/>
    <n v="27000"/>
    <n v="3000"/>
  </r>
  <r>
    <x v="3"/>
    <x v="1"/>
    <e v="#N/A"/>
    <x v="1"/>
    <x v="120"/>
    <s v="Overlay Cross Taxiways (3,200 SY)"/>
    <n v="78172476"/>
    <n v="140000"/>
    <m/>
    <n v="126000"/>
    <n v="14000"/>
  </r>
  <r>
    <x v="3"/>
    <x v="1"/>
    <e v="#N/A"/>
    <x v="1"/>
    <x v="120"/>
    <s v="Patch portions of apron (400 x 300)"/>
    <n v="78172476"/>
    <n v="25000"/>
    <m/>
    <n v="22500"/>
    <n v="2500"/>
  </r>
  <r>
    <x v="3"/>
    <x v="1"/>
    <e v="#N/A"/>
    <x v="1"/>
    <x v="120"/>
    <s v="Construction Contingency"/>
    <n v="78172476"/>
    <n v="227500"/>
    <m/>
    <n v="204750"/>
    <n v="22750"/>
  </r>
  <r>
    <x v="3"/>
    <x v="1"/>
    <s v="CPT"/>
    <x v="0"/>
    <x v="153"/>
    <s v="Engineering Design Reconstruct Runway 15/33"/>
    <n v="78172476"/>
    <n v="571700"/>
    <n v="514530"/>
    <m/>
    <n v="57170"/>
  </r>
  <r>
    <x v="3"/>
    <x v="1"/>
    <s v="CPT"/>
    <x v="0"/>
    <x v="153"/>
    <s v="Rehabilitate Main Apron area, TXWYs D, G, I, E"/>
    <n v="78172476"/>
    <n v="1959800"/>
    <n v="1763820"/>
    <m/>
    <n v="195980"/>
  </r>
  <r>
    <x v="3"/>
    <x v="1"/>
    <s v="CPT"/>
    <x v="0"/>
    <x v="153"/>
    <s v="Contingency, RPR, Admin, Fees, etc for Main Apron and cross-taxiway rehabilitation"/>
    <n v="78172476"/>
    <n v="627100"/>
    <n v="564390"/>
    <m/>
    <n v="62710"/>
  </r>
  <r>
    <x v="3"/>
    <x v="1"/>
    <e v="#N/A"/>
    <x v="1"/>
    <x v="155"/>
    <s v="Contingency, admin. fees, RPR, etc."/>
    <n v="78172476"/>
    <n v="95000"/>
    <m/>
    <n v="85500"/>
    <n v="9500"/>
  </r>
  <r>
    <x v="3"/>
    <x v="1"/>
    <e v="#N/A"/>
    <x v="1"/>
    <x v="155"/>
    <s v="Replace/relocate water well"/>
    <n v="78172476"/>
    <n v="20000"/>
    <m/>
    <n v="18000"/>
    <n v="2000"/>
  </r>
  <r>
    <x v="3"/>
    <x v="1"/>
    <e v="#N/A"/>
    <x v="1"/>
    <x v="155"/>
    <s v="Construct auto parking at terminal (5 spaces)"/>
    <n v="78172476"/>
    <n v="45000"/>
    <m/>
    <n v="40500"/>
    <n v="4500"/>
  </r>
  <r>
    <x v="3"/>
    <x v="1"/>
    <e v="#N/A"/>
    <x v="1"/>
    <x v="155"/>
    <s v="Relocate fuel system"/>
    <n v="78172476"/>
    <n v="200000"/>
    <m/>
    <n v="180000"/>
    <n v="20000"/>
  </r>
  <r>
    <x v="3"/>
    <x v="1"/>
    <e v="#N/A"/>
    <x v="1"/>
    <x v="155"/>
    <s v="Rehabilitate partial parallel &amp; cross TWs (7200 sy)"/>
    <n v="78172476"/>
    <n v="70000"/>
    <m/>
    <n v="63000"/>
    <n v="7000"/>
  </r>
  <r>
    <x v="3"/>
    <x v="1"/>
    <e v="#N/A"/>
    <x v="1"/>
    <x v="155"/>
    <s v="Rehabilitate RW 15-33 (3800 x 60)"/>
    <n v="78172476"/>
    <n v="220000"/>
    <m/>
    <n v="198000"/>
    <n v="22000"/>
  </r>
  <r>
    <x v="3"/>
    <x v="1"/>
    <e v="#N/A"/>
    <x v="1"/>
    <x v="155"/>
    <s v="Mark RW 15-33 (9000 sf)"/>
    <n v="78172476"/>
    <n v="15000"/>
    <m/>
    <n v="13500"/>
    <n v="1500"/>
  </r>
  <r>
    <x v="3"/>
    <x v="1"/>
    <e v="#N/A"/>
    <x v="1"/>
    <x v="155"/>
    <s v="Extend parallel TW to the north (900 sy)"/>
    <n v="78172476"/>
    <n v="80000"/>
    <m/>
    <n v="72000"/>
    <n v="8000"/>
  </r>
  <r>
    <x v="3"/>
    <x v="1"/>
    <e v="#N/A"/>
    <x v="1"/>
    <x v="155"/>
    <s v="Clear west side OFA (8 ac) &amp; install fence (5000 lf)"/>
    <n v="78172476"/>
    <n v="90000"/>
    <m/>
    <n v="81000"/>
    <n v="9000"/>
  </r>
  <r>
    <x v="3"/>
    <x v="1"/>
    <e v="#N/A"/>
    <x v="1"/>
    <x v="155"/>
    <s v="Relocate portable terminal building/septic system"/>
    <n v="78172476"/>
    <n v="15000"/>
    <m/>
    <n v="13500"/>
    <n v="1500"/>
  </r>
  <r>
    <x v="3"/>
    <x v="1"/>
    <e v="#N/A"/>
    <x v="1"/>
    <x v="155"/>
    <s v="Construct new electrical vault"/>
    <n v="78172476"/>
    <n v="30000"/>
    <m/>
    <n v="27000"/>
    <n v="3000"/>
  </r>
  <r>
    <x v="3"/>
    <x v="1"/>
    <e v="#N/A"/>
    <x v="1"/>
    <x v="155"/>
    <s v="Relocate Civil Air Patrol building"/>
    <n v="78172476"/>
    <n v="10000"/>
    <m/>
    <n v="9000"/>
    <n v="1000"/>
  </r>
  <r>
    <x v="3"/>
    <x v="1"/>
    <e v="#N/A"/>
    <x v="1"/>
    <x v="173"/>
    <s v="Construct North Parallel Taxiway Extension (NPE)"/>
    <n v="78172476"/>
    <n v="666666"/>
    <n v="600000"/>
    <m/>
    <n v="66666"/>
  </r>
  <r>
    <x v="3"/>
    <x v="1"/>
    <s v="CRS"/>
    <x v="0"/>
    <x v="156"/>
    <s v="Rehabilitate &amp; mark apron (175 X 800) &amp; (100 X 300)"/>
    <n v="78172476"/>
    <n v="1000000"/>
    <n v="900000"/>
    <m/>
    <n v="100000"/>
  </r>
  <r>
    <x v="3"/>
    <x v="1"/>
    <s v="CRS"/>
    <x v="0"/>
    <x v="156"/>
    <s v="Rehabilitate &amp; mark parallel TW to RW 14-32 (5700 X 40)"/>
    <n v="78172476"/>
    <n v="1500000"/>
    <n v="1350000"/>
    <m/>
    <n v="150000"/>
  </r>
  <r>
    <x v="3"/>
    <x v="1"/>
    <s v="CRS"/>
    <x v="0"/>
    <x v="156"/>
    <s v="Rehabilitate RW 14-32 (5000 x 75)"/>
    <n v="78172476"/>
    <n v="1800000"/>
    <n v="1620000"/>
    <m/>
    <n v="180000"/>
  </r>
  <r>
    <x v="3"/>
    <x v="1"/>
    <e v="#N/A"/>
    <x v="1"/>
    <x v="157"/>
    <s v="Rehabilitate RW 17-35 (6400 x 100)"/>
    <n v="78172476"/>
    <n v="319998"/>
    <n v="287998"/>
    <m/>
    <n v="32000"/>
  </r>
  <r>
    <x v="3"/>
    <x v="1"/>
    <e v="#N/A"/>
    <x v="1"/>
    <x v="157"/>
    <s v="Rehabilitate &amp; mark parallel TW to RW 17-35 (7700 x 50)"/>
    <n v="78172476"/>
    <n v="258000"/>
    <n v="232200"/>
    <m/>
    <n v="25800"/>
  </r>
  <r>
    <x v="3"/>
    <x v="1"/>
    <e v="#N/A"/>
    <x v="1"/>
    <x v="157"/>
    <s v="Rehabilitate &amp; mark RW 3-21 (5669 x 75)"/>
    <n v="78172476"/>
    <n v="283440"/>
    <n v="255096"/>
    <m/>
    <n v="28344"/>
  </r>
  <r>
    <x v="3"/>
    <x v="1"/>
    <s v="ADS"/>
    <x v="0"/>
    <x v="174"/>
    <s v="Install LED TXY edge lights/guardlights/signage on 5 cross-txys (2,000 lf)"/>
    <n v="78172476"/>
    <n v="273300"/>
    <n v="245970"/>
    <m/>
    <n v="27330"/>
  </r>
  <r>
    <x v="3"/>
    <x v="1"/>
    <s v="ADS"/>
    <x v="0"/>
    <x v="174"/>
    <s v="Install MITL TXY &quot;B&quot; 4,400 LF"/>
    <n v="78172476"/>
    <n v="262400"/>
    <n v="236160"/>
    <m/>
    <n v="26240"/>
  </r>
  <r>
    <x v="3"/>
    <x v="1"/>
    <s v="ADS"/>
    <x v="0"/>
    <x v="174"/>
    <s v="Construct TXY &quot;B&quot; (PCC DW-90) 35' x 1,300' N, 35' x 500' S"/>
    <n v="78172476"/>
    <n v="1694500"/>
    <n v="1525050"/>
    <m/>
    <n v="169450"/>
  </r>
  <r>
    <x v="3"/>
    <x v="1"/>
    <s v="ADS"/>
    <x v="0"/>
    <x v="174"/>
    <s v="Extend TXY &quot;G&quot; (PCC DW-90) 50' x 475'"/>
    <n v="78172476"/>
    <n v="661400"/>
    <n v="595260"/>
    <m/>
    <n v="66140"/>
  </r>
  <r>
    <x v="3"/>
    <x v="1"/>
    <s v="ADS"/>
    <x v="0"/>
    <x v="174"/>
    <s v="Construct west airfield service road (4,200' x 12')"/>
    <n v="78172476"/>
    <n v="1350100"/>
    <n v="675050"/>
    <m/>
    <n v="675050"/>
  </r>
  <r>
    <x v="3"/>
    <x v="1"/>
    <s v="ADS"/>
    <x v="0"/>
    <x v="174"/>
    <s v="Contingency"/>
    <n v="78172476"/>
    <n v="699700"/>
    <n v="629730"/>
    <m/>
    <n v="69970"/>
  </r>
  <r>
    <x v="3"/>
    <x v="1"/>
    <s v="ADS"/>
    <x v="0"/>
    <x v="174"/>
    <s v="Construction Engineering Services"/>
    <n v="78172476"/>
    <n v="218600"/>
    <n v="196740"/>
    <m/>
    <n v="21860"/>
  </r>
  <r>
    <x v="3"/>
    <x v="1"/>
    <s v="ADS"/>
    <x v="0"/>
    <x v="174"/>
    <s v="Construct draingage improvements for west side service road"/>
    <n v="78172476"/>
    <n v="524700"/>
    <n v="472230"/>
    <m/>
    <n v="52470"/>
  </r>
  <r>
    <x v="3"/>
    <x v="1"/>
    <e v="#N/A"/>
    <x v="0"/>
    <x v="158"/>
    <s v="Contingency - TXWY Alpha reconstruction"/>
    <n v="78172476"/>
    <n v="262500"/>
    <n v="236250"/>
    <m/>
    <n v="26250"/>
  </r>
  <r>
    <x v="3"/>
    <x v="1"/>
    <e v="#N/A"/>
    <x v="0"/>
    <x v="158"/>
    <s v="Mobilization, Texting, RPR, Closeout - TXWY Alpha reconstruction"/>
    <n v="78172476"/>
    <n v="253000"/>
    <n v="227700"/>
    <m/>
    <n v="25300"/>
  </r>
  <r>
    <x v="3"/>
    <x v="1"/>
    <e v="#N/A"/>
    <x v="0"/>
    <x v="158"/>
    <s v="Reconstruct TXWY A (north, middle, south) (4,575' x 50')"/>
    <n v="78172476"/>
    <n v="1750000"/>
    <n v="1575000"/>
    <m/>
    <n v="175000"/>
  </r>
  <r>
    <x v="3"/>
    <x v="1"/>
    <s v="TKI"/>
    <x v="0"/>
    <x v="123"/>
    <s v="Improve runway safety area drainage for RW 18-36"/>
    <n v="78172476"/>
    <n v="4000000"/>
    <n v="3600000"/>
    <m/>
    <n v="400000"/>
  </r>
  <r>
    <x v="3"/>
    <x v="1"/>
    <s v="DTO"/>
    <x v="0"/>
    <x v="23"/>
    <s v="Relocate TW B1 connection from north terminal apron for Standards"/>
    <n v="78172476"/>
    <n v="594163"/>
    <n v="534746"/>
    <m/>
    <n v="59417"/>
  </r>
  <r>
    <x v="3"/>
    <x v="1"/>
    <s v="DTO"/>
    <x v="0"/>
    <x v="23"/>
    <s v="Contingency, admin. fees, RPR, testing, etc."/>
    <n v="78172476"/>
    <n v="441409"/>
    <n v="397268"/>
    <m/>
    <n v="44141"/>
  </r>
  <r>
    <x v="3"/>
    <x v="1"/>
    <s v="DTO"/>
    <x v="0"/>
    <x v="23"/>
    <s v="Relocate East StubTWY A2 to align with new West TWY A2(1,470 sy)"/>
    <n v="78172476"/>
    <n v="349628"/>
    <n v="314665"/>
    <m/>
    <n v="34963"/>
  </r>
  <r>
    <x v="3"/>
    <x v="1"/>
    <s v="DTO"/>
    <x v="0"/>
    <x v="23"/>
    <s v="Reconstruct northern section of runway RW 18L (13,334 sy)"/>
    <n v="78172476"/>
    <n v="2197348"/>
    <n v="1977613"/>
    <m/>
    <n v="219735"/>
  </r>
  <r>
    <x v="3"/>
    <x v="1"/>
    <e v="#N/A"/>
    <x v="1"/>
    <x v="88"/>
    <s v="Reconstruct &amp; widen 10' RW 4-22 (5780 x 60)"/>
    <n v="78172476"/>
    <n v="1732500"/>
    <m/>
    <n v="1559250"/>
    <n v="173250"/>
  </r>
  <r>
    <x v="3"/>
    <x v="1"/>
    <e v="#N/A"/>
    <x v="1"/>
    <x v="88"/>
    <s v="Mark RW 4-22 (14,000 sf)"/>
    <n v="78172476"/>
    <n v="13000"/>
    <m/>
    <n v="11700"/>
    <n v="1300"/>
  </r>
  <r>
    <x v="3"/>
    <x v="1"/>
    <e v="#N/A"/>
    <x v="1"/>
    <x v="88"/>
    <s v="Contingency (RW 4-22 reconstruction)"/>
    <n v="78172476"/>
    <n v="262000"/>
    <m/>
    <n v="235800"/>
    <n v="26200"/>
  </r>
  <r>
    <x v="3"/>
    <x v="1"/>
    <e v="#N/A"/>
    <x v="1"/>
    <x v="88"/>
    <s v="Construction engineering services"/>
    <n v="78172476"/>
    <n v="254500"/>
    <m/>
    <n v="229050"/>
    <n v="25450"/>
  </r>
  <r>
    <x v="3"/>
    <x v="1"/>
    <e v="#N/A"/>
    <x v="1"/>
    <x v="24"/>
    <s v="Expand t- hangar pavement (3800 sy)"/>
    <n v="78172476"/>
    <n v="175000"/>
    <n v="157500"/>
    <m/>
    <n v="17500"/>
  </r>
  <r>
    <x v="3"/>
    <x v="1"/>
    <e v="#N/A"/>
    <x v="1"/>
    <x v="24"/>
    <s v="Construct hangar (1-6 unit+ 3 nested add on) NPE FY 18,19,20,21"/>
    <n v="78172476"/>
    <n v="421667"/>
    <n v="379501"/>
    <m/>
    <n v="42166"/>
  </r>
  <r>
    <x v="3"/>
    <x v="1"/>
    <e v="#N/A"/>
    <x v="1"/>
    <x v="24"/>
    <s v="Engineering/design of hangars (9-units) &amp; pavement"/>
    <n v="78172476"/>
    <n v="70000"/>
    <n v="63000"/>
    <m/>
    <n v="7000"/>
  </r>
  <r>
    <x v="3"/>
    <x v="1"/>
    <e v="#N/A"/>
    <x v="0"/>
    <x v="159"/>
    <s v="Rehab / Reconstruct Taxilane &quot;J&quot; and Apron &quot;D&quot;"/>
    <n v="78172476"/>
    <n v="2500000"/>
    <n v="2250000"/>
    <m/>
    <n v="250000"/>
  </r>
  <r>
    <x v="3"/>
    <x v="1"/>
    <e v="#N/A"/>
    <x v="0"/>
    <x v="159"/>
    <s v="Rehab / Reconstruct of Apron &quot;C&quot; Taxilane"/>
    <n v="78172476"/>
    <n v="2500000"/>
    <n v="2250000"/>
    <m/>
    <n v="250000"/>
  </r>
  <r>
    <x v="3"/>
    <x v="1"/>
    <e v="#N/A"/>
    <x v="1"/>
    <x v="91"/>
    <s v="Rehabilitate main apron (37,000 sy)"/>
    <n v="78172476"/>
    <n v="330000"/>
    <n v="297000"/>
    <m/>
    <n v="33000"/>
  </r>
  <r>
    <x v="3"/>
    <x v="1"/>
    <e v="#N/A"/>
    <x v="1"/>
    <x v="91"/>
    <s v="Rehabilitate north apron and hangar access TWs (25,000 sy)"/>
    <n v="78172476"/>
    <n v="225000"/>
    <n v="202500"/>
    <m/>
    <n v="22500"/>
  </r>
  <r>
    <x v="3"/>
    <x v="1"/>
    <e v="#N/A"/>
    <x v="1"/>
    <x v="91"/>
    <s v="Rehabilitate far north hangar access TWs (24,000 sy)"/>
    <n v="78172476"/>
    <n v="220000"/>
    <n v="198000"/>
    <m/>
    <n v="22000"/>
  </r>
  <r>
    <x v="3"/>
    <x v="1"/>
    <e v="#N/A"/>
    <x v="1"/>
    <x v="91"/>
    <s v="Rehabilitate parallel and cross TWs (24,500 SY)"/>
    <n v="78172476"/>
    <n v="220000"/>
    <n v="198000"/>
    <m/>
    <n v="22000"/>
  </r>
  <r>
    <x v="3"/>
    <x v="1"/>
    <e v="#N/A"/>
    <x v="1"/>
    <x v="91"/>
    <s v="Rehabilitate RW 14-32 (5001 x 75) -- NPE 2021"/>
    <n v="78172476"/>
    <n v="335000"/>
    <n v="301500"/>
    <m/>
    <n v="33500"/>
  </r>
  <r>
    <x v="3"/>
    <x v="1"/>
    <e v="#N/A"/>
    <x v="1"/>
    <x v="91"/>
    <s v="Mark RW 14-32 (13,000 sf)"/>
    <n v="78172476"/>
    <n v="20000"/>
    <n v="18000"/>
    <m/>
    <n v="2000"/>
  </r>
  <r>
    <x v="3"/>
    <x v="1"/>
    <e v="#N/A"/>
    <x v="1"/>
    <x v="91"/>
    <s v="Contingency for airfield pavement rehabilitation"/>
    <n v="78172476"/>
    <n v="210000"/>
    <n v="189000"/>
    <m/>
    <n v="21000"/>
  </r>
  <r>
    <x v="3"/>
    <x v="1"/>
    <e v="#N/A"/>
    <x v="1"/>
    <x v="91"/>
    <s v="ALP update &amp; Narrative"/>
    <n v="78172476"/>
    <n v="120000"/>
    <n v="108000"/>
    <m/>
    <n v="12000"/>
  </r>
  <r>
    <x v="3"/>
    <x v="1"/>
    <e v="#N/A"/>
    <x v="1"/>
    <x v="69"/>
    <s v="Rehabilitate RW 18-36 (6001 x 150)"/>
    <n v="78172476"/>
    <n v="1542900"/>
    <n v="1388610"/>
    <m/>
    <n v="154290"/>
  </r>
  <r>
    <x v="3"/>
    <x v="1"/>
    <e v="#N/A"/>
    <x v="1"/>
    <x v="69"/>
    <s v="Contingency, admin. fees, RPR, etc"/>
    <n v="78172476"/>
    <n v="386000"/>
    <n v="347400"/>
    <m/>
    <n v="38600"/>
  </r>
  <r>
    <x v="3"/>
    <x v="1"/>
    <e v="#N/A"/>
    <x v="1"/>
    <x v="69"/>
    <s v="Mark RW 18-36 (110,000 sf)"/>
    <n v="78172476"/>
    <n v="189200"/>
    <n v="170280"/>
    <m/>
    <n v="18920"/>
  </r>
  <r>
    <x v="3"/>
    <x v="1"/>
    <e v="#N/A"/>
    <x v="1"/>
    <x v="175"/>
    <s v="Install MITLs &amp; signage TW A, B, C, D, E, F, G &amp; H (15, 100 lf)"/>
    <n v="78172476"/>
    <n v="819657"/>
    <n v="737691"/>
    <m/>
    <n v="81966"/>
  </r>
  <r>
    <x v="3"/>
    <x v="1"/>
    <e v="#N/A"/>
    <x v="1"/>
    <x v="175"/>
    <s v="Install MITLs &amp; signage on TW J, K &amp; L (8,900 lf)"/>
    <n v="78172476"/>
    <n v="390065"/>
    <n v="351058"/>
    <m/>
    <n v="39007"/>
  </r>
  <r>
    <x v="3"/>
    <x v="1"/>
    <e v="#N/A"/>
    <x v="1"/>
    <x v="175"/>
    <s v="Add Alt. 1- Upgrade MITLs to LED (est. $71,500)"/>
    <n v="78172476"/>
    <n v="1"/>
    <m/>
    <m/>
    <n v="1"/>
  </r>
  <r>
    <x v="3"/>
    <x v="1"/>
    <e v="#N/A"/>
    <x v="1"/>
    <x v="175"/>
    <s v="Install PAPI-2 RW 11-29"/>
    <n v="78172476"/>
    <n v="77839"/>
    <n v="70055"/>
    <m/>
    <n v="7784"/>
  </r>
  <r>
    <x v="3"/>
    <x v="1"/>
    <e v="#N/A"/>
    <x v="1"/>
    <x v="130"/>
    <s v="Construction to relocate hangar access road (NPE '20)"/>
    <n v="78172476"/>
    <n v="175000"/>
    <n v="87500"/>
    <m/>
    <n v="87500"/>
  </r>
  <r>
    <x v="3"/>
    <x v="1"/>
    <e v="#N/A"/>
    <x v="1"/>
    <x v="130"/>
    <s v="Contingencies, RPR, Admin, Fees for relocation of hangar access road"/>
    <n v="78172476"/>
    <n v="56000"/>
    <n v="28000"/>
    <m/>
    <n v="28000"/>
  </r>
  <r>
    <x v="3"/>
    <x v="1"/>
    <e v="#N/A"/>
    <x v="1"/>
    <x v="130"/>
    <s v="Engineering and Design for hangar access road relocation"/>
    <n v="78172476"/>
    <n v="14000"/>
    <n v="7000"/>
    <m/>
    <n v="7000"/>
  </r>
  <r>
    <x v="3"/>
    <x v="1"/>
    <e v="#N/A"/>
    <x v="0"/>
    <x v="176"/>
    <s v="Construct Runway 01/19 (Phase V)"/>
    <n v="78172476"/>
    <n v="3700000"/>
    <m/>
    <m/>
    <m/>
  </r>
  <r>
    <x v="3"/>
    <x v="1"/>
    <e v="#N/A"/>
    <x v="1"/>
    <x v="161"/>
    <s v="Reconstruct auto parking (275 x 70)"/>
    <n v="78172476"/>
    <n v="96255"/>
    <n v="86629"/>
    <m/>
    <n v="9626"/>
  </r>
  <r>
    <x v="3"/>
    <x v="1"/>
    <e v="#N/A"/>
    <x v="1"/>
    <x v="161"/>
    <s v="Rehabilitate apron (5,670 sy)"/>
    <n v="78172476"/>
    <n v="34020"/>
    <n v="30618"/>
    <m/>
    <n v="3402"/>
  </r>
  <r>
    <x v="3"/>
    <x v="1"/>
    <e v="#N/A"/>
    <x v="1"/>
    <x v="161"/>
    <s v="Rehabilitate entrance road (500 x 24)"/>
    <n v="78172476"/>
    <n v="7998"/>
    <n v="7198"/>
    <m/>
    <n v="800"/>
  </r>
  <r>
    <x v="3"/>
    <x v="1"/>
    <e v="#N/A"/>
    <x v="1"/>
    <x v="161"/>
    <s v="Rehabilitate &amp; mark hangar access TW (3150 sy)"/>
    <n v="78172476"/>
    <n v="18900"/>
    <n v="17010"/>
    <m/>
    <n v="1890"/>
  </r>
  <r>
    <x v="3"/>
    <x v="1"/>
    <e v="#N/A"/>
    <x v="1"/>
    <x v="161"/>
    <s v="Rehabilitate &amp; mark stub TW (250 x 30)"/>
    <n v="78172476"/>
    <n v="4998"/>
    <n v="4498"/>
    <m/>
    <n v="500"/>
  </r>
  <r>
    <x v="3"/>
    <x v="1"/>
    <e v="#N/A"/>
    <x v="1"/>
    <x v="161"/>
    <s v="Install PAPI-2 RW 2-20"/>
    <n v="78172476"/>
    <n v="180000"/>
    <n v="162000"/>
    <m/>
    <n v="18000"/>
  </r>
  <r>
    <x v="3"/>
    <x v="1"/>
    <e v="#N/A"/>
    <x v="1"/>
    <x v="161"/>
    <s v="Rehabilitate RW 2-20 (4700 x 60)"/>
    <n v="78172476"/>
    <n v="500000"/>
    <n v="450000"/>
    <m/>
    <n v="50000"/>
  </r>
  <r>
    <x v="3"/>
    <x v="1"/>
    <e v="#N/A"/>
    <x v="1"/>
    <x v="161"/>
    <s v="Mark RW 2-20 (19,900 sf)"/>
    <n v="78172476"/>
    <n v="19900"/>
    <n v="17910"/>
    <m/>
    <n v="1990"/>
  </r>
  <r>
    <x v="3"/>
    <x v="1"/>
    <e v="#N/A"/>
    <x v="1"/>
    <x v="162"/>
    <s v="Install PAPI-2 RW 18-36"/>
    <n v="78172476"/>
    <n v="200000"/>
    <n v="180000"/>
    <m/>
    <n v="20000"/>
  </r>
  <r>
    <x v="3"/>
    <x v="1"/>
    <e v="#N/A"/>
    <x v="1"/>
    <x v="162"/>
    <s v="Install MIRL RW 18-36"/>
    <n v="78172476"/>
    <n v="600000"/>
    <n v="540000"/>
    <m/>
    <n v="60000"/>
  </r>
  <r>
    <x v="3"/>
    <x v="1"/>
    <e v="#N/A"/>
    <x v="1"/>
    <x v="133"/>
    <s v="Install PAPI-2 RW 34"/>
    <n v="78172476"/>
    <n v="55000"/>
    <n v="49500"/>
    <m/>
    <n v="5500"/>
  </r>
  <r>
    <x v="3"/>
    <x v="1"/>
    <e v="#N/A"/>
    <x v="1"/>
    <x v="133"/>
    <s v="contingency, RPR, admin, fees for MIRL replacement"/>
    <n v="78172476"/>
    <n v="120300"/>
    <n v="108270"/>
    <m/>
    <n v="12030"/>
  </r>
  <r>
    <x v="3"/>
    <x v="1"/>
    <e v="#N/A"/>
    <x v="1"/>
    <x v="133"/>
    <s v="Engineering Design for MIRL replacement"/>
    <n v="78172476"/>
    <n v="56400"/>
    <n v="50760"/>
    <m/>
    <n v="5640"/>
  </r>
  <r>
    <x v="3"/>
    <x v="1"/>
    <e v="#N/A"/>
    <x v="1"/>
    <x v="133"/>
    <s v="Replace MIRL RW 16-34 (4,000 lf)"/>
    <n v="78172476"/>
    <n v="376000"/>
    <n v="338400"/>
    <m/>
    <n v="37600"/>
  </r>
  <r>
    <x v="3"/>
    <x v="1"/>
    <e v="#N/A"/>
    <x v="1"/>
    <x v="74"/>
    <s v="Construct NORTH Section of TXY &quot;F&quot; - from TXWY &quot;A2&quot; to TXWY &quot;A1&quot;"/>
    <n v="78172476"/>
    <n v="4120000"/>
    <n v="3708000"/>
    <m/>
    <n v="412000"/>
  </r>
  <r>
    <x v="3"/>
    <x v="1"/>
    <e v="#N/A"/>
    <x v="1"/>
    <x v="74"/>
    <s v="Construction contingency NORTH section relocated TXWY &quot;F')"/>
    <n v="78172476"/>
    <n v="410000"/>
    <n v="369000"/>
    <m/>
    <n v="41000"/>
  </r>
  <r>
    <x v="3"/>
    <x v="1"/>
    <e v="#N/A"/>
    <x v="1"/>
    <x v="74"/>
    <s v="Demolish existing parallel TXWY &amp; cross TXWYs for NORTH section of relocated TXWY &quot;F&quot;"/>
    <n v="78172476"/>
    <n v="400000"/>
    <n v="360000"/>
    <m/>
    <n v="40000"/>
  </r>
  <r>
    <x v="3"/>
    <x v="1"/>
    <e v="#N/A"/>
    <x v="1"/>
    <x v="165"/>
    <s v="Rehabilitate apron (13,845 sy)"/>
    <n v="78172476"/>
    <n v="37000"/>
    <n v="33300"/>
    <m/>
    <n v="3700"/>
  </r>
  <r>
    <x v="3"/>
    <x v="1"/>
    <e v="#N/A"/>
    <x v="1"/>
    <x v="165"/>
    <s v="Rehabilitate RW 17-35 (5,000 x 75)"/>
    <n v="78172476"/>
    <n v="111250"/>
    <n v="100125"/>
    <m/>
    <n v="11125"/>
  </r>
  <r>
    <x v="3"/>
    <x v="1"/>
    <e v="#N/A"/>
    <x v="1"/>
    <x v="165"/>
    <s v="Mark RW 17-35 (27,763 sf)"/>
    <n v="78172476"/>
    <n v="25000"/>
    <n v="22500"/>
    <m/>
    <n v="2500"/>
  </r>
  <r>
    <x v="3"/>
    <x v="1"/>
    <e v="#N/A"/>
    <x v="1"/>
    <x v="165"/>
    <s v="Rehabilitate parallel TW (5370 X 35)"/>
    <n v="78172476"/>
    <n v="56000"/>
    <n v="50400"/>
    <m/>
    <n v="5600"/>
  </r>
  <r>
    <x v="3"/>
    <x v="1"/>
    <e v="#N/A"/>
    <x v="1"/>
    <x v="165"/>
    <s v="Rehabilitate stub TW (215 x 35)"/>
    <n v="78172476"/>
    <n v="2200"/>
    <n v="1980"/>
    <m/>
    <n v="220"/>
  </r>
  <r>
    <x v="3"/>
    <x v="1"/>
    <e v="#N/A"/>
    <x v="1"/>
    <x v="165"/>
    <s v="Install MIRL RW 17-35"/>
    <n v="78172476"/>
    <n v="600000"/>
    <n v="540000"/>
    <m/>
    <n v="60000"/>
  </r>
  <r>
    <x v="3"/>
    <x v="1"/>
    <e v="#N/A"/>
    <x v="1"/>
    <x v="167"/>
    <s v="Contingency, admin. fees, RPR, etc"/>
    <n v="78172476"/>
    <n v="45000"/>
    <m/>
    <n v="40500"/>
    <n v="4500"/>
  </r>
  <r>
    <x v="3"/>
    <x v="1"/>
    <e v="#N/A"/>
    <x v="1"/>
    <x v="167"/>
    <s v="Install lighted wind cone &amp; segmented circle"/>
    <n v="78172476"/>
    <n v="15000"/>
    <m/>
    <n v="13500"/>
    <n v="1500"/>
  </r>
  <r>
    <x v="3"/>
    <x v="1"/>
    <e v="#N/A"/>
    <x v="1"/>
    <x v="167"/>
    <s v="Rehabilitate RW 17-35 (2790 x 45)"/>
    <n v="78172476"/>
    <n v="135000"/>
    <m/>
    <n v="121500"/>
    <n v="13500"/>
  </r>
  <r>
    <x v="3"/>
    <x v="1"/>
    <e v="#N/A"/>
    <x v="1"/>
    <x v="167"/>
    <s v="Mark RW 17-35 (4135 sf)"/>
    <n v="78172476"/>
    <n v="10000"/>
    <m/>
    <n v="9000"/>
    <n v="1000"/>
  </r>
  <r>
    <x v="3"/>
    <x v="1"/>
    <e v="#N/A"/>
    <x v="1"/>
    <x v="167"/>
    <s v="Rehabilitate &amp; mark TWs (1450 sy)"/>
    <n v="78172476"/>
    <n v="25000"/>
    <m/>
    <n v="22500"/>
    <n v="2500"/>
  </r>
  <r>
    <x v="3"/>
    <x v="1"/>
    <e v="#N/A"/>
    <x v="1"/>
    <x v="167"/>
    <s v="Install perimeter fencing (1500 lf)"/>
    <n v="78172476"/>
    <n v="10000"/>
    <m/>
    <n v="9000"/>
    <n v="1000"/>
  </r>
  <r>
    <x v="3"/>
    <x v="1"/>
    <e v="#N/A"/>
    <x v="1"/>
    <x v="167"/>
    <s v="Rehabilitate apron (1100 sy)"/>
    <n v="78172476"/>
    <n v="20000"/>
    <m/>
    <n v="18000"/>
    <n v="2000"/>
  </r>
  <r>
    <x v="3"/>
    <x v="1"/>
    <e v="#N/A"/>
    <x v="1"/>
    <x v="168"/>
    <s v="Reconstruct Runway 18-36"/>
    <n v="78172476"/>
    <n v="1355000"/>
    <m/>
    <n v="1219500"/>
    <n v="135500"/>
  </r>
  <r>
    <x v="3"/>
    <x v="1"/>
    <e v="#N/A"/>
    <x v="1"/>
    <x v="169"/>
    <s v="Rehabilitate apron (8,850 sy)"/>
    <n v="78172476"/>
    <n v="51000"/>
    <n v="45900"/>
    <m/>
    <n v="5100"/>
  </r>
  <r>
    <x v="3"/>
    <x v="1"/>
    <e v="#N/A"/>
    <x v="1"/>
    <x v="169"/>
    <s v="Rehabilitate RW 18-36 (5000 x 75) (44,000 sy)"/>
    <n v="78172476"/>
    <n v="264000"/>
    <n v="237600"/>
    <m/>
    <n v="26400"/>
  </r>
  <r>
    <x v="3"/>
    <x v="1"/>
    <e v="#N/A"/>
    <x v="1"/>
    <x v="169"/>
    <s v="Mark RW 18-36 (24,319 sf)"/>
    <n v="78172476"/>
    <n v="24319"/>
    <n v="21887"/>
    <m/>
    <n v="2432"/>
  </r>
  <r>
    <x v="3"/>
    <x v="1"/>
    <e v="#N/A"/>
    <x v="1"/>
    <x v="169"/>
    <s v="Rehabilitate parallel TW (5750 x 35)"/>
    <n v="78172476"/>
    <n v="134166"/>
    <n v="120749"/>
    <m/>
    <n v="13417"/>
  </r>
  <r>
    <x v="3"/>
    <x v="1"/>
    <s v="JWY"/>
    <x v="0"/>
    <x v="138"/>
    <s v="Install Wildlife Fencing (15,600 lf) ('19-'21 NPE)"/>
    <n v="78172476"/>
    <n v="400000"/>
    <n v="360000"/>
    <m/>
    <n v="40000"/>
  </r>
  <r>
    <x v="3"/>
    <x v="1"/>
    <s v="JWY"/>
    <x v="0"/>
    <x v="138"/>
    <s v="Contingency, RPR, Admin, Fees, Wildlife perimeter fence construction"/>
    <n v="78172476"/>
    <n v="59900"/>
    <n v="53910"/>
    <m/>
    <n v="5990"/>
  </r>
  <r>
    <x v="3"/>
    <x v="1"/>
    <s v="JWY"/>
    <x v="0"/>
    <x v="138"/>
    <s v="Install Manual Access Gates 30' wide (x5)"/>
    <n v="78172476"/>
    <n v="7500"/>
    <n v="6750"/>
    <m/>
    <n v="750"/>
  </r>
  <r>
    <x v="3"/>
    <x v="1"/>
    <s v="JWY"/>
    <x v="0"/>
    <x v="138"/>
    <s v="Install Barbed Wire boundary Fence (600 lf)"/>
    <n v="78172476"/>
    <n v="5000"/>
    <n v="4500"/>
    <m/>
    <n v="500"/>
  </r>
  <r>
    <x v="3"/>
    <x v="1"/>
    <e v="#N/A"/>
    <x v="1"/>
    <x v="177"/>
    <s v="Rehab RW 12/30"/>
    <n v="78172476"/>
    <n v="3172500"/>
    <n v="2855250"/>
    <m/>
    <n v="317250"/>
  </r>
  <r>
    <x v="3"/>
    <x v="1"/>
    <e v="#N/A"/>
    <x v="1"/>
    <x v="178"/>
    <s v="Install AWOS"/>
    <n v="78172476"/>
    <n v="200000"/>
    <m/>
    <n v="150000"/>
    <n v="50000"/>
  </r>
  <r>
    <x v="3"/>
    <x v="1"/>
    <e v="#N/A"/>
    <x v="1"/>
    <x v="179"/>
    <s v="Engineering/Design for Pavement Rehab (Statewide Program)"/>
    <n v="78172476"/>
    <n v="40000"/>
    <n v="36000"/>
    <m/>
    <n v="4000"/>
  </r>
  <r>
    <x v="3"/>
    <x v="1"/>
    <e v="#N/A"/>
    <x v="1"/>
    <x v="179"/>
    <s v="Rehabilitate RW 17-35 (5700 x 75)"/>
    <n v="78172476"/>
    <n v="285000"/>
    <n v="256500"/>
    <m/>
    <n v="28500"/>
  </r>
  <r>
    <x v="3"/>
    <x v="1"/>
    <e v="#N/A"/>
    <x v="1"/>
    <x v="179"/>
    <s v="Mark RW 17-35 (29,500 sf)"/>
    <n v="78172476"/>
    <n v="29500"/>
    <n v="26550"/>
    <m/>
    <n v="2950"/>
  </r>
  <r>
    <x v="3"/>
    <x v="1"/>
    <e v="#N/A"/>
    <x v="1"/>
    <x v="179"/>
    <s v="Rehab MIRL Rwy 17-35"/>
    <n v="78172476"/>
    <n v="450000"/>
    <n v="405000"/>
    <m/>
    <n v="45000"/>
  </r>
  <r>
    <x v="3"/>
    <x v="1"/>
    <e v="#N/A"/>
    <x v="1"/>
    <x v="143"/>
    <s v="Rehabilitate apron (500 x 120)"/>
    <n v="78172476"/>
    <n v="43002"/>
    <n v="38701"/>
    <m/>
    <n v="4301"/>
  </r>
  <r>
    <x v="3"/>
    <x v="1"/>
    <e v="#N/A"/>
    <x v="1"/>
    <x v="143"/>
    <s v="Expand apron (5000 sy)"/>
    <n v="78172476"/>
    <n v="325000"/>
    <n v="292500"/>
    <m/>
    <n v="32500"/>
  </r>
  <r>
    <x v="3"/>
    <x v="1"/>
    <e v="#N/A"/>
    <x v="1"/>
    <x v="143"/>
    <s v="Rehabilitate RW 14-32 (4500 x 60)"/>
    <n v="78172476"/>
    <n v="180000"/>
    <n v="162000"/>
    <m/>
    <n v="18000"/>
  </r>
  <r>
    <x v="3"/>
    <x v="1"/>
    <e v="#N/A"/>
    <x v="1"/>
    <x v="143"/>
    <s v="Rehabilitate TW (840 x 40)"/>
    <n v="78172476"/>
    <n v="22398"/>
    <n v="20158"/>
    <m/>
    <n v="2240"/>
  </r>
  <r>
    <x v="3"/>
    <x v="1"/>
    <e v="#N/A"/>
    <x v="1"/>
    <x v="143"/>
    <s v="Mark RW 14-32 NPI (29,107 sf)"/>
    <n v="78172476"/>
    <n v="28657"/>
    <n v="25791"/>
    <m/>
    <n v="2866"/>
  </r>
  <r>
    <x v="3"/>
    <x v="1"/>
    <s v="F46"/>
    <x v="0"/>
    <x v="180"/>
    <s v="Land Acquisition (reimbursement) ~20 acres adjacent east"/>
    <n v="78172476"/>
    <n v="666667"/>
    <n v="600000"/>
    <m/>
    <n v="66667"/>
  </r>
  <r>
    <x v="3"/>
    <x v="1"/>
    <e v="#N/A"/>
    <x v="1"/>
    <x v="181"/>
    <s v="Engineeering/Design - Taxiway D Relocation"/>
    <n v="78172476"/>
    <n v="500000"/>
    <n v="450000"/>
    <m/>
    <n v="50000"/>
  </r>
  <r>
    <x v="3"/>
    <x v="1"/>
    <e v="#N/A"/>
    <x v="1"/>
    <x v="181"/>
    <s v="Construct TW E - NPE 2021"/>
    <n v="78172476"/>
    <n v="1580000"/>
    <n v="1422000"/>
    <m/>
    <n v="158000"/>
  </r>
  <r>
    <x v="3"/>
    <x v="1"/>
    <e v="#N/A"/>
    <x v="1"/>
    <x v="181"/>
    <s v="Mobilization, Construction Admin, RPR, and Contingency"/>
    <n v="78172476"/>
    <n v="316000"/>
    <n v="284400"/>
    <m/>
    <n v="31600"/>
  </r>
  <r>
    <x v="3"/>
    <x v="1"/>
    <e v="#N/A"/>
    <x v="1"/>
    <x v="170"/>
    <s v="Taxiway A Recon/Rehab (Phase I)"/>
    <n v="78172476"/>
    <n v="2600000"/>
    <n v="2340000"/>
    <m/>
    <n v="260000"/>
  </r>
  <r>
    <x v="3"/>
    <x v="1"/>
    <e v="#N/A"/>
    <x v="1"/>
    <x v="182"/>
    <s v="Engineering/design MIRL replacement"/>
    <n v="78172476"/>
    <n v="32300"/>
    <n v="29070"/>
    <m/>
    <n v="3230"/>
  </r>
  <r>
    <x v="3"/>
    <x v="1"/>
    <e v="#N/A"/>
    <x v="1"/>
    <x v="182"/>
    <s v="Engineering Design for Pavement Reconstruct ('18 NPE)"/>
    <n v="78172476"/>
    <n v="134367"/>
    <n v="120931"/>
    <m/>
    <n v="13436"/>
  </r>
  <r>
    <x v="3"/>
    <x v="1"/>
    <e v="#N/A"/>
    <x v="1"/>
    <x v="171"/>
    <s v="Reconstruct public apron (7330 sy)"/>
    <n v="78172476"/>
    <n v="358065"/>
    <n v="322258"/>
    <m/>
    <n v="35807"/>
  </r>
  <r>
    <x v="3"/>
    <x v="1"/>
    <e v="#N/A"/>
    <x v="1"/>
    <x v="171"/>
    <s v="Reconstruct fueling apron (3420 sy)"/>
    <n v="78172476"/>
    <n v="176191"/>
    <n v="158571"/>
    <m/>
    <n v="17620"/>
  </r>
  <r>
    <x v="3"/>
    <x v="1"/>
    <e v="#N/A"/>
    <x v="1"/>
    <x v="171"/>
    <s v="Install MIRL RW 02-20"/>
    <n v="78172476"/>
    <n v="600000"/>
    <n v="540000"/>
    <m/>
    <n v="60000"/>
  </r>
  <r>
    <x v="3"/>
    <x v="1"/>
    <e v="#N/A"/>
    <x v="1"/>
    <x v="148"/>
    <s v="Expand apron in new terminal/fuel area (6620 sy)"/>
    <n v="78172476"/>
    <n v="450000"/>
    <n v="405000"/>
    <m/>
    <n v="45000"/>
  </r>
  <r>
    <x v="3"/>
    <x v="1"/>
    <e v="#N/A"/>
    <x v="1"/>
    <x v="148"/>
    <s v="Contingencies, RPR, admin. fees etc"/>
    <n v="78172476"/>
    <n v="530683"/>
    <n v="477615"/>
    <m/>
    <n v="53068"/>
  </r>
  <r>
    <x v="3"/>
    <x v="1"/>
    <e v="#N/A"/>
    <x v="1"/>
    <x v="148"/>
    <s v="Reconstruct/relocate fuel farm/entrance road (1000 x 24)"/>
    <n v="78172476"/>
    <n v="84014"/>
    <n v="42007"/>
    <m/>
    <n v="42007"/>
  </r>
  <r>
    <x v="3"/>
    <x v="1"/>
    <e v="#N/A"/>
    <x v="1"/>
    <x v="148"/>
    <s v="Install/relocate new electrical vault &amp; new rotating beacon"/>
    <n v="78172476"/>
    <n v="117975"/>
    <n v="106178"/>
    <m/>
    <n v="11797"/>
  </r>
  <r>
    <x v="3"/>
    <x v="1"/>
    <e v="#N/A"/>
    <x v="1"/>
    <x v="148"/>
    <s v="Construct hangar access auto parking (20 x 75)"/>
    <n v="78172476"/>
    <n v="10000"/>
    <n v="5000"/>
    <m/>
    <n v="5000"/>
  </r>
  <r>
    <x v="3"/>
    <x v="1"/>
    <e v="#N/A"/>
    <x v="1"/>
    <x v="19"/>
    <s v="Mobilization, Construction Administration, RPR, Contingency, and Testing"/>
    <n v="78172476"/>
    <n v="125000"/>
    <n v="112500"/>
    <m/>
    <n v="12500"/>
  </r>
  <r>
    <x v="3"/>
    <x v="1"/>
    <e v="#N/A"/>
    <x v="1"/>
    <x v="19"/>
    <s v="FAA Flight Check of PAPI-2 on RW 3 and RW 21"/>
    <n v="78172476"/>
    <n v="12000"/>
    <n v="10800"/>
    <m/>
    <n v="1200"/>
  </r>
  <r>
    <x v="3"/>
    <x v="1"/>
    <e v="#N/A"/>
    <x v="1"/>
    <x v="19"/>
    <s v="Replace VASI w/PAPI-2 RW 3 and RW 21 - 2019, 2020, 2021 NPE"/>
    <n v="78172476"/>
    <n v="50000"/>
    <n v="45000"/>
    <m/>
    <n v="5000"/>
  </r>
  <r>
    <x v="3"/>
    <x v="1"/>
    <e v="#N/A"/>
    <x v="1"/>
    <x v="19"/>
    <s v="Runway 3/21 Lighting Rehabilitation"/>
    <n v="78172476"/>
    <n v="660000"/>
    <n v="594000"/>
    <m/>
    <n v="6600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24">
  <r>
    <x v="0"/>
    <x v="0"/>
    <s v="GEO"/>
    <x v="0"/>
    <s v="City of Georgetown"/>
    <s v="Georgetown"/>
    <s v="Pavement and Electrical Improvements and Prepare an Airport Master Plan Update"/>
    <x v="0"/>
    <n v="0.9"/>
    <n v="8500000"/>
    <n v="7650000"/>
    <n v="850000"/>
    <x v="0"/>
    <m/>
    <n v="75000000"/>
    <x v="0"/>
  </r>
  <r>
    <x v="0"/>
    <x v="0"/>
    <s v="ELA"/>
    <x v="1"/>
    <s v="City of Eagle Lake"/>
    <s v="Eagle Lake"/>
    <s v="Engineering/Design"/>
    <x v="1"/>
    <n v="0.9"/>
    <n v="175000"/>
    <n v="157500"/>
    <n v="17500"/>
    <x v="0"/>
    <m/>
    <n v="75000000"/>
    <x v="0"/>
  </r>
  <r>
    <x v="0"/>
    <x v="0"/>
    <s v="ADS"/>
    <x v="2"/>
    <s v="Town of Addison"/>
    <s v="Dallas"/>
    <s v="Runway Incursion Mitigation"/>
    <x v="0"/>
    <n v="0.9"/>
    <n v="48460"/>
    <n v="43614"/>
    <n v="4846"/>
    <x v="0"/>
    <n v="4106294"/>
    <n v="75000000"/>
    <x v="1"/>
  </r>
  <r>
    <x v="0"/>
    <x v="1"/>
    <s v="JDD"/>
    <x v="3"/>
    <s v="Wood County"/>
    <s v="Mineola/ Quitman"/>
    <s v="Replace the Automated Weather Observing System"/>
    <x v="1"/>
    <n v="0.75"/>
    <n v="140000"/>
    <n v="105000"/>
    <n v="35000"/>
    <x v="0"/>
    <m/>
    <n v="75000000"/>
    <x v="0"/>
  </r>
  <r>
    <x v="0"/>
    <x v="1"/>
    <m/>
    <x v="4"/>
    <s v="City of San Marcos"/>
    <s v="San Marcos"/>
    <s v="Prepare A Wildlife Hazard Assessment"/>
    <x v="0"/>
    <n v="0.9"/>
    <n v="100000"/>
    <n v="90000"/>
    <n v="10000"/>
    <x v="0"/>
    <m/>
    <n v="75000000"/>
    <x v="0"/>
  </r>
  <r>
    <x v="0"/>
    <x v="2"/>
    <m/>
    <x v="5"/>
    <s v="City of Tulia and Swisher County"/>
    <s v="Tulia"/>
    <s v="Pavement Improvements"/>
    <x v="0"/>
    <n v="0.9"/>
    <n v="1483400"/>
    <n v="1335060"/>
    <n v="148340"/>
    <x v="0"/>
    <m/>
    <n v="75000000"/>
    <x v="0"/>
  </r>
  <r>
    <x v="0"/>
    <x v="2"/>
    <m/>
    <x v="6"/>
    <s v="City of Llano"/>
    <s v="Llano"/>
    <s v="Pavement Improvements"/>
    <x v="0"/>
    <n v="0.9"/>
    <n v="500000"/>
    <n v="450000"/>
    <n v="50000"/>
    <x v="0"/>
    <m/>
    <n v="75000000"/>
    <x v="0"/>
  </r>
  <r>
    <x v="0"/>
    <x v="2"/>
    <s v="OCH"/>
    <x v="7"/>
    <s v="City of Nacogdoches"/>
    <s v="Nacogdoches"/>
    <s v="Engineering/Design"/>
    <x v="0"/>
    <n v="0.9"/>
    <n v="58750"/>
    <n v="52875"/>
    <n v="5875"/>
    <x v="0"/>
    <m/>
    <n v="75000000"/>
    <x v="0"/>
  </r>
  <r>
    <x v="0"/>
    <x v="2"/>
    <m/>
    <x v="8"/>
    <s v="City of Hondo"/>
    <s v="Hondo"/>
    <s v="Prepare a Wildlife Hazard Study"/>
    <x v="0"/>
    <n v="0.9"/>
    <n v="10900"/>
    <n v="9810"/>
    <n v="1090"/>
    <x v="0"/>
    <m/>
    <n v="75000000"/>
    <x v="0"/>
  </r>
  <r>
    <x v="0"/>
    <x v="3"/>
    <s v="BYY"/>
    <x v="9"/>
    <s v="City of Bay City"/>
    <s v="Bay City"/>
    <s v="Design and Construction of Fencing and Land Acquisition"/>
    <x v="0"/>
    <n v="0.9"/>
    <n v="333333"/>
    <n v="299999.7"/>
    <n v="33333.299999999988"/>
    <x v="0"/>
    <m/>
    <n v="75000000"/>
    <x v="0"/>
  </r>
  <r>
    <x v="0"/>
    <x v="3"/>
    <s v="PEQ"/>
    <x v="10"/>
    <s v="Town of Pecos City"/>
    <s v="Pecos"/>
    <s v="Prepare an Airport Master Plan Update"/>
    <x v="0"/>
    <n v="0.9"/>
    <n v="180000"/>
    <n v="162000"/>
    <n v="18000"/>
    <x v="0"/>
    <m/>
    <n v="75000000"/>
    <x v="0"/>
  </r>
  <r>
    <x v="0"/>
    <x v="3"/>
    <s v="PRS"/>
    <x v="11"/>
    <s v="Presidio County"/>
    <s v="Presidio"/>
    <s v="Pavement Improvements"/>
    <x v="1"/>
    <n v="0.9"/>
    <n v="290000"/>
    <n v="261000"/>
    <n v="29000"/>
    <x v="0"/>
    <m/>
    <n v="75000000"/>
    <x v="0"/>
  </r>
  <r>
    <x v="0"/>
    <x v="3"/>
    <s v="SEP"/>
    <x v="12"/>
    <s v="City of Stephenville"/>
    <s v="Stephenville"/>
    <s v="Engineering/Design"/>
    <x v="0"/>
    <n v="0.9"/>
    <n v="25000"/>
    <n v="22500"/>
    <n v="2500"/>
    <x v="0"/>
    <m/>
    <n v="75000000"/>
    <x v="1"/>
  </r>
  <r>
    <x v="0"/>
    <x v="4"/>
    <s v="TYL"/>
    <x v="13"/>
    <s v="City of Taylor"/>
    <s v="Taylor"/>
    <s v="Pavement and Hangar Improvements"/>
    <x v="0"/>
    <n v="0.9"/>
    <n v="2918200"/>
    <n v="2626380"/>
    <n v="291820"/>
    <x v="0"/>
    <m/>
    <n v="75000000"/>
    <x v="0"/>
  </r>
  <r>
    <x v="0"/>
    <x v="4"/>
    <s v="MRF"/>
    <x v="14"/>
    <s v="Presidio County"/>
    <s v="Marfa"/>
    <s v="Pavement Improvements"/>
    <x v="0"/>
    <n v="0.9"/>
    <n v="800000"/>
    <n v="720000"/>
    <n v="80000"/>
    <x v="0"/>
    <m/>
    <n v="75000000"/>
    <x v="0"/>
  </r>
  <r>
    <x v="0"/>
    <x v="4"/>
    <s v="BBD"/>
    <x v="15"/>
    <s v="City of Brady"/>
    <s v="Brady"/>
    <s v="Prepare an Airport Master Plan Update"/>
    <x v="0"/>
    <n v="0.9"/>
    <n v="200000"/>
    <n v="180000"/>
    <n v="20000"/>
    <x v="0"/>
    <m/>
    <n v="75000000"/>
    <x v="0"/>
  </r>
  <r>
    <x v="0"/>
    <x v="4"/>
    <s v="BAZ"/>
    <x v="16"/>
    <s v="City of New Braunfels"/>
    <s v="New Braunfels"/>
    <s v="Engineering/Design and Pavements Improvements"/>
    <x v="0"/>
    <n v="0.9"/>
    <n v="166667"/>
    <n v="150000.30000000002"/>
    <n v="16666.699999999983"/>
    <x v="0"/>
    <n v="4106294"/>
    <n v="75000000"/>
    <x v="1"/>
  </r>
  <r>
    <x v="0"/>
    <x v="4"/>
    <s v="F00"/>
    <x v="17"/>
    <s v="City of Bonham"/>
    <s v="Bonham"/>
    <s v="Prepare an Airport Master Plan Update"/>
    <x v="0"/>
    <n v="0.9"/>
    <n v="120000"/>
    <n v="108000"/>
    <n v="12000"/>
    <x v="0"/>
    <m/>
    <n v="75000000"/>
    <x v="0"/>
  </r>
  <r>
    <x v="0"/>
    <x v="4"/>
    <s v="RBO"/>
    <x v="18"/>
    <s v="Nueces County"/>
    <s v="Robstown"/>
    <s v="Engineering/Design"/>
    <x v="1"/>
    <n v="0.5"/>
    <n v="100000"/>
    <n v="50000"/>
    <n v="50000"/>
    <x v="0"/>
    <m/>
    <n v="75000000"/>
    <x v="0"/>
  </r>
  <r>
    <x v="0"/>
    <x v="5"/>
    <s v="LGC"/>
    <x v="19"/>
    <s v="Fayette County"/>
    <s v="LaGrange"/>
    <s v="Pavement Improvements"/>
    <x v="0"/>
    <n v="0.9"/>
    <n v="2801650"/>
    <n v="2521485"/>
    <n v="280165"/>
    <x v="0"/>
    <m/>
    <n v="75000000"/>
    <x v="0"/>
  </r>
  <r>
    <x v="0"/>
    <x v="5"/>
    <s v="LFK"/>
    <x v="20"/>
    <s v="Angelina County"/>
    <s v="Lufkin"/>
    <s v="Pavement Improvements"/>
    <x v="0"/>
    <n v="0.9"/>
    <n v="2235000"/>
    <n v="2011500"/>
    <n v="223500"/>
    <x v="0"/>
    <m/>
    <n v="75000000"/>
    <x v="0"/>
  </r>
  <r>
    <x v="0"/>
    <x v="5"/>
    <s v="JWY"/>
    <x v="21"/>
    <s v="Cities of Midlothian and Waxahachie"/>
    <s v="Midlothian"/>
    <s v="Pavement and Hangar Improvements"/>
    <x v="0"/>
    <n v="0.9"/>
    <n v="1619100"/>
    <n v="1457190"/>
    <n v="161910"/>
    <x v="0"/>
    <n v="4106294"/>
    <n v="75000000"/>
    <x v="1"/>
  </r>
  <r>
    <x v="0"/>
    <x v="5"/>
    <s v="T00"/>
    <x v="22"/>
    <s v="Chambers County"/>
    <s v="Anahuac"/>
    <s v="Pavement and Fencing Improvements"/>
    <x v="1"/>
    <n v="0.9"/>
    <n v="1495000"/>
    <n v="1345500"/>
    <n v="149500"/>
    <x v="0"/>
    <m/>
    <n v="75000000"/>
    <x v="0"/>
  </r>
  <r>
    <x v="0"/>
    <x v="5"/>
    <s v="T82"/>
    <x v="23"/>
    <s v="Gillespie County"/>
    <s v="Fredericksburg"/>
    <s v="Pavement Improvements"/>
    <x v="0"/>
    <n v="0.9"/>
    <n v="1260000"/>
    <n v="1134000"/>
    <n v="126000"/>
    <x v="0"/>
    <m/>
    <n v="75000000"/>
    <x v="0"/>
  </r>
  <r>
    <x v="0"/>
    <x v="5"/>
    <s v="1U7"/>
    <x v="24"/>
    <s v="City of Paris"/>
    <s v="Paris"/>
    <s v="Pavement and Hangar Improvements"/>
    <x v="0"/>
    <n v="0.9"/>
    <n v="1106666"/>
    <n v="995999.4"/>
    <n v="110666.59999999998"/>
    <x v="0"/>
    <m/>
    <n v="75000000"/>
    <x v="0"/>
  </r>
  <r>
    <x v="0"/>
    <x v="5"/>
    <s v="PWG"/>
    <x v="25"/>
    <s v="Texas State Technical College-Waco"/>
    <s v="Waco"/>
    <s v="Pavement Improvements"/>
    <x v="0"/>
    <n v="0.9"/>
    <n v="1080000"/>
    <n v="972000"/>
    <n v="108000"/>
    <x v="0"/>
    <m/>
    <n v="75000000"/>
    <x v="0"/>
  </r>
  <r>
    <x v="0"/>
    <x v="5"/>
    <s v="L38"/>
    <x v="26"/>
    <s v="City of Gonzales"/>
    <s v="Gonzales"/>
    <s v="Pavement and Hangar Improvements"/>
    <x v="1"/>
    <n v="0.9"/>
    <n v="1075000"/>
    <n v="967500"/>
    <n v="107500"/>
    <x v="0"/>
    <m/>
    <n v="75000000"/>
    <x v="0"/>
  </r>
  <r>
    <x v="0"/>
    <x v="5"/>
    <s v="LLN"/>
    <x v="27"/>
    <s v="City of Levelland and Hockley County"/>
    <s v="Levelland"/>
    <s v="Pavement Improvements"/>
    <x v="0"/>
    <n v="0.9"/>
    <n v="666667"/>
    <n v="600000.30000000005"/>
    <n v="66666.699999999953"/>
    <x v="0"/>
    <m/>
    <n v="75000000"/>
    <x v="0"/>
  </r>
  <r>
    <x v="0"/>
    <x v="5"/>
    <s v="T78"/>
    <x v="28"/>
    <s v="City of Liberty"/>
    <s v="Liberty"/>
    <s v="Drainage Improvements"/>
    <x v="0"/>
    <n v="0.9"/>
    <n v="666667"/>
    <n v="600000.30000000005"/>
    <n v="66666.699999999953"/>
    <x v="0"/>
    <m/>
    <n v="75000000"/>
    <x v="0"/>
  </r>
  <r>
    <x v="0"/>
    <x v="5"/>
    <s v="LZZ"/>
    <x v="29"/>
    <s v="City of Lampasas"/>
    <s v="Lampasas"/>
    <s v="Engineering/Design"/>
    <x v="0"/>
    <n v="0.9"/>
    <n v="210000"/>
    <n v="189000"/>
    <n v="21000"/>
    <x v="0"/>
    <m/>
    <n v="75000000"/>
    <x v="0"/>
  </r>
  <r>
    <x v="0"/>
    <x v="5"/>
    <s v="FTW"/>
    <x v="30"/>
    <s v="City of Fort Worth"/>
    <s v="Fort Worth"/>
    <s v="Engineering/Design"/>
    <x v="0"/>
    <n v="0.9"/>
    <n v="171600"/>
    <n v="154440"/>
    <n v="17160"/>
    <x v="0"/>
    <n v="4106294"/>
    <n v="75000000"/>
    <x v="1"/>
  </r>
  <r>
    <x v="0"/>
    <x v="5"/>
    <s v="Y93"/>
    <x v="31"/>
    <s v="City of Atlanta"/>
    <s v="Atlanta"/>
    <s v="Engineering/Design"/>
    <x v="0"/>
    <n v="0.9"/>
    <n v="120000"/>
    <n v="108000"/>
    <n v="12000"/>
    <x v="0"/>
    <m/>
    <n v="75000000"/>
    <x v="0"/>
  </r>
  <r>
    <x v="0"/>
    <x v="5"/>
    <s v="HOC"/>
    <x v="32"/>
    <s v="City of Hillsboro"/>
    <s v="Hillsboro"/>
    <s v="Engineering/Design"/>
    <x v="0"/>
    <n v="0.9"/>
    <n v="80400"/>
    <n v="72360"/>
    <n v="8040"/>
    <x v="0"/>
    <m/>
    <n v="75000000"/>
    <x v="0"/>
  </r>
  <r>
    <x v="0"/>
    <x v="5"/>
    <s v="F46"/>
    <x v="33"/>
    <s v="City of Rockwall"/>
    <s v="Rockwall"/>
    <s v="Engineering/Design"/>
    <x v="0"/>
    <n v="0.9"/>
    <n v="80000"/>
    <n v="72000"/>
    <n v="8000"/>
    <x v="0"/>
    <n v="4106294"/>
    <n v="75000000"/>
    <x v="1"/>
  </r>
  <r>
    <x v="0"/>
    <x v="5"/>
    <s v="HYI"/>
    <x v="4"/>
    <s v="City of San Marcos"/>
    <s v="San Marcos"/>
    <s v="Engineering/Design"/>
    <x v="0"/>
    <n v="0.9"/>
    <n v="65000"/>
    <n v="58500"/>
    <n v="6500"/>
    <x v="0"/>
    <m/>
    <n v="75000000"/>
    <x v="0"/>
  </r>
  <r>
    <x v="0"/>
    <x v="5"/>
    <s v="F01"/>
    <x v="34"/>
    <s v="City of Quanah"/>
    <s v="Quanah"/>
    <s v="Engineering/Design"/>
    <x v="0"/>
    <n v="0.9"/>
    <n v="60000"/>
    <n v="54000"/>
    <n v="6000"/>
    <x v="0"/>
    <m/>
    <n v="75000000"/>
    <x v="0"/>
  </r>
  <r>
    <x v="0"/>
    <x v="5"/>
    <s v="7F7"/>
    <x v="35"/>
    <s v="City of Clifton"/>
    <s v="Clifton"/>
    <s v="Engineering/Design"/>
    <x v="0"/>
    <n v="0.9"/>
    <n v="57000"/>
    <n v="51300"/>
    <n v="5700"/>
    <x v="0"/>
    <m/>
    <n v="75000000"/>
    <x v="0"/>
  </r>
  <r>
    <x v="0"/>
    <x v="6"/>
    <s v="SGR"/>
    <x v="36"/>
    <s v="City of Sugar Land"/>
    <s v="Sugar Land"/>
    <s v="Prepare an Airport Master Plan Update and Taxiway Improvements"/>
    <x v="2"/>
    <n v="0.9"/>
    <n v="13666666"/>
    <n v="12299999.4"/>
    <n v="1366666.5999999996"/>
    <x v="0"/>
    <m/>
    <n v="75000000"/>
    <x v="0"/>
  </r>
  <r>
    <x v="0"/>
    <x v="6"/>
    <s v="F17"/>
    <x v="37"/>
    <s v="City of Center"/>
    <s v="Center"/>
    <s v="Electrical, Pavement and Drainage Improvements"/>
    <x v="0"/>
    <n v="0.9"/>
    <n v="1106700"/>
    <n v="996030"/>
    <n v="110670"/>
    <x v="0"/>
    <m/>
    <n v="75000000"/>
    <x v="0"/>
  </r>
  <r>
    <x v="0"/>
    <x v="6"/>
    <s v="CFD"/>
    <x v="38"/>
    <s v="City of Bryan"/>
    <s v="Bryan"/>
    <s v="Pavement and Drainage Improvements"/>
    <x v="0"/>
    <n v="0.9"/>
    <n v="855000"/>
    <n v="769500"/>
    <n v="85500"/>
    <x v="0"/>
    <m/>
    <n v="75000000"/>
    <x v="0"/>
  </r>
  <r>
    <x v="0"/>
    <x v="6"/>
    <s v="GKY"/>
    <x v="39"/>
    <s v="City of Arlington"/>
    <s v="Arlington"/>
    <s v="Engineering/Design and Apron Improvement"/>
    <x v="0"/>
    <n v="0.9"/>
    <n v="853800"/>
    <n v="768420"/>
    <n v="85380"/>
    <x v="0"/>
    <n v="4106294"/>
    <n v="75000000"/>
    <x v="1"/>
  </r>
  <r>
    <x v="0"/>
    <x v="6"/>
    <s v="ALI"/>
    <x v="40"/>
    <s v="Jim Wells County"/>
    <s v="Alice"/>
    <s v="Engineering/Design and Construction of Fencing Improvements"/>
    <x v="0"/>
    <n v="0.9"/>
    <n v="500000"/>
    <n v="450000"/>
    <n v="50000"/>
    <x v="0"/>
    <m/>
    <n v="75000000"/>
    <x v="0"/>
  </r>
  <r>
    <x v="0"/>
    <x v="6"/>
    <s v="ADS"/>
    <x v="41"/>
    <s v="City of McKinney"/>
    <s v="Dallas"/>
    <s v="Prepare an Airport Master Plan Update"/>
    <x v="0"/>
    <n v="0.9"/>
    <n v="333333"/>
    <n v="299999.7"/>
    <n v="33333.299999999988"/>
    <x v="0"/>
    <n v="4106294"/>
    <n v="75000000"/>
    <x v="1"/>
  </r>
  <r>
    <x v="0"/>
    <x v="6"/>
    <s v="HDO"/>
    <x v="42"/>
    <s v="City of Hondo"/>
    <s v="Hondo"/>
    <s v="Prepare an Airport Action and Development Plan"/>
    <x v="1"/>
    <n v="0.9"/>
    <n v="100000"/>
    <n v="90000"/>
    <n v="10000"/>
    <x v="0"/>
    <m/>
    <n v="75000000"/>
    <x v="0"/>
  </r>
  <r>
    <x v="0"/>
    <x v="6"/>
    <s v="CVB"/>
    <x v="43"/>
    <s v="City of Castroville"/>
    <s v="Castroville"/>
    <s v="Design and Installation of a Fuel Facility"/>
    <x v="0"/>
    <n v="0.75"/>
    <n v="118100"/>
    <n v="88575"/>
    <n v="29525"/>
    <x v="0"/>
    <m/>
    <n v="75000000"/>
    <x v="0"/>
  </r>
  <r>
    <x v="0"/>
    <x v="6"/>
    <s v="CFD"/>
    <x v="38"/>
    <s v="City of Bryan"/>
    <s v="Bryan"/>
    <s v="Hangar Access Road"/>
    <x v="0"/>
    <n v="0.5"/>
    <n v="118100"/>
    <n v="59050"/>
    <n v="59050"/>
    <x v="0"/>
    <m/>
    <n v="75000000"/>
    <x v="0"/>
  </r>
  <r>
    <x v="0"/>
    <x v="6"/>
    <s v="SEP"/>
    <x v="12"/>
    <s v="City of Stephenville"/>
    <s v="Stephenville"/>
    <s v="Survey/Appraisal"/>
    <x v="0"/>
    <n v="0.9"/>
    <n v="60800"/>
    <n v="54720"/>
    <n v="6080"/>
    <x v="0"/>
    <m/>
    <n v="75000000"/>
    <x v="1"/>
  </r>
  <r>
    <x v="0"/>
    <x v="7"/>
    <s v="HBV"/>
    <x v="44"/>
    <s v="Jim Hogg County"/>
    <s v="Hebbronville"/>
    <s v="Hangar and Pavement Improvements"/>
    <x v="1"/>
    <n v="0.9"/>
    <n v="2250000"/>
    <n v="2025000"/>
    <n v="225000"/>
    <x v="0"/>
    <m/>
    <n v="75000000"/>
    <x v="0"/>
  </r>
  <r>
    <x v="0"/>
    <x v="7"/>
    <s v="CWC"/>
    <x v="45"/>
    <s v="City of Wichita Falls"/>
    <s v="Wichita Falls"/>
    <s v="Pavement Improvements"/>
    <x v="0"/>
    <n v="0.9"/>
    <n v="1533333"/>
    <n v="1379999.7"/>
    <n v="153333.30000000005"/>
    <x v="0"/>
    <m/>
    <n v="75000000"/>
    <x v="0"/>
  </r>
  <r>
    <x v="0"/>
    <x v="7"/>
    <s v="GDJ"/>
    <x v="46"/>
    <s v="City of Granbury"/>
    <s v="Granbury"/>
    <s v="Land Acquisition"/>
    <x v="3"/>
    <n v="0.9"/>
    <n v="666667"/>
    <n v="600000.30000000005"/>
    <n v="66666.699999999953"/>
    <x v="0"/>
    <n v="4106294"/>
    <n v="75000000"/>
    <x v="1"/>
  </r>
  <r>
    <x v="0"/>
    <x v="7"/>
    <s v="CWC"/>
    <x v="45"/>
    <s v="City of Wichita Falls"/>
    <s v="Wichita Falls"/>
    <s v="Pavement Improvements"/>
    <x v="3"/>
    <n v="0.9"/>
    <n v="666667"/>
    <n v="600000.30000000005"/>
    <n v="66666.699999999953"/>
    <x v="0"/>
    <m/>
    <n v="75000000"/>
    <x v="0"/>
  </r>
  <r>
    <x v="0"/>
    <x v="7"/>
    <s v="E11"/>
    <x v="47"/>
    <s v="Andrews County"/>
    <s v="Andrews"/>
    <s v="Design and Installation of a Fuel Facility"/>
    <x v="3"/>
    <n v="0.75"/>
    <n v="800000"/>
    <n v="600000"/>
    <n v="200000"/>
    <x v="0"/>
    <m/>
    <n v="75000000"/>
    <x v="0"/>
  </r>
  <r>
    <x v="0"/>
    <x v="7"/>
    <s v="08M"/>
    <x v="48"/>
    <s v="Panola County"/>
    <s v="Carthage"/>
    <s v="Pavement Improvements"/>
    <x v="3"/>
    <n v="0.9"/>
    <n v="500000"/>
    <n v="450000"/>
    <n v="50000"/>
    <x v="0"/>
    <m/>
    <n v="75000000"/>
    <x v="0"/>
  </r>
  <r>
    <x v="0"/>
    <x v="7"/>
    <s v="43D"/>
    <x v="49"/>
    <s v="Ector County"/>
    <s v="Odessa"/>
    <s v="Engineering/Design and Installation of Electrical Improvements"/>
    <x v="3"/>
    <n v="0.9"/>
    <n v="439800"/>
    <n v="395820"/>
    <n v="43980"/>
    <x v="0"/>
    <m/>
    <n v="75000000"/>
    <x v="0"/>
  </r>
  <r>
    <x v="0"/>
    <x v="7"/>
    <s v="33R"/>
    <x v="50"/>
    <s v="Trinity County and City of Groveton"/>
    <s v="Groveton"/>
    <s v="Engineering/Design and Construction of Electrical Improvements"/>
    <x v="1"/>
    <n v="0.9"/>
    <n v="345000"/>
    <n v="310500"/>
    <n v="34500"/>
    <x v="0"/>
    <m/>
    <n v="75000000"/>
    <x v="0"/>
  </r>
  <r>
    <x v="0"/>
    <x v="7"/>
    <s v="CPT"/>
    <x v="51"/>
    <s v="City of Cleburne"/>
    <s v="Cleburne"/>
    <s v="Engineering/Design and Construction of Apron Improvements"/>
    <x v="3"/>
    <n v="0.9"/>
    <n v="166667"/>
    <n v="150000.30000000002"/>
    <n v="16666.699999999983"/>
    <x v="0"/>
    <n v="4106294"/>
    <n v="75000000"/>
    <x v="1"/>
  </r>
  <r>
    <x v="0"/>
    <x v="7"/>
    <s v="PPO"/>
    <x v="52"/>
    <s v="City of La Porte"/>
    <s v="La Porte"/>
    <s v="Install an Automated Weather Observing System"/>
    <x v="1"/>
    <n v="0.75"/>
    <n v="200000"/>
    <n v="150000"/>
    <n v="50000"/>
    <x v="0"/>
    <m/>
    <n v="75000000"/>
    <x v="0"/>
  </r>
  <r>
    <x v="0"/>
    <x v="7"/>
    <s v="F44"/>
    <x v="53"/>
    <s v="City of Athens"/>
    <s v="Athens"/>
    <s v="Engineering/Design"/>
    <x v="3"/>
    <n v="0.9"/>
    <n v="162000"/>
    <n v="145800"/>
    <n v="16200"/>
    <x v="0"/>
    <m/>
    <n v="75000000"/>
    <x v="0"/>
  </r>
  <r>
    <x v="0"/>
    <x v="7"/>
    <s v="E01"/>
    <x v="54"/>
    <s v="City of Monahans"/>
    <s v="Monahans"/>
    <s v="Engineering/Design"/>
    <x v="3"/>
    <n v="0.9"/>
    <n v="150000"/>
    <n v="135000"/>
    <n v="15000"/>
    <x v="0"/>
    <m/>
    <n v="75000000"/>
    <x v="0"/>
  </r>
  <r>
    <x v="0"/>
    <x v="7"/>
    <s v="2I0"/>
    <x v="55"/>
    <s v="City of Madisonville"/>
    <s v="Madisonville"/>
    <s v="Engineering/Design"/>
    <x v="1"/>
    <n v="0.9"/>
    <n v="70000"/>
    <n v="63000"/>
    <n v="7000"/>
    <x v="0"/>
    <m/>
    <n v="75000000"/>
    <x v="0"/>
  </r>
  <r>
    <x v="0"/>
    <x v="7"/>
    <m/>
    <x v="50"/>
    <s v="Trinity County and City of Groveton"/>
    <s v="Groveton"/>
    <s v="Engineering/Design and Construction of Electrical Improvements"/>
    <x v="1"/>
    <n v="0.9"/>
    <n v="345000"/>
    <n v="310500"/>
    <n v="34500"/>
    <x v="0"/>
    <m/>
    <n v="75000000"/>
    <x v="0"/>
  </r>
  <r>
    <x v="0"/>
    <x v="7"/>
    <m/>
    <x v="44"/>
    <s v="Jim Hogg County"/>
    <s v="Hebbronville"/>
    <s v="Hangar and Pavement Improvements"/>
    <x v="1"/>
    <n v="0.9"/>
    <n v="2250000"/>
    <n v="2025000"/>
    <n v="225000"/>
    <x v="0"/>
    <m/>
    <n v="75000000"/>
    <x v="0"/>
  </r>
  <r>
    <x v="0"/>
    <x v="7"/>
    <m/>
    <x v="52"/>
    <s v="City of La Porte"/>
    <s v="La Porte"/>
    <s v="Install an Automated Weather Observing System"/>
    <x v="1"/>
    <n v="0.75"/>
    <n v="200000"/>
    <n v="150000"/>
    <n v="50000"/>
    <x v="0"/>
    <m/>
    <n v="75000000"/>
    <x v="0"/>
  </r>
  <r>
    <x v="0"/>
    <x v="7"/>
    <m/>
    <x v="55"/>
    <s v="City of Madisonville"/>
    <s v="Madisonville"/>
    <s v="Engineering/Design"/>
    <x v="1"/>
    <n v="0.75"/>
    <n v="70000"/>
    <n v="52500"/>
    <n v="17500"/>
    <x v="0"/>
    <m/>
    <n v="75000000"/>
    <x v="0"/>
  </r>
  <r>
    <x v="0"/>
    <x v="7"/>
    <s v="CWC"/>
    <x v="45"/>
    <s v="City of Wichita Falls"/>
    <s v="Wichita Falls"/>
    <s v="Pavement Improvements"/>
    <x v="0"/>
    <n v="0.9"/>
    <n v="1533333"/>
    <n v="1379999.7"/>
    <n v="153333.30000000005"/>
    <x v="0"/>
    <m/>
    <n v="75000000"/>
    <x v="0"/>
  </r>
  <r>
    <x v="1"/>
    <x v="8"/>
    <s v="SWW"/>
    <x v="56"/>
    <s v="City of Sweetwater"/>
    <s v="Sweetwater"/>
    <s v="Engineering/Design"/>
    <x v="3"/>
    <n v="0.9"/>
    <n v="40000"/>
    <n v="36000"/>
    <n v="4000"/>
    <x v="1"/>
    <m/>
    <n v="75000000"/>
    <x v="0"/>
  </r>
  <r>
    <x v="1"/>
    <x v="8"/>
    <s v="EUL"/>
    <x v="57"/>
    <s v="City of Caldwell"/>
    <s v="Caldwell"/>
    <s v="Replacement of an Automated Weather Observing System"/>
    <x v="1"/>
    <n v="0.75"/>
    <n v="135000"/>
    <n v="101250"/>
    <n v="33750"/>
    <x v="1"/>
    <m/>
    <n v="75000000"/>
    <x v="0"/>
  </r>
  <r>
    <x v="1"/>
    <x v="8"/>
    <s v="E13"/>
    <x v="58"/>
    <s v="Crane County"/>
    <s v="Crane"/>
    <s v="Engineering/Design"/>
    <x v="1"/>
    <n v="0.9"/>
    <n v="60000"/>
    <n v="54000"/>
    <n v="6000"/>
    <x v="1"/>
    <m/>
    <n v="75000000"/>
    <x v="0"/>
  </r>
  <r>
    <x v="1"/>
    <x v="8"/>
    <s v="BBD"/>
    <x v="15"/>
    <s v="City of Brady"/>
    <s v="Brady"/>
    <s v="Installation of an Automated Weather Observing System"/>
    <x v="1"/>
    <n v="0.75"/>
    <n v="200000"/>
    <n v="150000"/>
    <n v="50000"/>
    <x v="1"/>
    <m/>
    <n v="75000000"/>
    <x v="0"/>
  </r>
  <r>
    <x v="1"/>
    <x v="8"/>
    <s v="IKG"/>
    <x v="59"/>
    <s v="Kleberg County"/>
    <s v="Kingsville"/>
    <s v="Repair Generators "/>
    <x v="3"/>
    <n v="0.9"/>
    <n v="166667"/>
    <n v="150000.30000000002"/>
    <n v="16666.699999999983"/>
    <x v="1"/>
    <m/>
    <n v="75000000"/>
    <x v="0"/>
  </r>
  <r>
    <x v="1"/>
    <x v="8"/>
    <s v="MRF"/>
    <x v="14"/>
    <s v="Presidio County"/>
    <s v="Marfa"/>
    <s v="Engineering/Design"/>
    <x v="3"/>
    <n v="0.9"/>
    <n v="166667"/>
    <n v="150000.30000000002"/>
    <n v="16666.699999999983"/>
    <x v="1"/>
    <m/>
    <n v="75000000"/>
    <x v="0"/>
  </r>
  <r>
    <x v="1"/>
    <x v="8"/>
    <s v="MRF"/>
    <x v="14"/>
    <s v="Presidio County"/>
    <s v="Marfa"/>
    <s v=" Engineering/Design"/>
    <x v="1"/>
    <n v="0.9"/>
    <n v="80000"/>
    <n v="72000"/>
    <n v="8000"/>
    <x v="1"/>
    <m/>
    <n v="75000000"/>
    <x v="0"/>
  </r>
  <r>
    <x v="1"/>
    <x v="8"/>
    <s v="TEW"/>
    <x v="60"/>
    <s v="Mason County"/>
    <s v="Mason"/>
    <s v="Engineering/Design"/>
    <x v="1"/>
    <n v="0.9"/>
    <n v="125000"/>
    <n v="112500"/>
    <n v="12500"/>
    <x v="1"/>
    <m/>
    <n v="75000000"/>
    <x v="0"/>
  </r>
  <r>
    <x v="1"/>
    <x v="8"/>
    <s v="BAZ"/>
    <x v="16"/>
    <s v="City of New Braunfels"/>
    <s v="New Braunfels"/>
    <s v="Prepare an Airport Master Plan Update"/>
    <x v="0"/>
    <n v="0.9"/>
    <n v="200000"/>
    <n v="180000"/>
    <n v="20000"/>
    <x v="1"/>
    <n v="26366930"/>
    <n v="75000000"/>
    <x v="0"/>
  </r>
  <r>
    <x v="1"/>
    <x v="8"/>
    <s v="EHR"/>
    <x v="61"/>
    <s v="Rusk County"/>
    <s v="Henderson"/>
    <s v="Engineering/Design"/>
    <x v="3"/>
    <n v="0.9"/>
    <n v="200000"/>
    <n v="180000"/>
    <n v="20000"/>
    <x v="1"/>
    <m/>
    <n v="75000000"/>
    <x v="0"/>
  </r>
  <r>
    <x v="1"/>
    <x v="8"/>
    <s v="78R"/>
    <x v="62"/>
    <s v="San Augustine County"/>
    <s v="San Augustine"/>
    <s v="Pavement and Lighting Improvements"/>
    <x v="1"/>
    <n v="0.9"/>
    <n v="460000"/>
    <n v="414000"/>
    <n v="46000"/>
    <x v="1"/>
    <m/>
    <n v="75000000"/>
    <x v="0"/>
  </r>
  <r>
    <x v="1"/>
    <x v="8"/>
    <s v="BFE"/>
    <x v="63"/>
    <s v="Terry County"/>
    <s v="Brownfield"/>
    <s v="Engineering/Design"/>
    <x v="1"/>
    <n v="0.9"/>
    <n v="90000"/>
    <n v="81000"/>
    <n v="9000"/>
    <x v="1"/>
    <m/>
    <n v="75000000"/>
    <x v="0"/>
  </r>
  <r>
    <x v="1"/>
    <x v="8"/>
    <s v="INK"/>
    <x v="64"/>
    <s v="Winkler County"/>
    <s v="Wink"/>
    <s v="Engineering/Design"/>
    <x v="1"/>
    <n v="0.9"/>
    <n v="120000"/>
    <n v="108000"/>
    <n v="12000"/>
    <x v="1"/>
    <m/>
    <n v="75000000"/>
    <x v="0"/>
  </r>
  <r>
    <x v="1"/>
    <x v="1"/>
    <s v="EKS"/>
    <x v="65"/>
    <s v="City of Ennis"/>
    <s v="Ennis"/>
    <s v="Engineering/Design and Construction of Pavement Improvements"/>
    <x v="3"/>
    <n v="0.9"/>
    <n v="315000"/>
    <n v="283500"/>
    <n v="31500"/>
    <x v="1"/>
    <n v="26366930"/>
    <n v="75000000"/>
    <x v="1"/>
  </r>
  <r>
    <x v="1"/>
    <x v="1"/>
    <s v="41F"/>
    <x v="66"/>
    <s v="City of Floydada"/>
    <s v="Floydada"/>
    <s v="Engineering/Design"/>
    <x v="3"/>
    <n v="0.9"/>
    <n v="120000"/>
    <n v="108000"/>
    <n v="12000"/>
    <x v="1"/>
    <m/>
    <n v="75000000"/>
    <x v="0"/>
  </r>
  <r>
    <x v="1"/>
    <x v="1"/>
    <s v="HAO"/>
    <x v="67"/>
    <s v="City of Hamilton"/>
    <s v="Hamilton"/>
    <s v="Engineering/Design and Construction of Apron"/>
    <x v="3"/>
    <n v="0.9"/>
    <n v="118000"/>
    <n v="106200"/>
    <n v="11800"/>
    <x v="1"/>
    <m/>
    <n v="75000000"/>
    <x v="0"/>
  </r>
  <r>
    <x v="1"/>
    <x v="1"/>
    <s v="HAO"/>
    <x v="67"/>
    <s v="City of Hamilton"/>
    <s v="Hamilton"/>
    <s v="Engineering/Design and Construction of Entrance Road"/>
    <x v="3"/>
    <n v="0.9"/>
    <n v="86500"/>
    <n v="77850"/>
    <n v="8650"/>
    <x v="1"/>
    <m/>
    <n v="75000000"/>
    <x v="0"/>
  </r>
  <r>
    <x v="1"/>
    <x v="1"/>
    <s v="PPO"/>
    <x v="52"/>
    <s v="City of La Porte"/>
    <s v="La Porte"/>
    <s v="Engineering/Design"/>
    <x v="3"/>
    <n v="0.9"/>
    <n v="450000"/>
    <n v="405000"/>
    <n v="45000"/>
    <x v="1"/>
    <m/>
    <n v="75000000"/>
    <x v="0"/>
  </r>
  <r>
    <x v="1"/>
    <x v="1"/>
    <s v="2F5"/>
    <x v="68"/>
    <s v="City of Lamesa and Dawson County"/>
    <s v="Lamesa"/>
    <s v="Engineering/Design"/>
    <x v="3"/>
    <n v="0.9"/>
    <n v="195000"/>
    <n v="175500"/>
    <n v="19500"/>
    <x v="1"/>
    <m/>
    <n v="75000000"/>
    <x v="0"/>
  </r>
  <r>
    <x v="1"/>
    <x v="9"/>
    <s v="TPL"/>
    <x v="69"/>
    <s v="City of Temple"/>
    <s v="Temple"/>
    <s v="Engineering/Design and Construction of Pavement Improvements"/>
    <x v="3"/>
    <n v="0.9"/>
    <n v="166667"/>
    <n v="150000.30000000002"/>
    <n v="16666.699999999983"/>
    <x v="1"/>
    <m/>
    <n v="75000000"/>
    <x v="0"/>
  </r>
  <r>
    <x v="1"/>
    <x v="9"/>
    <s v="PWG"/>
    <x v="70"/>
    <s v="City of McGregor"/>
    <s v="Waco"/>
    <s v="Engineering/Design and Construction of Pavement Improvements"/>
    <x v="3"/>
    <n v="0.9"/>
    <n v="332500"/>
    <n v="299250"/>
    <n v="33250"/>
    <x v="1"/>
    <m/>
    <n v="75000000"/>
    <x v="0"/>
  </r>
  <r>
    <x v="1"/>
    <x v="9"/>
    <s v="5F1"/>
    <x v="71"/>
    <s v="City of Post and Garza County"/>
    <s v="Post"/>
    <s v="Engineering/Design"/>
    <x v="3"/>
    <n v="0.9"/>
    <n v="305000"/>
    <n v="274500"/>
    <n v="30500"/>
    <x v="1"/>
    <m/>
    <n v="75000000"/>
    <x v="0"/>
  </r>
  <r>
    <x v="1"/>
    <x v="2"/>
    <s v="OCH"/>
    <x v="7"/>
    <s v="City of Nacogdoches"/>
    <s v="Nacogdoches"/>
    <s v="Fencing improvements"/>
    <x v="3"/>
    <n v="0.9"/>
    <n v="666667"/>
    <n v="600000.30000000005"/>
    <n v="66666.699999999953"/>
    <x v="1"/>
    <m/>
    <n v="75000000"/>
    <x v="0"/>
  </r>
  <r>
    <x v="1"/>
    <x v="2"/>
    <s v="OCH"/>
    <x v="7"/>
    <s v="City of Nacogdoches"/>
    <s v="Nacogdoches"/>
    <s v="Fencing improvements"/>
    <x v="1"/>
    <n v="0.9"/>
    <n v="43333"/>
    <n v="38999.700000000004"/>
    <n v="4333.2999999999956"/>
    <x v="1"/>
    <m/>
    <n v="75000000"/>
    <x v="0"/>
  </r>
  <r>
    <x v="1"/>
    <x v="2"/>
    <s v="RKP"/>
    <x v="72"/>
    <s v="Aransas County"/>
    <s v="Rockport"/>
    <s v="Hangar and pavement improvements"/>
    <x v="3"/>
    <n v="0.9"/>
    <n v="666667"/>
    <n v="600000.30000000005"/>
    <n v="66666.699999999953"/>
    <x v="1"/>
    <m/>
    <n v="75000000"/>
    <x v="0"/>
  </r>
  <r>
    <x v="1"/>
    <x v="2"/>
    <s v="RKP"/>
    <x v="72"/>
    <s v="Aransas County"/>
    <s v="Rockport"/>
    <s v="Pavement Improvements"/>
    <x v="1"/>
    <n v="0.9"/>
    <n v="215633"/>
    <n v="194069.7"/>
    <n v="21563.299999999988"/>
    <x v="1"/>
    <m/>
    <n v="75000000"/>
    <x v="0"/>
  </r>
  <r>
    <x v="1"/>
    <x v="2"/>
    <s v="VHN"/>
    <x v="73"/>
    <s v="Culberson County"/>
    <s v="Van Horn"/>
    <s v="Engineering/design"/>
    <x v="3"/>
    <n v="0.9"/>
    <n v="15000"/>
    <n v="13500"/>
    <n v="1500"/>
    <x v="1"/>
    <m/>
    <n v="75000000"/>
    <x v="0"/>
  </r>
  <r>
    <x v="1"/>
    <x v="2"/>
    <s v="VHN"/>
    <x v="73"/>
    <s v="Culberson County"/>
    <s v="Van Horn"/>
    <s v="Automated weather observing system installation"/>
    <x v="1"/>
    <n v="0.9"/>
    <n v="200000"/>
    <n v="180000"/>
    <n v="20000"/>
    <x v="1"/>
    <m/>
    <n v="75000000"/>
    <x v="0"/>
  </r>
  <r>
    <x v="1"/>
    <x v="2"/>
    <s v="F53"/>
    <x v="74"/>
    <s v="Franklin County"/>
    <s v="Mount Vernon"/>
    <s v="Electrical improvements"/>
    <x v="3"/>
    <n v="0.9"/>
    <n v="333333"/>
    <n v="299999.7"/>
    <n v="33333.299999999988"/>
    <x v="1"/>
    <m/>
    <n v="75000000"/>
    <x v="0"/>
  </r>
  <r>
    <x v="1"/>
    <x v="2"/>
    <s v="F53"/>
    <x v="74"/>
    <s v="Franklin County"/>
    <s v="Mount Vernon"/>
    <s v="Electrical Improvements"/>
    <x v="0"/>
    <n v="0.9"/>
    <n v="156666"/>
    <n v="140999.4"/>
    <n v="15666.600000000006"/>
    <x v="1"/>
    <n v="26366930"/>
    <n v="75000000"/>
    <x v="0"/>
  </r>
  <r>
    <x v="1"/>
    <x v="2"/>
    <s v="2R9"/>
    <x v="75"/>
    <s v="City of Kenedy"/>
    <s v="Kenedy"/>
    <s v="Engineering/design"/>
    <x v="1"/>
    <n v="0.9"/>
    <n v="180000"/>
    <n v="162000"/>
    <n v="18000"/>
    <x v="1"/>
    <m/>
    <n v="75000000"/>
    <x v="0"/>
  </r>
  <r>
    <x v="1"/>
    <x v="2"/>
    <s v="2T1"/>
    <x v="76"/>
    <s v="City of Muleshoe"/>
    <s v="Muleshoe"/>
    <s v="Pavement Improvements"/>
    <x v="3"/>
    <n v="0.9"/>
    <n v="333333"/>
    <n v="299999.7"/>
    <n v="33333.299999999988"/>
    <x v="1"/>
    <m/>
    <n v="75000000"/>
    <x v="0"/>
  </r>
  <r>
    <x v="1"/>
    <x v="2"/>
    <s v="2T1"/>
    <x v="76"/>
    <s v="City of Muleshoe"/>
    <s v="Muleshoe"/>
    <s v="Pavement Improvements"/>
    <x v="0"/>
    <n v="0.9"/>
    <n v="1794977"/>
    <n v="1615479.3"/>
    <n v="179497.69999999995"/>
    <x v="1"/>
    <n v="26366930"/>
    <n v="75000000"/>
    <x v="0"/>
  </r>
  <r>
    <x v="1"/>
    <x v="2"/>
    <s v="RBO"/>
    <x v="18"/>
    <s v="Nueces County"/>
    <s v="Robstown"/>
    <s v="Terminal Building Construction"/>
    <x v="1"/>
    <n v="0.9"/>
    <n v="1097818"/>
    <n v="988036.20000000007"/>
    <n v="109781.79999999993"/>
    <x v="1"/>
    <m/>
    <n v="75000000"/>
    <x v="0"/>
  </r>
  <r>
    <x v="1"/>
    <x v="2"/>
    <s v="DWH"/>
    <x v="77"/>
    <s v="Clover Acquisition Corporation"/>
    <s v="Houston"/>
    <s v="Signage and fencing improvements"/>
    <x v="3"/>
    <n v="0.9"/>
    <n v="500000"/>
    <n v="450000"/>
    <n v="50000"/>
    <x v="1"/>
    <m/>
    <n v="75000000"/>
    <x v="0"/>
  </r>
  <r>
    <x v="1"/>
    <x v="2"/>
    <s v="RYW"/>
    <x v="78"/>
    <s v="City of Lago Vista"/>
    <s v="Lago Vista"/>
    <s v="Land acquisition"/>
    <x v="3"/>
    <n v="0.9"/>
    <n v="144000"/>
    <n v="129600"/>
    <n v="14400"/>
    <x v="1"/>
    <m/>
    <n v="75000000"/>
    <x v="0"/>
  </r>
  <r>
    <x v="1"/>
    <x v="2"/>
    <s v="SEP"/>
    <x v="12"/>
    <s v="City of Stephenville"/>
    <s v="Stephenville"/>
    <s v="Land acquisition"/>
    <x v="3"/>
    <n v="0.9"/>
    <n v="500000"/>
    <n v="450000"/>
    <n v="50000"/>
    <x v="1"/>
    <m/>
    <n v="75000000"/>
    <x v="0"/>
  </r>
  <r>
    <x v="1"/>
    <x v="2"/>
    <s v="SEP"/>
    <x v="12"/>
    <s v="City of Stephenville"/>
    <s v="Stephenville"/>
    <s v="Land Acquisition"/>
    <x v="0"/>
    <n v="0.9"/>
    <n v="1000000"/>
    <n v="900000"/>
    <n v="100000"/>
    <x v="1"/>
    <n v="26366930"/>
    <n v="75000000"/>
    <x v="0"/>
  </r>
  <r>
    <x v="1"/>
    <x v="2"/>
    <s v="TRL"/>
    <x v="79"/>
    <s v="City of Terrell"/>
    <s v="Terrell"/>
    <s v="Drainage and fencing improvements"/>
    <x v="3"/>
    <n v="0.9"/>
    <n v="333333"/>
    <n v="299999.7"/>
    <n v="33333.299999999988"/>
    <x v="1"/>
    <n v="26366930"/>
    <n v="75000000"/>
    <x v="1"/>
  </r>
  <r>
    <x v="1"/>
    <x v="2"/>
    <s v="TRL"/>
    <x v="79"/>
    <s v="City of Terrell"/>
    <s v="Terrell"/>
    <s v="Drainage and fencing improvements"/>
    <x v="0"/>
    <n v="0.9"/>
    <n v="533587"/>
    <n v="480228.3"/>
    <n v="53358.700000000012"/>
    <x v="1"/>
    <n v="26366930"/>
    <n v="75000000"/>
    <x v="1"/>
  </r>
  <r>
    <x v="1"/>
    <x v="2"/>
    <s v="TRL"/>
    <x v="79"/>
    <s v="City of Terrell"/>
    <s v="Terrell"/>
    <s v="Road improvements"/>
    <x v="0"/>
    <n v="0.5"/>
    <n v="422000"/>
    <n v="211000"/>
    <n v="211000"/>
    <x v="1"/>
    <n v="26366930"/>
    <n v="75000000"/>
    <x v="1"/>
  </r>
  <r>
    <x v="1"/>
    <x v="3"/>
    <s v="23R"/>
    <x v="80"/>
    <s v="City of Devine"/>
    <s v="Devine"/>
    <s v="Design and Construction for Pavement Improvements"/>
    <x v="3"/>
    <n v="0.9"/>
    <n v="455000"/>
    <n v="409500"/>
    <n v="45500"/>
    <x v="1"/>
    <m/>
    <n v="75000000"/>
    <x v="0"/>
  </r>
  <r>
    <x v="1"/>
    <x v="3"/>
    <s v="ETN"/>
    <x v="81"/>
    <s v="City of Eastland"/>
    <s v="Eastland"/>
    <s v="Design and Construction of Fencing Improvements"/>
    <x v="3"/>
    <n v="0.9"/>
    <n v="333334"/>
    <n v="300000.60000000003"/>
    <n v="33333.399999999965"/>
    <x v="1"/>
    <m/>
    <n v="75000000"/>
    <x v="0"/>
  </r>
  <r>
    <x v="1"/>
    <x v="3"/>
    <s v="ETN"/>
    <x v="81"/>
    <s v="City of Eastland"/>
    <s v="Eastland"/>
    <s v="Design and Construction of Fencing Improvements"/>
    <x v="0"/>
    <n v="0.9"/>
    <n v="58667"/>
    <n v="52800.3"/>
    <n v="5866.6999999999971"/>
    <x v="1"/>
    <n v="26366930"/>
    <n v="75000000"/>
    <x v="0"/>
  </r>
  <r>
    <x v="1"/>
    <x v="3"/>
    <s v="GTU"/>
    <x v="0"/>
    <s v="City of Georgetown"/>
    <s v="Georgetown"/>
    <s v="Prepare a Wildlife Hazard Assessment"/>
    <x v="2"/>
    <n v="0.9"/>
    <n v="100000"/>
    <n v="90000"/>
    <n v="10000"/>
    <x v="1"/>
    <m/>
    <n v="75000000"/>
    <x v="0"/>
  </r>
  <r>
    <x v="1"/>
    <x v="3"/>
    <s v="07F"/>
    <x v="82"/>
    <s v="City of Gladewater"/>
    <s v="Gladewater"/>
    <s v="Engineering/design"/>
    <x v="3"/>
    <n v="0.9"/>
    <n v="85000"/>
    <n v="76500"/>
    <n v="8500"/>
    <x v="1"/>
    <m/>
    <n v="75000000"/>
    <x v="0"/>
  </r>
  <r>
    <x v="1"/>
    <x v="3"/>
    <s v="UTS"/>
    <x v="83"/>
    <s v="City of Huntsville"/>
    <s v="Huntsville"/>
    <s v="Engineering/Design and Preparation of an Airport Master Plan"/>
    <x v="3"/>
    <n v="0.9"/>
    <n v="560000"/>
    <n v="504000"/>
    <n v="56000"/>
    <x v="1"/>
    <m/>
    <n v="75000000"/>
    <x v="0"/>
  </r>
  <r>
    <x v="1"/>
    <x v="3"/>
    <s v="JAU"/>
    <x v="84"/>
    <s v="City of Jacksboro"/>
    <s v="Jacksboro"/>
    <s v="Pavement Improvements"/>
    <x v="1"/>
    <n v="0.9"/>
    <n v="362400"/>
    <n v="326160"/>
    <n v="36240"/>
    <x v="1"/>
    <m/>
    <n v="75000000"/>
    <x v="0"/>
  </r>
  <r>
    <x v="1"/>
    <x v="3"/>
    <s v="FTW"/>
    <x v="30"/>
    <s v="City of Fort Worth"/>
    <s v="Fort Worth"/>
    <s v="Taxiway Improvements"/>
    <x v="3"/>
    <n v="0.9"/>
    <n v="166667"/>
    <n v="150000.30000000002"/>
    <n v="16666.699999999983"/>
    <x v="1"/>
    <n v="26366930"/>
    <n v="75000000"/>
    <x v="1"/>
  </r>
  <r>
    <x v="1"/>
    <x v="3"/>
    <s v="FTW"/>
    <x v="30"/>
    <s v="City of Fort Worth"/>
    <s v="Fort Worth"/>
    <s v="Taxiway Improvements"/>
    <x v="0"/>
    <n v="0.9"/>
    <n v="2043033"/>
    <n v="1838729.7"/>
    <n v="204303.30000000005"/>
    <x v="1"/>
    <n v="26366930"/>
    <n v="75000000"/>
    <x v="1"/>
  </r>
  <r>
    <x v="1"/>
    <x v="3"/>
    <s v="ILE"/>
    <x v="85"/>
    <s v="City of Killeen"/>
    <s v="Killeen"/>
    <s v="Design and Construction of a Hangar"/>
    <x v="3"/>
    <n v="0.9"/>
    <n v="666667"/>
    <n v="600000.30000000005"/>
    <n v="66666.699999999953"/>
    <x v="1"/>
    <m/>
    <n v="75000000"/>
    <x v="0"/>
  </r>
  <r>
    <x v="1"/>
    <x v="3"/>
    <s v="ILE"/>
    <x v="85"/>
    <s v="City of Killeen"/>
    <s v="Killeen"/>
    <s v="Design and Construction of Hangar Access Taxiways"/>
    <x v="1"/>
    <n v="0.9"/>
    <n v="762000"/>
    <n v="685800"/>
    <n v="76200"/>
    <x v="1"/>
    <m/>
    <n v="75000000"/>
    <x v="0"/>
  </r>
  <r>
    <x v="1"/>
    <x v="5"/>
    <s v="SWW"/>
    <x v="86"/>
    <s v="City of Sweetwater"/>
    <s v="Sweetwater"/>
    <s v="Engineering/Design"/>
    <x v="3"/>
    <n v="0.9"/>
    <n v="160000"/>
    <n v="144000"/>
    <n v="16000"/>
    <x v="1"/>
    <m/>
    <n v="75000000"/>
    <x v="0"/>
  </r>
  <r>
    <x v="1"/>
    <x v="5"/>
    <s v="T35"/>
    <x v="87"/>
    <s v="City of Cameron"/>
    <s v="Cameron"/>
    <s v="Engineering/Design"/>
    <x v="3"/>
    <n v="0.9"/>
    <n v="185000"/>
    <n v="166500"/>
    <n v="18500"/>
    <x v="1"/>
    <m/>
    <n v="75000000"/>
    <x v="0"/>
  </r>
  <r>
    <x v="1"/>
    <x v="5"/>
    <s v="LBR"/>
    <x v="88"/>
    <s v="City of Clarksville and Red River County"/>
    <s v="Clarksville"/>
    <s v="Engineering/Design"/>
    <x v="3"/>
    <n v="0.9"/>
    <n v="55000"/>
    <n v="49500"/>
    <n v="5500"/>
    <x v="1"/>
    <m/>
    <n v="75000000"/>
    <x v="0"/>
  </r>
  <r>
    <x v="1"/>
    <x v="5"/>
    <s v="CXO"/>
    <x v="89"/>
    <s v="Montgomery County"/>
    <s v="Conroe"/>
    <s v="Engineering/Design and Pavement Improvements"/>
    <x v="3"/>
    <n v="0.9"/>
    <n v="666667"/>
    <n v="600000.30000000005"/>
    <n v="66666.699999999953"/>
    <x v="1"/>
    <m/>
    <n v="75000000"/>
    <x v="0"/>
  </r>
  <r>
    <x v="1"/>
    <x v="5"/>
    <s v="CXO"/>
    <x v="89"/>
    <s v="Montgomery County"/>
    <s v="Conroe"/>
    <s v="Pavement Improvements"/>
    <x v="0"/>
    <n v="0.9"/>
    <n v="329473"/>
    <n v="296525.7"/>
    <n v="32947.299999999988"/>
    <x v="1"/>
    <n v="26366930"/>
    <n v="75000000"/>
    <x v="0"/>
  </r>
  <r>
    <x v="1"/>
    <x v="5"/>
    <s v="CXO"/>
    <x v="89"/>
    <s v="Montgomery County"/>
    <s v="Conroe"/>
    <s v="Pavement Improvements"/>
    <x v="2"/>
    <n v="0.9"/>
    <n v="6100000"/>
    <n v="5490000"/>
    <n v="610000"/>
    <x v="1"/>
    <m/>
    <n v="75000000"/>
    <x v="0"/>
  </r>
  <r>
    <x v="1"/>
    <x v="5"/>
    <s v="ELA"/>
    <x v="90"/>
    <s v="City of Eagle Lake"/>
    <s v="Eagle Lake"/>
    <s v="Pavement and Electrical Improvements"/>
    <x v="1"/>
    <n v="0.9"/>
    <n v="1786000"/>
    <n v="1607400"/>
    <n v="178600"/>
    <x v="1"/>
    <m/>
    <n v="75000000"/>
    <x v="0"/>
  </r>
  <r>
    <x v="1"/>
    <x v="5"/>
    <s v="E35"/>
    <x v="91"/>
    <s v="El Paso County"/>
    <s v="Fabens"/>
    <s v="Engineering/Design"/>
    <x v="3"/>
    <n v="0.9"/>
    <n v="80000"/>
    <n v="72000"/>
    <n v="8000"/>
    <x v="1"/>
    <m/>
    <n v="75000000"/>
    <x v="0"/>
  </r>
  <r>
    <x v="1"/>
    <x v="5"/>
    <s v="JXI"/>
    <x v="92"/>
    <s v="City of Gilmer"/>
    <s v="Gilmer"/>
    <s v="Prepare an Airport Master Plan and Obstruction Survey"/>
    <x v="3"/>
    <n v="0.9"/>
    <n v="220000"/>
    <n v="198000"/>
    <n v="22000"/>
    <x v="1"/>
    <m/>
    <n v="75000000"/>
    <x v="0"/>
  </r>
  <r>
    <x v="1"/>
    <x v="5"/>
    <s v="ATA"/>
    <x v="31"/>
    <s v="City of Atlanta"/>
    <s v="Atlanta"/>
    <s v="Pavement Improvements"/>
    <x v="3"/>
    <n v="0.9"/>
    <n v="666667"/>
    <n v="600000.30000000005"/>
    <n v="66666.699999999953"/>
    <x v="1"/>
    <m/>
    <n v="75000000"/>
    <x v="0"/>
  </r>
  <r>
    <x v="1"/>
    <x v="5"/>
    <s v="RBD"/>
    <x v="93"/>
    <s v="City of Dallas"/>
    <s v="Dallas"/>
    <s v="Pavement and Electrical Improvements"/>
    <x v="3"/>
    <n v="0.9"/>
    <n v="333333"/>
    <n v="299999.7"/>
    <n v="33333.299999999988"/>
    <x v="1"/>
    <n v="26366930"/>
    <n v="75000000"/>
    <x v="1"/>
  </r>
  <r>
    <x v="1"/>
    <x v="5"/>
    <s v="DTO"/>
    <x v="94"/>
    <s v="City of Denton"/>
    <s v="Denton"/>
    <s v="Pavement Improvements"/>
    <x v="3"/>
    <n v="0.8"/>
    <n v="352941"/>
    <n v="282352.8"/>
    <n v="70588.200000000012"/>
    <x v="1"/>
    <n v="26366930"/>
    <n v="75000000"/>
    <x v="1"/>
  </r>
  <r>
    <x v="1"/>
    <x v="5"/>
    <s v="ATA"/>
    <x v="31"/>
    <s v="City of Atlanta"/>
    <s v="Atlanta"/>
    <s v="Pavement Improvements"/>
    <x v="0"/>
    <n v="0.9"/>
    <n v="218333"/>
    <n v="196499.7"/>
    <n v="21833.299999999988"/>
    <x v="1"/>
    <n v="26366930"/>
    <n v="75000000"/>
    <x v="0"/>
  </r>
  <r>
    <x v="1"/>
    <x v="5"/>
    <s v="LHB"/>
    <x v="95"/>
    <s v="City of Hearne"/>
    <s v="Hearne"/>
    <s v="Engineering/Design"/>
    <x v="3"/>
    <n v="0.9"/>
    <n v="150000"/>
    <n v="135000"/>
    <n v="15000"/>
    <x v="1"/>
    <m/>
    <n v="75000000"/>
    <x v="0"/>
  </r>
  <r>
    <x v="1"/>
    <x v="5"/>
    <s v="GDJ"/>
    <x v="46"/>
    <s v="City of Granbury"/>
    <s v="Granbury"/>
    <s v="Land Acquisition"/>
    <x v="3"/>
    <n v="0.9"/>
    <n v="166667"/>
    <n v="150000.30000000002"/>
    <n v="16666.699999999983"/>
    <x v="1"/>
    <n v="26366930"/>
    <n v="75000000"/>
    <x v="1"/>
  </r>
  <r>
    <x v="1"/>
    <x v="5"/>
    <s v="INJ"/>
    <x v="32"/>
    <s v="City of Hillsboro"/>
    <s v="Hillsboro"/>
    <s v="Pavement Improvements"/>
    <x v="3"/>
    <n v="0.9"/>
    <n v="660000"/>
    <n v="594000"/>
    <n v="66000"/>
    <x v="1"/>
    <m/>
    <n v="75000000"/>
    <x v="0"/>
  </r>
  <r>
    <x v="1"/>
    <x v="5"/>
    <s v="LIU"/>
    <x v="96"/>
    <s v="City of Littlefield"/>
    <s v="Littlefield"/>
    <s v="Pavement Improvements"/>
    <x v="3"/>
    <n v="0.9"/>
    <n v="666667"/>
    <n v="600000.30000000005"/>
    <n v="66666.699999999953"/>
    <x v="1"/>
    <m/>
    <n v="75000000"/>
    <x v="0"/>
  </r>
  <r>
    <x v="1"/>
    <x v="5"/>
    <e v="#N/A"/>
    <x v="97"/>
    <s v="City of Mesquite"/>
    <s v="Mesquite"/>
    <s v="Pavement and Electrical Improvements"/>
    <x v="3"/>
    <n v="0.9"/>
    <n v="666667"/>
    <n v="600000.30000000005"/>
    <n v="66666.699999999953"/>
    <x v="1"/>
    <n v="26366930"/>
    <n v="75000000"/>
    <x v="1"/>
  </r>
  <r>
    <x v="1"/>
    <x v="5"/>
    <s v="LIU"/>
    <x v="96"/>
    <s v="City of Littlefield"/>
    <s v="Littlefield"/>
    <s v="Pavement Improvements"/>
    <x v="0"/>
    <n v="0.9"/>
    <n v="103333"/>
    <n v="92999.7"/>
    <n v="10333.300000000003"/>
    <x v="1"/>
    <n v="26366930"/>
    <n v="75000000"/>
    <x v="0"/>
  </r>
  <r>
    <x v="1"/>
    <x v="5"/>
    <s v="F46"/>
    <x v="33"/>
    <s v="City of Rockwall"/>
    <s v="Rockwall"/>
    <s v="Pavement Improvements"/>
    <x v="3"/>
    <n v="0.9"/>
    <n v="666667"/>
    <n v="600000.30000000005"/>
    <n v="66666.699999999953"/>
    <x v="1"/>
    <n v="26366930"/>
    <n v="75000000"/>
    <x v="1"/>
  </r>
  <r>
    <x v="1"/>
    <x v="5"/>
    <s v="LRO"/>
    <x v="98"/>
    <s v="City of Mount Pleasant"/>
    <s v="Mount Pleasant"/>
    <s v="Land Acquisition"/>
    <x v="3"/>
    <n v="0.9"/>
    <n v="180290"/>
    <n v="162261"/>
    <n v="18029"/>
    <x v="1"/>
    <m/>
    <n v="75000000"/>
    <x v="0"/>
  </r>
  <r>
    <x v="1"/>
    <x v="5"/>
    <m/>
    <x v="99"/>
    <s v="Leon County"/>
    <s v="Centerville"/>
    <s v="Prepare an Environmental Assessment"/>
    <x v="1"/>
    <n v="0.9"/>
    <n v="75000"/>
    <n v="67500"/>
    <n v="7500"/>
    <x v="1"/>
    <m/>
    <n v="75000000"/>
    <x v="0"/>
  </r>
  <r>
    <x v="1"/>
    <x v="5"/>
    <s v="RBD"/>
    <x v="93"/>
    <s v="City of Dallas"/>
    <s v="Dallas"/>
    <s v="Pavement Improvements"/>
    <x v="0"/>
    <n v="0.9"/>
    <n v="1582000"/>
    <n v="1423800"/>
    <n v="158200"/>
    <x v="1"/>
    <n v="26366930"/>
    <n v="75000000"/>
    <x v="1"/>
  </r>
  <r>
    <x v="1"/>
    <x v="5"/>
    <s v="RBD"/>
    <x v="93"/>
    <s v="City of Dallas"/>
    <s v="Dallas"/>
    <s v="Electrical Improvements"/>
    <x v="0"/>
    <n v="0.5"/>
    <n v="48000"/>
    <n v="24000"/>
    <n v="24000"/>
    <x v="1"/>
    <n v="26366930"/>
    <n v="75000000"/>
    <x v="1"/>
  </r>
  <r>
    <x v="1"/>
    <x v="5"/>
    <s v="DTO"/>
    <x v="94"/>
    <s v="City of Denton"/>
    <s v="Denton"/>
    <s v="Pavement Improvements"/>
    <x v="0"/>
    <n v="0.85"/>
    <n v="6588235"/>
    <n v="5599999.75"/>
    <n v="988235.25"/>
    <x v="1"/>
    <n v="26366930"/>
    <n v="75000000"/>
    <x v="1"/>
  </r>
  <r>
    <x v="1"/>
    <x v="5"/>
    <e v="#N/A"/>
    <x v="61"/>
    <s v="Rusk County"/>
    <s v="Henderson"/>
    <s v="Prepare an Obstruction Survey"/>
    <x v="3"/>
    <n v="0.9"/>
    <n v="80000"/>
    <n v="72000"/>
    <n v="8000"/>
    <x v="1"/>
    <m/>
    <n v="75000000"/>
    <x v="0"/>
  </r>
  <r>
    <x v="1"/>
    <x v="5"/>
    <s v="GDJ"/>
    <x v="46"/>
    <s v="City of Granbury"/>
    <s v="Granbury"/>
    <s v="Land Acquisition"/>
    <x v="0"/>
    <n v="0.9"/>
    <n v="3166667"/>
    <n v="2850000.3000000003"/>
    <n v="316666.69999999972"/>
    <x v="1"/>
    <n v="26366930"/>
    <n v="75000000"/>
    <x v="1"/>
  </r>
  <r>
    <x v="1"/>
    <x v="5"/>
    <e v="#N/A"/>
    <x v="4"/>
    <s v="City of San Marcos"/>
    <s v="San Marcos"/>
    <s v="Hangar Construction"/>
    <x v="3"/>
    <n v="0.9"/>
    <n v="660000"/>
    <n v="594000"/>
    <n v="66000"/>
    <x v="1"/>
    <m/>
    <n v="75000000"/>
    <x v="0"/>
  </r>
  <r>
    <x v="1"/>
    <x v="5"/>
    <e v="#N/A"/>
    <x v="100"/>
    <s v="City of Galveston"/>
    <s v="Galveston"/>
    <s v="Fencing Improvements"/>
    <x v="0"/>
    <n v="0.9"/>
    <n v="305033"/>
    <n v="274529.7"/>
    <n v="30503.299999999988"/>
    <x v="1"/>
    <n v="26366930"/>
    <n v="75000000"/>
    <x v="0"/>
  </r>
  <r>
    <x v="1"/>
    <x v="5"/>
    <e v="#N/A"/>
    <x v="97"/>
    <s v="City of Mesquite"/>
    <s v="Mesquite"/>
    <s v="Pavement and Electrical Improvements"/>
    <x v="0"/>
    <n v="0.9"/>
    <n v="1835933"/>
    <n v="1652339.7"/>
    <n v="183593.30000000005"/>
    <x v="1"/>
    <n v="26366930"/>
    <n v="75000000"/>
    <x v="1"/>
  </r>
  <r>
    <x v="1"/>
    <x v="5"/>
    <e v="#N/A"/>
    <x v="101"/>
    <s v="City of Galveston"/>
    <s v="Galveston"/>
    <s v="Engineering/Design and Fencing Improvements"/>
    <x v="3"/>
    <n v="0.9"/>
    <n v="666667"/>
    <n v="600000.30000000005"/>
    <n v="66666.699999999953"/>
    <x v="1"/>
    <m/>
    <n v="75000000"/>
    <x v="0"/>
  </r>
  <r>
    <x v="1"/>
    <x v="5"/>
    <s v="F46"/>
    <x v="33"/>
    <s v="City of Rockwall"/>
    <s v="Rockwall"/>
    <s v="Pavement Improvements"/>
    <x v="0"/>
    <n v="0.9"/>
    <n v="8333"/>
    <n v="7499.7"/>
    <n v="833.30000000000018"/>
    <x v="1"/>
    <n v="26366930"/>
    <n v="75000000"/>
    <x v="1"/>
  </r>
  <r>
    <x v="1"/>
    <x v="5"/>
    <s v="RBD"/>
    <x v="93"/>
    <s v="City of Dallas"/>
    <s v="Dallas"/>
    <s v="Pavement and Electrical Improvements"/>
    <x v="2"/>
    <n v="0.9"/>
    <n v="6666667"/>
    <n v="6000000.2999999998"/>
    <n v="666666.70000000019"/>
    <x v="1"/>
    <n v="26366930"/>
    <n v="75000000"/>
    <x v="1"/>
  </r>
  <r>
    <x v="1"/>
    <x v="10"/>
    <s v="GLE"/>
    <x v="102"/>
    <s v="City of Gainesville"/>
    <s v="Gainesville"/>
    <s v="Engineering/Design and Construction of Pavement and Electrical Improvements"/>
    <x v="3"/>
    <n v="0.9"/>
    <n v="420000"/>
    <n v="378000"/>
    <n v="42000"/>
    <x v="1"/>
    <m/>
    <n v="75000000"/>
    <x v="0"/>
  </r>
  <r>
    <x v="1"/>
    <x v="10"/>
    <e v="#N/A"/>
    <x v="103"/>
    <s v="City of Graham"/>
    <s v="Graham"/>
    <s v="Engineering/Design"/>
    <x v="3"/>
    <n v="0.9"/>
    <n v="166667"/>
    <n v="150000.30000000002"/>
    <n v="16666.699999999983"/>
    <x v="1"/>
    <m/>
    <n v="75000000"/>
    <x v="0"/>
  </r>
  <r>
    <x v="1"/>
    <x v="10"/>
    <e v="#N/A"/>
    <x v="34"/>
    <s v="City of Quanah"/>
    <s v="Quanah"/>
    <s v="Pavement Improvements"/>
    <x v="3"/>
    <n v="0.9"/>
    <n v="596800"/>
    <n v="537120"/>
    <n v="59680"/>
    <x v="1"/>
    <m/>
    <n v="75000000"/>
    <x v="0"/>
  </r>
  <r>
    <x v="1"/>
    <x v="10"/>
    <e v="#N/A"/>
    <x v="104"/>
    <s v="Wilbarger County"/>
    <s v="Vernon"/>
    <s v="Pavement Improvements"/>
    <x v="3"/>
    <n v="0.9"/>
    <n v="666667"/>
    <n v="600000.30000000005"/>
    <n v="66666.699999999953"/>
    <x v="1"/>
    <m/>
    <n v="75000000"/>
    <x v="0"/>
  </r>
  <r>
    <x v="1"/>
    <x v="10"/>
    <e v="#N/A"/>
    <x v="36"/>
    <s v="City of Sugar Land"/>
    <s v="Houston"/>
    <s v="Construction of Hangar due to Taxiway Relocation"/>
    <x v="1"/>
    <n v="0.9"/>
    <n v="5220300"/>
    <n v="4698270"/>
    <n v="522030"/>
    <x v="1"/>
    <m/>
    <n v="75000000"/>
    <x v="0"/>
  </r>
  <r>
    <x v="1"/>
    <x v="10"/>
    <e v="#N/A"/>
    <x v="105"/>
    <s v="Marion County"/>
    <s v="Jefferson"/>
    <s v="Engineering/Design"/>
    <x v="1"/>
    <n v="0.9"/>
    <n v="70000"/>
    <n v="63000"/>
    <n v="7000"/>
    <x v="1"/>
    <m/>
    <n v="75000000"/>
    <x v="0"/>
  </r>
  <r>
    <x v="1"/>
    <x v="10"/>
    <e v="#N/A"/>
    <x v="104"/>
    <s v="Wilbarger County"/>
    <s v="Vernon"/>
    <s v="Pavement Improvements"/>
    <x v="0"/>
    <n v="0.9"/>
    <n v="1666833"/>
    <n v="1500149.7"/>
    <n v="166683.30000000005"/>
    <x v="1"/>
    <n v="26366930"/>
    <n v="75000000"/>
    <x v="0"/>
  </r>
  <r>
    <x v="1"/>
    <x v="10"/>
    <e v="#N/A"/>
    <x v="106"/>
    <s v="City of Wichita Falls"/>
    <s v="Wichita Falls"/>
    <s v="Pavement and Drainage Improvements"/>
    <x v="0"/>
    <n v="0.9"/>
    <n v="2823800"/>
    <n v="2541420"/>
    <n v="282380"/>
    <x v="1"/>
    <n v="26366930"/>
    <n v="75000000"/>
    <x v="0"/>
  </r>
  <r>
    <x v="1"/>
    <x v="7"/>
    <e v="#N/A"/>
    <x v="107"/>
    <s v="City of Bay City"/>
    <s v="Bay City"/>
    <s v="Engineering/Design"/>
    <x v="3"/>
    <n v="0.9"/>
    <n v="61000"/>
    <n v="54900"/>
    <n v="6100"/>
    <x v="1"/>
    <m/>
    <n v="75000000"/>
    <x v="0"/>
  </r>
  <r>
    <x v="1"/>
    <x v="7"/>
    <s v="DTO"/>
    <x v="94"/>
    <s v="City of Denton"/>
    <s v="Denton"/>
    <s v="Engineering/Design"/>
    <x v="3"/>
    <n v="0.9"/>
    <n v="471200"/>
    <n v="424080"/>
    <n v="47120"/>
    <x v="1"/>
    <n v="26366930"/>
    <n v="75000000"/>
    <x v="1"/>
  </r>
  <r>
    <x v="1"/>
    <x v="7"/>
    <e v="#N/A"/>
    <x v="108"/>
    <s v="City of Seymour"/>
    <s v="Seymour"/>
    <s v="Engineering/Design"/>
    <x v="3"/>
    <n v="0.9"/>
    <n v="166667"/>
    <n v="150000.30000000002"/>
    <n v="16666.699999999983"/>
    <x v="1"/>
    <m/>
    <n v="75000000"/>
    <x v="0"/>
  </r>
  <r>
    <x v="1"/>
    <x v="7"/>
    <e v="#N/A"/>
    <x v="58"/>
    <s v="Crane County"/>
    <s v="Crane"/>
    <s v="Pavement Improvements"/>
    <x v="1"/>
    <n v="0.9"/>
    <n v="600000"/>
    <n v="540000"/>
    <n v="60000"/>
    <x v="1"/>
    <m/>
    <n v="75000000"/>
    <x v="0"/>
  </r>
  <r>
    <x v="1"/>
    <x v="7"/>
    <e v="#N/A"/>
    <x v="91"/>
    <s v="El Paso County"/>
    <s v="Fabens"/>
    <s v="Prepare an Airport Business Plan"/>
    <x v="1"/>
    <n v="0.9"/>
    <n v="100000"/>
    <n v="90000"/>
    <n v="10000"/>
    <x v="1"/>
    <m/>
    <n v="75000000"/>
    <x v="0"/>
  </r>
  <r>
    <x v="1"/>
    <x v="7"/>
    <e v="#N/A"/>
    <x v="109"/>
    <s v="City of Groveton and Trinity County"/>
    <s v="Groveton"/>
    <s v="Lighting Improvements"/>
    <x v="1"/>
    <n v="0.9"/>
    <n v="200000"/>
    <n v="180000"/>
    <n v="20000"/>
    <x v="1"/>
    <m/>
    <n v="75000000"/>
    <x v="0"/>
  </r>
  <r>
    <x v="1"/>
    <x v="7"/>
    <e v="#N/A"/>
    <x v="110"/>
    <s v="Presidio County"/>
    <s v="Marfa and Presidio"/>
    <s v="Prepare One Airport Action Plan for Both Airports"/>
    <x v="1"/>
    <n v="0.9"/>
    <n v="175000"/>
    <n v="157500"/>
    <n v="17500"/>
    <x v="1"/>
    <m/>
    <n v="75000000"/>
    <x v="0"/>
  </r>
  <r>
    <x v="1"/>
    <x v="7"/>
    <e v="#N/A"/>
    <x v="74"/>
    <s v="Franklin County"/>
    <s v="Mount Vernon"/>
    <s v="Lighting Improvements"/>
    <x v="1"/>
    <n v="0.9"/>
    <n v="155000"/>
    <n v="139500"/>
    <n v="15500"/>
    <x v="1"/>
    <m/>
    <n v="75000000"/>
    <x v="0"/>
  </r>
  <r>
    <x v="1"/>
    <x v="7"/>
    <e v="#N/A"/>
    <x v="111"/>
    <s v="City of Weatherford"/>
    <s v="Weatherford"/>
    <s v="Prepare an Airport Feasibility Study"/>
    <x v="1"/>
    <n v="0.9"/>
    <n v="100000"/>
    <n v="90000"/>
    <n v="10000"/>
    <x v="1"/>
    <m/>
    <n v="75000000"/>
    <x v="0"/>
  </r>
  <r>
    <x v="2"/>
    <x v="8"/>
    <s v="MWL"/>
    <x v="112"/>
    <s v="City of Mineral Wells"/>
    <s v="Mineral Wells"/>
    <s v="Engineering/Design"/>
    <x v="3"/>
    <n v="0.9"/>
    <n v="166667"/>
    <n v="150000.30000000002"/>
    <n v="16666.699999999983"/>
    <x v="2"/>
    <n v="22139194"/>
    <n v="75000000"/>
    <x v="1"/>
  </r>
  <r>
    <x v="2"/>
    <x v="8"/>
    <e v="#N/A"/>
    <x v="113"/>
    <s v="City of Palacios"/>
    <s v="Palacios"/>
    <s v="Engineering/Design and Construction for Pavement Improvements"/>
    <x v="3"/>
    <n v="0.9"/>
    <n v="666667"/>
    <n v="600000.30000000005"/>
    <n v="66666.699999999953"/>
    <x v="2"/>
    <n v="22139194"/>
    <n v="75000000"/>
    <x v="0"/>
  </r>
  <r>
    <x v="2"/>
    <x v="8"/>
    <e v="#N/A"/>
    <x v="114"/>
    <s v="Victoria County"/>
    <s v="Victoria"/>
    <s v="Engineering/Design"/>
    <x v="3"/>
    <n v="0.9"/>
    <n v="65000"/>
    <n v="58500"/>
    <n v="6500"/>
    <x v="2"/>
    <n v="22139194"/>
    <n v="75000000"/>
    <x v="0"/>
  </r>
  <r>
    <x v="2"/>
    <x v="8"/>
    <e v="#N/A"/>
    <x v="115"/>
    <s v="City of Coleman"/>
    <s v="Coleman"/>
    <s v="Land Reimbursement"/>
    <x v="1"/>
    <n v="0.9"/>
    <n v="288888"/>
    <n v="259999.2"/>
    <n v="28888.799999999988"/>
    <x v="2"/>
    <n v="22139194"/>
    <n v="75000000"/>
    <x v="0"/>
  </r>
  <r>
    <x v="2"/>
    <x v="8"/>
    <e v="#N/A"/>
    <x v="81"/>
    <s v="City of Eastland"/>
    <s v="Eastland"/>
    <s v="Land Reimbursement"/>
    <x v="1"/>
    <n v="0.9"/>
    <n v="60531"/>
    <n v="54477.9"/>
    <n v="6053.0999999999985"/>
    <x v="2"/>
    <n v="22139194"/>
    <n v="75000000"/>
    <x v="0"/>
  </r>
  <r>
    <x v="2"/>
    <x v="8"/>
    <e v="#N/A"/>
    <x v="55"/>
    <s v="City of Madisonville"/>
    <s v="Madisonville"/>
    <s v="Pavement Improvements"/>
    <x v="1"/>
    <n v="0.9"/>
    <n v="500000"/>
    <n v="450000"/>
    <n v="50000"/>
    <x v="2"/>
    <n v="22139194"/>
    <n v="75000000"/>
    <x v="0"/>
  </r>
  <r>
    <x v="2"/>
    <x v="8"/>
    <e v="#N/A"/>
    <x v="116"/>
    <s v="City of Stanton"/>
    <s v="Stanton"/>
    <s v="Engineering/Design"/>
    <x v="1"/>
    <n v="0.9"/>
    <n v="170000"/>
    <n v="153000"/>
    <n v="17000"/>
    <x v="2"/>
    <n v="22139194"/>
    <n v="75000000"/>
    <x v="0"/>
  </r>
  <r>
    <x v="2"/>
    <x v="8"/>
    <e v="#N/A"/>
    <x v="13"/>
    <s v="City of Taylor"/>
    <s v="Taylor"/>
    <s v="Installation of an Automated Weather Observing System"/>
    <x v="1"/>
    <n v="0.75"/>
    <n v="200000"/>
    <n v="150000"/>
    <n v="50000"/>
    <x v="2"/>
    <n v="22139194"/>
    <n v="75000000"/>
    <x v="0"/>
  </r>
  <r>
    <x v="2"/>
    <x v="9"/>
    <s v="ADS"/>
    <x v="2"/>
    <s v="Town of Addison"/>
    <s v="Addison"/>
    <s v="Engineering/Design"/>
    <x v="3"/>
    <n v="0.9"/>
    <n v="333333"/>
    <n v="299999.7"/>
    <n v="33333.299999999988"/>
    <x v="2"/>
    <n v="22139194"/>
    <n v="75000000"/>
    <x v="1"/>
  </r>
  <r>
    <x v="2"/>
    <x v="9"/>
    <e v="#N/A"/>
    <x v="117"/>
    <s v="City of Alpine"/>
    <s v="Alpine"/>
    <s v="Pavement Improvements"/>
    <x v="3"/>
    <n v="0.9"/>
    <n v="500000"/>
    <n v="450000"/>
    <n v="50000"/>
    <x v="2"/>
    <n v="22139194"/>
    <n v="75000000"/>
    <x v="0"/>
  </r>
  <r>
    <x v="2"/>
    <x v="9"/>
    <e v="#N/A"/>
    <x v="118"/>
    <s v="City of Clarksville and Red River County"/>
    <s v="Clarksville"/>
    <s v="Pavement Improvements"/>
    <x v="3"/>
    <n v="0.9"/>
    <n v="257000"/>
    <n v="231300"/>
    <n v="25700"/>
    <x v="2"/>
    <n v="22139194"/>
    <n v="75000000"/>
    <x v="0"/>
  </r>
  <r>
    <x v="2"/>
    <x v="9"/>
    <s v="LUD"/>
    <x v="119"/>
    <s v="City of Decatur"/>
    <s v="Decatur"/>
    <s v="Engineering/Design"/>
    <x v="3"/>
    <n v="0.9"/>
    <n v="62900"/>
    <n v="56610"/>
    <n v="6290"/>
    <x v="2"/>
    <n v="22139194"/>
    <n v="75000000"/>
    <x v="0"/>
  </r>
  <r>
    <x v="2"/>
    <x v="9"/>
    <e v="#N/A"/>
    <x v="70"/>
    <s v="City of McGregor"/>
    <s v="McGregor"/>
    <s v="Pavement Improvements"/>
    <x v="3"/>
    <n v="0.9"/>
    <n v="166666"/>
    <n v="149999.4"/>
    <n v="16666.600000000006"/>
    <x v="2"/>
    <n v="22139194"/>
    <n v="75000000"/>
    <x v="0"/>
  </r>
  <r>
    <x v="2"/>
    <x v="9"/>
    <s v="ADS"/>
    <x v="2"/>
    <s v="Town of Addison"/>
    <s v="Addison"/>
    <s v="Engineering/Design"/>
    <x v="0"/>
    <n v="0.9"/>
    <n v="471667"/>
    <n v="424500.3"/>
    <n v="47166.700000000012"/>
    <x v="2"/>
    <n v="22139194"/>
    <n v="75000000"/>
    <x v="1"/>
  </r>
  <r>
    <x v="2"/>
    <x v="9"/>
    <e v="#N/A"/>
    <x v="117"/>
    <s v="City of Alpine"/>
    <s v="Alpine"/>
    <s v="Pavement Improvements"/>
    <x v="1"/>
    <n v="0.9"/>
    <n v="2500000"/>
    <n v="2250000"/>
    <n v="250000"/>
    <x v="2"/>
    <n v="22139194"/>
    <n v="75000000"/>
    <x v="0"/>
  </r>
  <r>
    <x v="2"/>
    <x v="9"/>
    <e v="#N/A"/>
    <x v="63"/>
    <s v="Terry County"/>
    <s v="Brownfield"/>
    <s v="Pavement Improvements"/>
    <x v="1"/>
    <n v="0.9"/>
    <n v="630000"/>
    <n v="567000"/>
    <n v="63000"/>
    <x v="2"/>
    <n v="22139194"/>
    <n v="75000000"/>
    <x v="0"/>
  </r>
  <r>
    <x v="2"/>
    <x v="9"/>
    <e v="#N/A"/>
    <x v="120"/>
    <s v="City of Dilley"/>
    <s v="Dilley"/>
    <s v="Pavement Improvements"/>
    <x v="1"/>
    <n v="0.9"/>
    <n v="225000"/>
    <n v="202500"/>
    <n v="22500"/>
    <x v="2"/>
    <n v="22139194"/>
    <n v="75000000"/>
    <x v="0"/>
  </r>
  <r>
    <x v="2"/>
    <x v="3"/>
    <e v="#N/A"/>
    <x v="35"/>
    <s v="City of Clifton"/>
    <s v="Clifton"/>
    <s v="Pavement Improvements"/>
    <x v="3"/>
    <n v="0.9"/>
    <n v="333333"/>
    <n v="299999.7"/>
    <n v="33333.299999999988"/>
    <x v="2"/>
    <n v="22139194"/>
    <n v="75000000"/>
    <x v="0"/>
  </r>
  <r>
    <x v="2"/>
    <x v="3"/>
    <e v="#N/A"/>
    <x v="121"/>
    <s v="Pecos County"/>
    <s v="Fort Stockton"/>
    <s v="Pavement Improvements"/>
    <x v="3"/>
    <n v="0.9"/>
    <n v="500000"/>
    <n v="450000"/>
    <n v="50000"/>
    <x v="2"/>
    <n v="22139194"/>
    <n v="75000000"/>
    <x v="0"/>
  </r>
  <r>
    <x v="2"/>
    <x v="3"/>
    <s v="FTW"/>
    <x v="30"/>
    <s v="City of Fort Worth"/>
    <s v="Fort Worth"/>
    <s v="Engineering/Design"/>
    <x v="3"/>
    <n v="0.9"/>
    <n v="166667"/>
    <n v="150000.30000000002"/>
    <n v="16666.699999999983"/>
    <x v="2"/>
    <n v="22139194"/>
    <n v="75000000"/>
    <x v="1"/>
  </r>
  <r>
    <x v="2"/>
    <x v="3"/>
    <e v="#N/A"/>
    <x v="0"/>
    <s v="City of Georgetown"/>
    <s v="Georgetown"/>
    <s v="Engineering/Design"/>
    <x v="3"/>
    <n v="0.9"/>
    <n v="458400"/>
    <n v="412560"/>
    <n v="45840"/>
    <x v="2"/>
    <n v="22139194"/>
    <n v="75000000"/>
    <x v="0"/>
  </r>
  <r>
    <x v="2"/>
    <x v="3"/>
    <e v="#N/A"/>
    <x v="122"/>
    <s v="City of Giddings and Lee County"/>
    <s v="Giddings"/>
    <s v="Engineering/Design"/>
    <x v="3"/>
    <n v="0.9"/>
    <n v="175000"/>
    <n v="157500"/>
    <n v="17500"/>
    <x v="2"/>
    <n v="22139194"/>
    <n v="75000000"/>
    <x v="0"/>
  </r>
  <r>
    <x v="2"/>
    <x v="3"/>
    <e v="#N/A"/>
    <x v="82"/>
    <s v="City of Gladewater"/>
    <s v="Gladewater"/>
    <s v="Pavement Improvements"/>
    <x v="3"/>
    <n v="0.9"/>
    <n v="666667"/>
    <n v="600000.30000000005"/>
    <n v="66666.699999999953"/>
    <x v="2"/>
    <n v="22139194"/>
    <n v="75000000"/>
    <x v="0"/>
  </r>
  <r>
    <x v="2"/>
    <x v="3"/>
    <s v="GPM"/>
    <x v="123"/>
    <s v="City of Grand Prairie"/>
    <s v="Grand Prairie"/>
    <s v="Engineering/Design"/>
    <x v="3"/>
    <n v="0.9"/>
    <n v="195000"/>
    <n v="175500"/>
    <n v="19500"/>
    <x v="2"/>
    <n v="22139194"/>
    <n v="75000000"/>
    <x v="1"/>
  </r>
  <r>
    <x v="2"/>
    <x v="3"/>
    <e v="#N/A"/>
    <x v="124"/>
    <s v="City of Kerrville and Kerr County"/>
    <s v="Kerrville"/>
    <s v="Engineering/Design and Construction for a Hangar"/>
    <x v="3"/>
    <n v="0.9"/>
    <n v="666667"/>
    <n v="600000.30000000005"/>
    <n v="66666.699999999953"/>
    <x v="2"/>
    <n v="22139194"/>
    <n v="75000000"/>
    <x v="0"/>
  </r>
  <r>
    <x v="2"/>
    <x v="3"/>
    <e v="#N/A"/>
    <x v="125"/>
    <s v="City of Lampasas"/>
    <s v="Lampasas"/>
    <s v="Pavement and Electrical Improvements"/>
    <x v="3"/>
    <n v="0.9"/>
    <n v="666667"/>
    <n v="600000.30000000005"/>
    <n v="66666.699999999953"/>
    <x v="2"/>
    <n v="22139194"/>
    <n v="75000000"/>
    <x v="0"/>
  </r>
  <r>
    <x v="2"/>
    <x v="3"/>
    <s v="JWY"/>
    <x v="126"/>
    <s v="City of Midlothian and City of Waxahachie"/>
    <s v="Midlothian"/>
    <s v="Engineering/Design"/>
    <x v="3"/>
    <n v="0.9"/>
    <n v="80000"/>
    <n v="72000"/>
    <n v="8000"/>
    <x v="2"/>
    <n v="22139194"/>
    <n v="75000000"/>
    <x v="1"/>
  </r>
  <r>
    <x v="2"/>
    <x v="3"/>
    <e v="#N/A"/>
    <x v="54"/>
    <s v="City of Monahans"/>
    <s v="Monahans"/>
    <s v="Engineering/Design"/>
    <x v="3"/>
    <n v="0.9"/>
    <n v="135000"/>
    <n v="121500"/>
    <n v="13500"/>
    <x v="2"/>
    <n v="22139194"/>
    <n v="75000000"/>
    <x v="0"/>
  </r>
  <r>
    <x v="2"/>
    <x v="3"/>
    <e v="#N/A"/>
    <x v="127"/>
    <s v="Cochran County"/>
    <s v="Morton"/>
    <s v="Engineering/Design"/>
    <x v="3"/>
    <n v="0.9"/>
    <n v="80000"/>
    <n v="72000"/>
    <n v="8000"/>
    <x v="2"/>
    <n v="22139194"/>
    <n v="75000000"/>
    <x v="0"/>
  </r>
  <r>
    <x v="2"/>
    <x v="3"/>
    <e v="#N/A"/>
    <x v="128"/>
    <s v="Reagan County"/>
    <s v="Big Lake"/>
    <s v="Installation of an Automated Weather Observing System"/>
    <x v="1"/>
    <n v="0.75"/>
    <n v="200000"/>
    <n v="150000"/>
    <n v="50000"/>
    <x v="2"/>
    <n v="22139194"/>
    <n v="75000000"/>
    <x v="0"/>
  </r>
  <r>
    <x v="2"/>
    <x v="3"/>
    <e v="#N/A"/>
    <x v="129"/>
    <s v="Brooks County"/>
    <s v="Falfurrias"/>
    <s v="Engineering/Design"/>
    <x v="1"/>
    <n v="0.9"/>
    <n v="70000"/>
    <n v="63000"/>
    <n v="7000"/>
    <x v="2"/>
    <n v="22139194"/>
    <n v="75000000"/>
    <x v="0"/>
  </r>
  <r>
    <x v="2"/>
    <x v="3"/>
    <e v="#N/A"/>
    <x v="121"/>
    <s v="Pecos County"/>
    <s v="Fort Stockton"/>
    <s v="Pavement Improvements"/>
    <x v="0"/>
    <n v="0.9"/>
    <n v="1114390"/>
    <n v="1002951"/>
    <n v="111439"/>
    <x v="2"/>
    <n v="22139194"/>
    <n v="75000000"/>
    <x v="0"/>
  </r>
  <r>
    <x v="2"/>
    <x v="3"/>
    <s v="FTW"/>
    <x v="30"/>
    <s v="City of Fort Worth"/>
    <s v="Fort Worth"/>
    <s v="Engineering/Design"/>
    <x v="0"/>
    <n v="0.9"/>
    <n v="218862"/>
    <n v="196975.80000000002"/>
    <n v="21886.199999999983"/>
    <x v="2"/>
    <n v="22139194"/>
    <n v="75000000"/>
    <x v="1"/>
  </r>
  <r>
    <x v="2"/>
    <x v="3"/>
    <e v="#N/A"/>
    <x v="82"/>
    <s v="City of Gladewater"/>
    <s v="Gladewater"/>
    <s v="Pavement Improvements"/>
    <x v="0"/>
    <n v="0.9"/>
    <n v="333333"/>
    <n v="299999.7"/>
    <n v="33333.299999999988"/>
    <x v="2"/>
    <n v="22139194"/>
    <n v="75000000"/>
    <x v="0"/>
  </r>
  <r>
    <x v="2"/>
    <x v="3"/>
    <e v="#N/A"/>
    <x v="125"/>
    <s v="City of Lampasas"/>
    <s v="Lampasas"/>
    <s v="Pavement and Electrical Improvements"/>
    <x v="0"/>
    <n v="0.9"/>
    <n v="518333"/>
    <n v="466499.7"/>
    <n v="51833.299999999988"/>
    <x v="2"/>
    <n v="22139194"/>
    <n v="75000000"/>
    <x v="0"/>
  </r>
  <r>
    <x v="2"/>
    <x v="3"/>
    <e v="#N/A"/>
    <x v="130"/>
    <s v="City of Spearman"/>
    <s v="Spearman"/>
    <s v="Installation of an Automated Weather Observing System"/>
    <x v="1"/>
    <n v="0.9"/>
    <n v="200000"/>
    <n v="180000"/>
    <n v="20000"/>
    <x v="2"/>
    <n v="22139194"/>
    <n v="75000000"/>
    <x v="0"/>
  </r>
  <r>
    <x v="2"/>
    <x v="5"/>
    <e v="#N/A"/>
    <x v="53"/>
    <s v="City of Athens"/>
    <s v="Athens"/>
    <s v="Pavement Improvements"/>
    <x v="3"/>
    <n v="0.9"/>
    <n v="571720"/>
    <n v="514548"/>
    <n v="57172"/>
    <x v="2"/>
    <n v="22139194"/>
    <n v="75000000"/>
    <x v="0"/>
  </r>
  <r>
    <x v="2"/>
    <x v="5"/>
    <e v="#N/A"/>
    <x v="131"/>
    <s v="City of Big Spring"/>
    <s v="Big Spring"/>
    <s v="Pavement Improvements"/>
    <x v="3"/>
    <n v="0.9"/>
    <n v="500000"/>
    <n v="450000"/>
    <n v="50000"/>
    <x v="2"/>
    <n v="22139194"/>
    <n v="75000000"/>
    <x v="0"/>
  </r>
  <r>
    <x v="2"/>
    <x v="5"/>
    <e v="#N/A"/>
    <x v="132"/>
    <s v="City of Burnet"/>
    <s v="Burnet"/>
    <s v="Land Acquisition"/>
    <x v="3"/>
    <n v="0.9"/>
    <n v="500000"/>
    <n v="450000"/>
    <n v="50000"/>
    <x v="2"/>
    <n v="22139194"/>
    <n v="75000000"/>
    <x v="0"/>
  </r>
  <r>
    <x v="2"/>
    <x v="5"/>
    <e v="#N/A"/>
    <x v="133"/>
    <s v="Hutchinson County"/>
    <s v="Borger"/>
    <s v="Engineering/Design"/>
    <x v="3"/>
    <n v="0.9"/>
    <n v="605000"/>
    <n v="544500"/>
    <n v="60500"/>
    <x v="2"/>
    <n v="22139194"/>
    <n v="75000000"/>
    <x v="0"/>
  </r>
  <r>
    <x v="2"/>
    <x v="5"/>
    <e v="#N/A"/>
    <x v="37"/>
    <s v="City of Center"/>
    <s v="Center"/>
    <s v="Pavement Improvement"/>
    <x v="3"/>
    <n v="0.9"/>
    <n v="166667"/>
    <n v="150000.30000000002"/>
    <n v="16666.699999999983"/>
    <x v="2"/>
    <n v="22139194"/>
    <n v="75000000"/>
    <x v="0"/>
  </r>
  <r>
    <x v="2"/>
    <x v="5"/>
    <e v="#N/A"/>
    <x v="134"/>
    <s v="City of Edinburg"/>
    <s v="Edinburg"/>
    <s v="Prepare an Airport Master Plan"/>
    <x v="3"/>
    <n v="0.9"/>
    <n v="150000"/>
    <n v="135000"/>
    <n v="15000"/>
    <x v="2"/>
    <n v="22139194"/>
    <n v="75000000"/>
    <x v="0"/>
  </r>
  <r>
    <x v="2"/>
    <x v="5"/>
    <e v="#N/A"/>
    <x v="61"/>
    <s v="Rusk County"/>
    <s v="Henderson"/>
    <s v="Pavement Improvements"/>
    <x v="3"/>
    <n v="0.9"/>
    <n v="500000"/>
    <n v="450000"/>
    <n v="50000"/>
    <x v="2"/>
    <n v="22139194"/>
    <n v="75000000"/>
    <x v="0"/>
  </r>
  <r>
    <x v="2"/>
    <x v="5"/>
    <e v="#N/A"/>
    <x v="135"/>
    <s v="San Patricio County"/>
    <s v="Ingleside"/>
    <s v="Engineering/Design/Construction of a Hangar"/>
    <x v="3"/>
    <n v="0.9"/>
    <n v="666667"/>
    <n v="600000.30000000005"/>
    <n v="66666.699999999953"/>
    <x v="2"/>
    <n v="22139194"/>
    <n v="75000000"/>
    <x v="0"/>
  </r>
  <r>
    <x v="2"/>
    <x v="5"/>
    <e v="#N/A"/>
    <x v="136"/>
    <s v="Cherokee County"/>
    <s v="Jacksonville"/>
    <s v="Engineering/Design"/>
    <x v="3"/>
    <n v="0.9"/>
    <n v="66667"/>
    <n v="60000.3"/>
    <n v="6666.6999999999971"/>
    <x v="2"/>
    <n v="22139194"/>
    <n v="75000000"/>
    <x v="0"/>
  </r>
  <r>
    <x v="2"/>
    <x v="5"/>
    <e v="#N/A"/>
    <x v="68"/>
    <s v="City of Lamesa and Dawson County"/>
    <s v="Lamesa"/>
    <s v="Pavement and Electrical Improvements"/>
    <x v="3"/>
    <n v="0.9"/>
    <n v="333333"/>
    <n v="299999.7"/>
    <n v="33333.299999999988"/>
    <x v="2"/>
    <n v="22139194"/>
    <n v="75000000"/>
    <x v="0"/>
  </r>
  <r>
    <x v="2"/>
    <x v="5"/>
    <e v="#N/A"/>
    <x v="14"/>
    <s v="Presidio County"/>
    <s v="Marfa"/>
    <s v="Pavement Improvements"/>
    <x v="3"/>
    <n v="0.9"/>
    <n v="166667"/>
    <n v="150000.30000000002"/>
    <n v="16666.699999999983"/>
    <x v="2"/>
    <n v="22139194"/>
    <n v="75000000"/>
    <x v="0"/>
  </r>
  <r>
    <x v="2"/>
    <x v="5"/>
    <e v="#N/A"/>
    <x v="137"/>
    <s v="City of Post and Garza County"/>
    <s v="Post"/>
    <s v="Electrical Improvements"/>
    <x v="3"/>
    <n v="0.9"/>
    <n v="206273"/>
    <n v="185645.7"/>
    <n v="20627.299999999988"/>
    <x v="2"/>
    <n v="22139194"/>
    <n v="75000000"/>
    <x v="0"/>
  </r>
  <r>
    <x v="2"/>
    <x v="5"/>
    <e v="#N/A"/>
    <x v="138"/>
    <s v="City of San Antonio"/>
    <s v="San Antonio"/>
    <s v="Prepare an Environment Studies and Survey Work"/>
    <x v="3"/>
    <n v="0.9"/>
    <n v="333333"/>
    <n v="299999.7"/>
    <n v="33333.299999999988"/>
    <x v="2"/>
    <n v="22139194"/>
    <n v="75000000"/>
    <x v="0"/>
  </r>
  <r>
    <x v="2"/>
    <x v="5"/>
    <e v="#N/A"/>
    <x v="56"/>
    <s v="City of Sweetwater"/>
    <s v="Sweetwater"/>
    <s v="Fencing Improvements"/>
    <x v="3"/>
    <n v="0.9"/>
    <n v="602000"/>
    <n v="541800"/>
    <n v="60200"/>
    <x v="2"/>
    <n v="22139194"/>
    <n v="75000000"/>
    <x v="0"/>
  </r>
  <r>
    <x v="2"/>
    <x v="5"/>
    <s v="TRL"/>
    <x v="79"/>
    <s v="City of Terrell"/>
    <s v="Terrell"/>
    <s v="Engineering/Design"/>
    <x v="3"/>
    <n v="0.9"/>
    <n v="175000"/>
    <n v="157500"/>
    <n v="17500"/>
    <x v="2"/>
    <n v="22139194"/>
    <n v="75000000"/>
    <x v="0"/>
  </r>
  <r>
    <x v="2"/>
    <x v="5"/>
    <e v="#N/A"/>
    <x v="53"/>
    <s v="City of Athens"/>
    <s v="Athens"/>
    <s v="Pavement Improvements"/>
    <x v="0"/>
    <n v="0.9"/>
    <n v="801280"/>
    <n v="721152"/>
    <n v="80128"/>
    <x v="2"/>
    <n v="22139194"/>
    <n v="75000000"/>
    <x v="0"/>
  </r>
  <r>
    <x v="2"/>
    <x v="5"/>
    <e v="#N/A"/>
    <x v="37"/>
    <s v="City of Center"/>
    <s v="Center"/>
    <s v="Pavement Improvement"/>
    <x v="0"/>
    <n v="0.9"/>
    <n v="675333"/>
    <n v="607799.70000000007"/>
    <n v="67533.29999999993"/>
    <x v="2"/>
    <n v="22139194"/>
    <n v="75000000"/>
    <x v="0"/>
  </r>
  <r>
    <x v="2"/>
    <x v="5"/>
    <e v="#N/A"/>
    <x v="61"/>
    <s v="Rusk County"/>
    <s v="Henderson"/>
    <s v="Pavement Improvements"/>
    <x v="0"/>
    <n v="0.9"/>
    <n v="1046000"/>
    <n v="941400"/>
    <n v="104600"/>
    <x v="2"/>
    <n v="22139194"/>
    <n v="75000000"/>
    <x v="0"/>
  </r>
  <r>
    <x v="2"/>
    <x v="5"/>
    <e v="#N/A"/>
    <x v="139"/>
    <s v="City of Kenedy"/>
    <s v="Kenedy"/>
    <s v="Pavement and Electrical Improvements"/>
    <x v="1"/>
    <n v="0.9"/>
    <n v="1412400"/>
    <n v="1271160"/>
    <n v="141240"/>
    <x v="2"/>
    <n v="22139194"/>
    <n v="75000000"/>
    <x v="0"/>
  </r>
  <r>
    <x v="2"/>
    <x v="5"/>
    <e v="#N/A"/>
    <x v="68"/>
    <s v="City of Lamesa and Dawson County"/>
    <s v="Lamesa"/>
    <s v="Pavement and Electrical Improvements"/>
    <x v="0"/>
    <n v="0.9"/>
    <n v="1341666"/>
    <n v="1207499.4000000001"/>
    <n v="134166.59999999986"/>
    <x v="2"/>
    <n v="22139194"/>
    <n v="75000000"/>
    <x v="0"/>
  </r>
  <r>
    <x v="2"/>
    <x v="5"/>
    <e v="#N/A"/>
    <x v="14"/>
    <s v="Presidio County"/>
    <s v="Marfa"/>
    <s v="Pavement Improvements"/>
    <x v="0"/>
    <n v="0.9"/>
    <n v="5578333"/>
    <n v="5020499.7"/>
    <n v="557833.29999999981"/>
    <x v="2"/>
    <n v="22139194"/>
    <n v="75000000"/>
    <x v="0"/>
  </r>
  <r>
    <x v="2"/>
    <x v="5"/>
    <e v="#N/A"/>
    <x v="140"/>
    <s v="City of Midland"/>
    <s v="Midland"/>
    <s v="Installation of an Automated Weather Observing System"/>
    <x v="1"/>
    <n v="0.9"/>
    <n v="200000"/>
    <n v="180000"/>
    <n v="20000"/>
    <x v="2"/>
    <n v="22139194"/>
    <n v="75000000"/>
    <x v="0"/>
  </r>
  <r>
    <x v="2"/>
    <x v="5"/>
    <e v="#N/A"/>
    <x v="137"/>
    <s v="City of Post and Garza County"/>
    <s v="Post"/>
    <s v="Electrical Improvements"/>
    <x v="0"/>
    <n v="0.9"/>
    <n v="958726"/>
    <n v="862853.4"/>
    <n v="95872.599999999977"/>
    <x v="2"/>
    <n v="22139194"/>
    <n v="75000000"/>
    <x v="0"/>
  </r>
  <r>
    <x v="2"/>
    <x v="5"/>
    <e v="#N/A"/>
    <x v="141"/>
    <s v="Chambers County"/>
    <s v="Winnie"/>
    <s v="Pavement Improvements"/>
    <x v="0"/>
    <n v="0.9"/>
    <n v="2100000"/>
    <n v="1890000"/>
    <n v="210000"/>
    <x v="2"/>
    <n v="22139194"/>
    <n v="75000000"/>
    <x v="0"/>
  </r>
  <r>
    <x v="2"/>
    <x v="6"/>
    <s v="FTW"/>
    <x v="30"/>
    <s v="City of Fort Worth"/>
    <s v="Fort Worth"/>
    <s v="Pavement Improvements"/>
    <x v="2"/>
    <m/>
    <n v="6400000"/>
    <n v="6400000"/>
    <n v="0"/>
    <x v="2"/>
    <n v="22139194"/>
    <n v="75000000"/>
    <x v="1"/>
  </r>
  <r>
    <x v="2"/>
    <x v="6"/>
    <s v="FTW"/>
    <x v="30"/>
    <s v="City of Fort Worth"/>
    <s v="Fort Worth"/>
    <s v="Pavement Improvements"/>
    <x v="3"/>
    <m/>
    <n v="150000"/>
    <n v="150000"/>
    <n v="0"/>
    <x v="2"/>
    <n v="22139194"/>
    <n v="75000000"/>
    <x v="1"/>
  </r>
  <r>
    <x v="2"/>
    <x v="6"/>
    <s v="FTW"/>
    <x v="30"/>
    <s v="City of Fort Worth"/>
    <s v="Fort Worth"/>
    <s v="Pavement Improvements"/>
    <x v="1"/>
    <m/>
    <n v="1730000"/>
    <n v="1730000"/>
    <n v="0"/>
    <x v="2"/>
    <n v="22139194"/>
    <n v="75000000"/>
    <x v="1"/>
  </r>
  <r>
    <x v="2"/>
    <x v="6"/>
    <s v="FWS"/>
    <x v="142"/>
    <s v="City of Fort Worth"/>
    <s v="Fort Worth"/>
    <s v="Pavement Improvements"/>
    <x v="2"/>
    <m/>
    <n v="4000000"/>
    <n v="4000000"/>
    <n v="0"/>
    <x v="2"/>
    <n v="22139194"/>
    <n v="75000000"/>
    <x v="1"/>
  </r>
  <r>
    <x v="2"/>
    <x v="6"/>
    <s v="FWS"/>
    <x v="142"/>
    <s v="City of Fort Worth"/>
    <s v="Fort Worth"/>
    <s v="Pavement Improvements"/>
    <x v="3"/>
    <m/>
    <n v="331700"/>
    <n v="331700"/>
    <n v="0"/>
    <x v="2"/>
    <n v="22139194"/>
    <n v="75000000"/>
    <x v="1"/>
  </r>
  <r>
    <x v="2"/>
    <x v="6"/>
    <s v="FWS"/>
    <x v="142"/>
    <s v="City of Fort Worth"/>
    <s v="Fort Worth"/>
    <s v="Pavement Improvements"/>
    <x v="1"/>
    <m/>
    <n v="778932"/>
    <n v="778932"/>
    <n v="0"/>
    <x v="2"/>
    <n v="22139194"/>
    <n v="75000000"/>
    <x v="1"/>
  </r>
  <r>
    <x v="2"/>
    <x v="6"/>
    <e v="#N/A"/>
    <x v="100"/>
    <s v="City of Galveston"/>
    <s v="Galveston"/>
    <s v="Pavement Improvements"/>
    <x v="2"/>
    <m/>
    <n v="2300000"/>
    <n v="2300000"/>
    <n v="0"/>
    <x v="2"/>
    <n v="22139194"/>
    <n v="75000000"/>
    <x v="0"/>
  </r>
  <r>
    <x v="2"/>
    <x v="6"/>
    <e v="#N/A"/>
    <x v="100"/>
    <s v="City of Galveston"/>
    <s v="Galveston"/>
    <s v="Pavement Improvements"/>
    <x v="3"/>
    <m/>
    <n v="150000"/>
    <n v="150000"/>
    <n v="0"/>
    <x v="2"/>
    <n v="22139194"/>
    <n v="75000000"/>
    <x v="0"/>
  </r>
  <r>
    <x v="2"/>
    <x v="6"/>
    <e v="#N/A"/>
    <x v="100"/>
    <s v="City of Galveston"/>
    <s v="Galveston"/>
    <s v="Pavement Improvements"/>
    <x v="1"/>
    <m/>
    <n v="2212000"/>
    <n v="2212000"/>
    <n v="0"/>
    <x v="2"/>
    <n v="22139194"/>
    <n v="75000000"/>
    <x v="0"/>
  </r>
  <r>
    <x v="2"/>
    <x v="6"/>
    <e v="#N/A"/>
    <x v="0"/>
    <s v="City of Georgetown"/>
    <s v="Georgetown"/>
    <s v="Pavement Improvements"/>
    <x v="2"/>
    <m/>
    <n v="4000000"/>
    <n v="4000000"/>
    <n v="0"/>
    <x v="2"/>
    <n v="22139194"/>
    <n v="75000000"/>
    <x v="0"/>
  </r>
  <r>
    <x v="2"/>
    <x v="6"/>
    <e v="#N/A"/>
    <x v="0"/>
    <s v="City of Georgetown"/>
    <s v="Georgetown"/>
    <s v="Pavement Improvements"/>
    <x v="3"/>
    <m/>
    <n v="150000"/>
    <n v="150000"/>
    <n v="0"/>
    <x v="2"/>
    <n v="22139194"/>
    <n v="75000000"/>
    <x v="0"/>
  </r>
  <r>
    <x v="2"/>
    <x v="6"/>
    <e v="#N/A"/>
    <x v="0"/>
    <s v="City of Georgetown"/>
    <s v="Georgetown"/>
    <s v="Pavement Improvements"/>
    <x v="1"/>
    <m/>
    <n v="350000"/>
    <n v="350000"/>
    <n v="0"/>
    <x v="2"/>
    <n v="22139194"/>
    <n v="75000000"/>
    <x v="0"/>
  </r>
  <r>
    <x v="2"/>
    <x v="10"/>
    <e v="#N/A"/>
    <x v="143"/>
    <s v="City of Brownwood"/>
    <s v="Brownwood"/>
    <s v="Engineering/Design"/>
    <x v="3"/>
    <m/>
    <n v="90000"/>
    <n v="90000"/>
    <n v="0"/>
    <x v="2"/>
    <n v="22139194"/>
    <n v="75000000"/>
    <x v="0"/>
  </r>
  <r>
    <x v="2"/>
    <x v="10"/>
    <e v="#N/A"/>
    <x v="144"/>
    <s v="City of Cisco"/>
    <s v="Cisco"/>
    <s v="Design &amp; Construction for Pavement Improvements"/>
    <x v="1"/>
    <m/>
    <n v="360720"/>
    <n v="360720"/>
    <n v="0"/>
    <x v="2"/>
    <n v="22139194"/>
    <n v="75000000"/>
    <x v="0"/>
  </r>
  <r>
    <x v="2"/>
    <x v="10"/>
    <e v="#N/A"/>
    <x v="145"/>
    <s v="City of Comanche and Comanche County"/>
    <s v="Comanche"/>
    <s v="Design &amp; Construction for Pavement Improvements"/>
    <x v="3"/>
    <m/>
    <n v="340470"/>
    <n v="340470"/>
    <n v="0"/>
    <x v="2"/>
    <n v="22139194"/>
    <n v="75000000"/>
    <x v="0"/>
  </r>
  <r>
    <x v="2"/>
    <x v="10"/>
    <s v="LUD"/>
    <x v="119"/>
    <s v="City of Decatur"/>
    <s v="Decatur"/>
    <s v="Pavement Improvements"/>
    <x v="3"/>
    <m/>
    <n v="600000"/>
    <n v="600000"/>
    <n v="0"/>
    <x v="2"/>
    <n v="22139194"/>
    <n v="75000000"/>
    <x v="0"/>
  </r>
  <r>
    <x v="2"/>
    <x v="10"/>
    <e v="#N/A"/>
    <x v="146"/>
    <s v="City of Gilmer"/>
    <s v="Gilmer"/>
    <s v="Design &amp; Construction for Pavement Improvements"/>
    <x v="3"/>
    <m/>
    <n v="450000"/>
    <n v="450000"/>
    <n v="0"/>
    <x v="2"/>
    <n v="22139194"/>
    <n v="75000000"/>
    <x v="0"/>
  </r>
  <r>
    <x v="2"/>
    <x v="10"/>
    <e v="#N/A"/>
    <x v="146"/>
    <s v="City of Gilmer"/>
    <s v="Gilmer"/>
    <s v="Design &amp; Construction for Pavement Improvements"/>
    <x v="0"/>
    <m/>
    <n v="103680"/>
    <n v="103680"/>
    <n v="0"/>
    <x v="2"/>
    <n v="22139194"/>
    <n v="75000000"/>
    <x v="0"/>
  </r>
  <r>
    <x v="2"/>
    <x v="10"/>
    <s v="GVT"/>
    <x v="147"/>
    <s v="City of Greenville"/>
    <s v="Greenville"/>
    <s v="Engineering/Design"/>
    <x v="3"/>
    <m/>
    <n v="299700"/>
    <n v="299700"/>
    <n v="0"/>
    <x v="2"/>
    <n v="22139194"/>
    <n v="75000000"/>
    <x v="1"/>
  </r>
  <r>
    <x v="2"/>
    <x v="10"/>
    <e v="#N/A"/>
    <x v="148"/>
    <s v="City of Knox City"/>
    <s v="Knox City"/>
    <s v="Design &amp; Construction for Pavement Improvements"/>
    <x v="1"/>
    <m/>
    <n v="182340"/>
    <n v="182340"/>
    <n v="0"/>
    <x v="2"/>
    <n v="22139194"/>
    <n v="75000000"/>
    <x v="0"/>
  </r>
  <r>
    <x v="2"/>
    <x v="10"/>
    <e v="#N/A"/>
    <x v="149"/>
    <s v="City of Munday"/>
    <s v="Munday"/>
    <s v="Engineering/Design"/>
    <x v="1"/>
    <m/>
    <n v="63000"/>
    <n v="63000"/>
    <n v="0"/>
    <x v="2"/>
    <n v="22139194"/>
    <n v="75000000"/>
    <x v="0"/>
  </r>
  <r>
    <x v="2"/>
    <x v="10"/>
    <e v="#N/A"/>
    <x v="150"/>
    <s v="Newton County"/>
    <s v="Newton"/>
    <s v="Design &amp; Construction for Pavement Improvements"/>
    <x v="1"/>
    <m/>
    <n v="306000"/>
    <n v="306000"/>
    <n v="0"/>
    <x v="2"/>
    <n v="22139194"/>
    <n v="75000000"/>
    <x v="0"/>
  </r>
  <r>
    <x v="2"/>
    <x v="10"/>
    <e v="#N/A"/>
    <x v="151"/>
    <s v="City of Olney"/>
    <s v="Olney"/>
    <s v="Design &amp; Construction for Pavement Improvements"/>
    <x v="3"/>
    <m/>
    <n v="531900"/>
    <n v="531900"/>
    <n v="0"/>
    <x v="2"/>
    <n v="22139194"/>
    <n v="75000000"/>
    <x v="0"/>
  </r>
  <r>
    <x v="2"/>
    <x v="10"/>
    <e v="#N/A"/>
    <x v="10"/>
    <s v="Town of Pecos City"/>
    <s v="Pecos"/>
    <s v="Engineering/Design"/>
    <x v="3"/>
    <m/>
    <n v="150000"/>
    <n v="150000"/>
    <n v="0"/>
    <x v="2"/>
    <n v="22139194"/>
    <n v="75000000"/>
    <x v="0"/>
  </r>
  <r>
    <x v="2"/>
    <x v="10"/>
    <e v="#N/A"/>
    <x v="10"/>
    <s v="Town of Pecos City"/>
    <s v="Pecos"/>
    <s v="Engineering/Design"/>
    <x v="0"/>
    <m/>
    <n v="120000"/>
    <n v="120000"/>
    <n v="0"/>
    <x v="2"/>
    <n v="22139194"/>
    <n v="75000000"/>
    <x v="0"/>
  </r>
  <r>
    <x v="2"/>
    <x v="10"/>
    <e v="#N/A"/>
    <x v="152"/>
    <s v="Yoakum County"/>
    <s v="Plains"/>
    <s v="Design &amp; Construction for Pavement Improvements"/>
    <x v="1"/>
    <m/>
    <n v="418050"/>
    <n v="418050"/>
    <n v="0"/>
    <x v="2"/>
    <n v="22139194"/>
    <n v="75000000"/>
    <x v="0"/>
  </r>
  <r>
    <x v="2"/>
    <x v="10"/>
    <e v="#N/A"/>
    <x v="153"/>
    <s v="City of Pleasanton"/>
    <s v="Pleasanton"/>
    <s v="Design &amp; Construction for Pavement Improvements"/>
    <x v="3"/>
    <m/>
    <n v="457200"/>
    <n v="457200"/>
    <n v="0"/>
    <x v="2"/>
    <n v="22139194"/>
    <n v="75000000"/>
    <x v="0"/>
  </r>
  <r>
    <x v="2"/>
    <x v="10"/>
    <e v="#N/A"/>
    <x v="154"/>
    <s v="City of Winnsboro"/>
    <s v="Winnsboro"/>
    <s v="Design &amp; Construction for Pavement Improvements"/>
    <x v="3"/>
    <m/>
    <n v="417150"/>
    <n v="417150"/>
    <n v="0"/>
    <x v="2"/>
    <n v="22139194"/>
    <n v="75000000"/>
    <x v="0"/>
  </r>
  <r>
    <x v="2"/>
    <x v="11"/>
    <e v="#N/A"/>
    <x v="155"/>
    <s v="Brazoria County"/>
    <s v="Angleton"/>
    <s v="Prepare an Airport Master Plan Update and Business Plan"/>
    <x v="1"/>
    <n v="0.9"/>
    <n v="300000"/>
    <n v="270000"/>
    <n v="30000"/>
    <x v="2"/>
    <n v="22139194"/>
    <n v="75000000"/>
    <x v="0"/>
  </r>
  <r>
    <x v="2"/>
    <x v="11"/>
    <s v="GDJ"/>
    <x v="46"/>
    <s v="City of Granbury"/>
    <s v="Granbury"/>
    <s v="Land Acquisition"/>
    <x v="0"/>
    <n v="0.9"/>
    <n v="3183333"/>
    <n v="2864999.7"/>
    <n v="318333.29999999981"/>
    <x v="2"/>
    <n v="22139194"/>
    <n v="75000000"/>
    <x v="1"/>
  </r>
  <r>
    <x v="2"/>
    <x v="11"/>
    <s v="GDJ"/>
    <x v="46"/>
    <s v="City of Granbury"/>
    <s v="Granbury"/>
    <s v="Land Acquisition"/>
    <x v="3"/>
    <m/>
    <n v="150000"/>
    <n v="0"/>
    <n v="150000"/>
    <x v="2"/>
    <n v="22139194"/>
    <n v="75000000"/>
    <x v="1"/>
  </r>
  <r>
    <x v="2"/>
    <x v="11"/>
    <e v="#N/A"/>
    <x v="156"/>
    <s v="Jackson County"/>
    <s v="Edna"/>
    <s v="Engineering/Design"/>
    <x v="3"/>
    <n v="0.9"/>
    <n v="100000"/>
    <n v="90000"/>
    <n v="10000"/>
    <x v="2"/>
    <n v="22139194"/>
    <n v="75000000"/>
    <x v="0"/>
  </r>
  <r>
    <x v="2"/>
    <x v="11"/>
    <e v="#N/A"/>
    <x v="157"/>
    <s v="Real County"/>
    <s v="Leakey"/>
    <s v="Design &amp; Construction for Pavement Improvements"/>
    <x v="1"/>
    <n v="0.9"/>
    <n v="410000"/>
    <n v="369000"/>
    <n v="41000"/>
    <x v="2"/>
    <n v="22139194"/>
    <n v="75000000"/>
    <x v="0"/>
  </r>
  <r>
    <x v="2"/>
    <x v="11"/>
    <e v="#N/A"/>
    <x v="158"/>
    <s v="City of Panhandle and Carson County"/>
    <s v="Panhandle"/>
    <s v="Design &amp; Construction for Pavement Improvements"/>
    <x v="1"/>
    <n v="0.9"/>
    <n v="270000"/>
    <n v="243000"/>
    <n v="27000"/>
    <x v="2"/>
    <n v="22139194"/>
    <n v="75000000"/>
    <x v="0"/>
  </r>
  <r>
    <x v="2"/>
    <x v="11"/>
    <e v="#N/A"/>
    <x v="18"/>
    <s v="Nueces County"/>
    <s v="Robstown"/>
    <s v="Design &amp; Construction of a Fuel Facility"/>
    <x v="3"/>
    <n v="0.75"/>
    <n v="600000"/>
    <n v="450000"/>
    <n v="150000"/>
    <x v="2"/>
    <n v="22139194"/>
    <n v="75000000"/>
    <x v="0"/>
  </r>
  <r>
    <x v="2"/>
    <x v="11"/>
    <e v="#N/A"/>
    <x v="114"/>
    <s v="Victoria County"/>
    <s v="Victoria"/>
    <s v="Engineering/Design"/>
    <x v="3"/>
    <n v="0.9"/>
    <n v="150000"/>
    <n v="135000"/>
    <n v="15000"/>
    <x v="2"/>
    <n v="22139194"/>
    <n v="75000000"/>
    <x v="0"/>
  </r>
  <r>
    <x v="2"/>
    <x v="11"/>
    <s v="JWY"/>
    <x v="126"/>
    <s v="City of Weslaco"/>
    <s v="Weslaco"/>
    <s v="Installation of an Automated Weather Observing System"/>
    <x v="1"/>
    <n v="0.75"/>
    <n v="185000"/>
    <n v="138750"/>
    <n v="46250"/>
    <x v="2"/>
    <n v="22139194"/>
    <n v="75000000"/>
    <x v="0"/>
  </r>
  <r>
    <x v="2"/>
    <x v="7"/>
    <e v="#N/A"/>
    <x v="155"/>
    <s v="Brazoria County"/>
    <s v="Angleton"/>
    <s v="Prepare an Airport Master Plan Update and Business Plan"/>
    <x v="1"/>
    <n v="0.9"/>
    <n v="300000"/>
    <n v="270000"/>
    <n v="30000"/>
    <x v="2"/>
    <n v="22139194"/>
    <n v="75000000"/>
    <x v="0"/>
  </r>
  <r>
    <x v="2"/>
    <x v="7"/>
    <s v="GDJ"/>
    <x v="46"/>
    <s v="City of Granbury"/>
    <s v="Granbury"/>
    <s v="Land Acquisition"/>
    <x v="3"/>
    <m/>
    <n v="150000"/>
    <n v="0"/>
    <n v="150000"/>
    <x v="2"/>
    <n v="22139194"/>
    <n v="75000000"/>
    <x v="1"/>
  </r>
  <r>
    <x v="2"/>
    <x v="7"/>
    <s v="GDJ"/>
    <x v="46"/>
    <s v="City of Granbury"/>
    <s v="Granbury"/>
    <s v="Land Acquisition"/>
    <x v="0"/>
    <n v="0.9"/>
    <n v="3333333"/>
    <n v="2999999.7"/>
    <n v="333333.29999999981"/>
    <x v="2"/>
    <n v="22139194"/>
    <n v="75000000"/>
    <x v="1"/>
  </r>
  <r>
    <x v="2"/>
    <x v="7"/>
    <e v="#N/A"/>
    <x v="156"/>
    <s v="Jackson County"/>
    <s v="Edna"/>
    <s v="Engineering/Design"/>
    <x v="3"/>
    <n v="0.9"/>
    <n v="100000"/>
    <n v="90000"/>
    <n v="10000"/>
    <x v="2"/>
    <n v="22139194"/>
    <n v="75000000"/>
    <x v="0"/>
  </r>
  <r>
    <x v="2"/>
    <x v="7"/>
    <e v="#N/A"/>
    <x v="157"/>
    <s v="Real County"/>
    <s v="Leakey"/>
    <s v="Design &amp; Construction for Pavement Improvements"/>
    <x v="1"/>
    <n v="0.9"/>
    <n v="410000"/>
    <n v="369000"/>
    <n v="41000"/>
    <x v="2"/>
    <n v="22139194"/>
    <n v="75000000"/>
    <x v="0"/>
  </r>
  <r>
    <x v="2"/>
    <x v="7"/>
    <e v="#N/A"/>
    <x v="158"/>
    <s v="City of Panhandle and Carson County"/>
    <s v="Panhandle"/>
    <s v="Design &amp; Construction for Pavement Improvements"/>
    <x v="1"/>
    <n v="0.9"/>
    <n v="270000"/>
    <n v="243000"/>
    <n v="27000"/>
    <x v="2"/>
    <n v="22139194"/>
    <n v="75000000"/>
    <x v="0"/>
  </r>
  <r>
    <x v="2"/>
    <x v="7"/>
    <e v="#N/A"/>
    <x v="18"/>
    <s v="Nueces County"/>
    <s v="Robstown"/>
    <s v="Design &amp; Construction of a Fuel Facility"/>
    <x v="3"/>
    <n v="0.75"/>
    <n v="600000"/>
    <n v="450000"/>
    <n v="150000"/>
    <x v="2"/>
    <n v="22139194"/>
    <n v="75000000"/>
    <x v="0"/>
  </r>
  <r>
    <x v="2"/>
    <x v="7"/>
    <e v="#N/A"/>
    <x v="114"/>
    <s v="Victoria County"/>
    <s v="Victoria"/>
    <s v="Engineering/Design"/>
    <x v="3"/>
    <n v="0.9"/>
    <n v="150000"/>
    <n v="135000"/>
    <n v="15000"/>
    <x v="2"/>
    <n v="22139194"/>
    <n v="75000000"/>
    <x v="0"/>
  </r>
  <r>
    <x v="2"/>
    <x v="7"/>
    <s v="JWY"/>
    <x v="126"/>
    <s v="City of Weslaco"/>
    <s v="Weslaco"/>
    <s v="Installation of an Automated Weather Observing System"/>
    <x v="1"/>
    <n v="0.75"/>
    <n v="185000"/>
    <n v="138750"/>
    <n v="46250"/>
    <x v="2"/>
    <n v="22139194"/>
    <n v="75000000"/>
    <x v="0"/>
  </r>
  <r>
    <x v="3"/>
    <x v="8"/>
    <e v="#N/A"/>
    <x v="40"/>
    <s v="City of Alice and Jim Wells County"/>
    <s v="Alice"/>
    <s v="Prepare an Airport Master Plan Update"/>
    <x v="3"/>
    <n v="0.9"/>
    <n v="125000"/>
    <n v="112500"/>
    <n v="12500"/>
    <x v="3"/>
    <n v="31315718"/>
    <n v="75000000"/>
    <x v="0"/>
  </r>
  <r>
    <x v="3"/>
    <x v="8"/>
    <e v="#N/A"/>
    <x v="15"/>
    <s v="City of Brady"/>
    <s v="Brady"/>
    <s v="Design &amp; Construction of Pavement Improvements"/>
    <x v="1"/>
    <n v="0.9"/>
    <n v="621000"/>
    <n v="558900"/>
    <n v="62100"/>
    <x v="3"/>
    <n v="31315718"/>
    <n v="75000000"/>
    <x v="0"/>
  </r>
  <r>
    <x v="3"/>
    <x v="8"/>
    <e v="#N/A"/>
    <x v="159"/>
    <s v="City of Brenham"/>
    <s v="Brenham"/>
    <s v="Design &amp; Construction of Pavement Improvements"/>
    <x v="3"/>
    <n v="0.9"/>
    <n v="500000"/>
    <n v="450000"/>
    <n v="50000"/>
    <x v="3"/>
    <n v="31315718"/>
    <n v="75000000"/>
    <x v="0"/>
  </r>
  <r>
    <x v="3"/>
    <x v="8"/>
    <e v="#N/A"/>
    <x v="160"/>
    <s v="City of Colorado City"/>
    <s v="Colorado City"/>
    <s v="Design &amp; Construction of Pavement Improvements"/>
    <x v="1"/>
    <n v="0.9"/>
    <n v="695000"/>
    <n v="625500"/>
    <n v="69500"/>
    <x v="3"/>
    <n v="31315718"/>
    <n v="75000000"/>
    <x v="0"/>
  </r>
  <r>
    <x v="3"/>
    <x v="8"/>
    <e v="#N/A"/>
    <x v="161"/>
    <s v="City of Commerce"/>
    <s v="Commerce"/>
    <s v="Engineering/Design"/>
    <x v="3"/>
    <n v="0.9"/>
    <n v="90000"/>
    <n v="81000"/>
    <n v="9000"/>
    <x v="3"/>
    <n v="31315718"/>
    <n v="75000000"/>
    <x v="0"/>
  </r>
  <r>
    <x v="3"/>
    <x v="8"/>
    <e v="#N/A"/>
    <x v="162"/>
    <s v="Montgomery County"/>
    <s v="Conroe"/>
    <s v="Engineering/Design"/>
    <x v="3"/>
    <n v="0.9"/>
    <n v="140000"/>
    <n v="126000"/>
    <n v="14000"/>
    <x v="3"/>
    <n v="31315718"/>
    <n v="75000000"/>
    <x v="0"/>
  </r>
  <r>
    <x v="3"/>
    <x v="8"/>
    <e v="#N/A"/>
    <x v="129"/>
    <s v="Brooks County"/>
    <s v="Falfurrias"/>
    <s v="Electrical Improvements"/>
    <x v="1"/>
    <n v="0.9"/>
    <n v="675000"/>
    <n v="607500"/>
    <n v="67500"/>
    <x v="3"/>
    <n v="31315718"/>
    <n v="75000000"/>
    <x v="0"/>
  </r>
  <r>
    <x v="3"/>
    <x v="8"/>
    <e v="#N/A"/>
    <x v="50"/>
    <s v="City of Groveton and Trinity County"/>
    <s v="Groveton"/>
    <s v="Design &amp; Construction of Pavement Improvements"/>
    <x v="1"/>
    <n v="0.9"/>
    <n v="200000"/>
    <n v="180000"/>
    <n v="20000"/>
    <x v="3"/>
    <n v="31315718"/>
    <n v="75000000"/>
    <x v="0"/>
  </r>
  <r>
    <x v="3"/>
    <x v="8"/>
    <e v="#N/A"/>
    <x v="55"/>
    <s v="City of Madisonville"/>
    <s v="Madisonville"/>
    <s v="Pavement Improvements"/>
    <x v="1"/>
    <n v="0.9"/>
    <n v="421340"/>
    <n v="379206"/>
    <n v="42134"/>
    <x v="3"/>
    <n v="31315718"/>
    <n v="75000000"/>
    <x v="0"/>
  </r>
  <r>
    <x v="3"/>
    <x v="8"/>
    <e v="#N/A"/>
    <x v="163"/>
    <s v="Menard County"/>
    <s v="Menard"/>
    <s v="Design &amp; Construction of Pavement Improvements"/>
    <x v="1"/>
    <n v="0.9"/>
    <n v="550000"/>
    <n v="495000"/>
    <n v="55000"/>
    <x v="3"/>
    <n v="31315718"/>
    <n v="75000000"/>
    <x v="0"/>
  </r>
  <r>
    <x v="3"/>
    <x v="8"/>
    <e v="#N/A"/>
    <x v="164"/>
    <s v="Ector County"/>
    <s v="Odessa"/>
    <s v="Lighting and Apron Improvements"/>
    <x v="3"/>
    <n v="0.9"/>
    <n v="500000"/>
    <n v="450000"/>
    <n v="50000"/>
    <x v="3"/>
    <n v="31315718"/>
    <n v="75000000"/>
    <x v="0"/>
  </r>
  <r>
    <x v="3"/>
    <x v="8"/>
    <e v="#N/A"/>
    <x v="164"/>
    <s v="Ector County"/>
    <s v="Odessa"/>
    <s v="Lighting and Apron Improvements"/>
    <x v="0"/>
    <n v="0.9"/>
    <n v="403800"/>
    <n v="363420"/>
    <n v="40380"/>
    <x v="3"/>
    <n v="31315718"/>
    <n v="75000000"/>
    <x v="0"/>
  </r>
  <r>
    <x v="3"/>
    <x v="8"/>
    <e v="#N/A"/>
    <x v="10"/>
    <s v="Town of Pecos City"/>
    <s v="Pecos"/>
    <s v="Engineering/Design of a Terminal Building"/>
    <x v="1"/>
    <n v="0.5"/>
    <n v="120000"/>
    <n v="60000"/>
    <n v="60000"/>
    <x v="3"/>
    <n v="31315718"/>
    <n v="75000000"/>
    <x v="0"/>
  </r>
  <r>
    <x v="3"/>
    <x v="8"/>
    <e v="#N/A"/>
    <x v="165"/>
    <s v="City of Perryton and Ochiltree"/>
    <s v="Perryton"/>
    <s v="Design &amp; Construction of Pavement Improvements"/>
    <x v="3"/>
    <n v="0.9"/>
    <n v="390000"/>
    <n v="351000"/>
    <n v="39000"/>
    <x v="3"/>
    <n v="31315718"/>
    <n v="75000000"/>
    <x v="0"/>
  </r>
  <r>
    <x v="3"/>
    <x v="8"/>
    <e v="#N/A"/>
    <x v="166"/>
    <s v="City of Plainview and Hale County"/>
    <s v="Plainview"/>
    <s v="Reimbursement for Hangar Acquisition"/>
    <x v="3"/>
    <n v="0.9"/>
    <n v="500000"/>
    <n v="450000"/>
    <n v="50000"/>
    <x v="3"/>
    <n v="31315718"/>
    <n v="75000000"/>
    <x v="0"/>
  </r>
  <r>
    <x v="3"/>
    <x v="8"/>
    <s v="GYI"/>
    <x v="167"/>
    <s v="Grayson County"/>
    <s v="Sherman/Denison"/>
    <s v="Land Acquisition"/>
    <x v="3"/>
    <n v="0.9"/>
    <n v="189500"/>
    <n v="170550"/>
    <n v="18950"/>
    <x v="3"/>
    <n v="31315718"/>
    <n v="75000000"/>
    <x v="1"/>
  </r>
  <r>
    <x v="3"/>
    <x v="8"/>
    <e v="#N/A"/>
    <x v="13"/>
    <s v="City of Taylor"/>
    <s v="Taylor"/>
    <s v="Engineering/Design"/>
    <x v="3"/>
    <n v="0.9"/>
    <n v="100000"/>
    <n v="90000"/>
    <n v="10000"/>
    <x v="3"/>
    <n v="31315718"/>
    <n v="75000000"/>
    <x v="0"/>
  </r>
  <r>
    <x v="3"/>
    <x v="8"/>
    <e v="#N/A"/>
    <x v="114"/>
    <s v="Victoria County"/>
    <s v="Victoria"/>
    <s v="Pavement Improvements"/>
    <x v="3"/>
    <n v="0.9"/>
    <n v="317500"/>
    <n v="285750"/>
    <n v="31750"/>
    <x v="3"/>
    <n v="31315718"/>
    <n v="75000000"/>
    <x v="0"/>
  </r>
  <r>
    <x v="3"/>
    <x v="8"/>
    <e v="#N/A"/>
    <x v="114"/>
    <s v="Victoria County"/>
    <s v="Victoria"/>
    <s v="Pavement Improvements"/>
    <x v="0"/>
    <n v="0.9"/>
    <n v="177500"/>
    <n v="159750"/>
    <n v="17750"/>
    <x v="3"/>
    <n v="31315718"/>
    <n v="75000000"/>
    <x v="0"/>
  </r>
  <r>
    <x v="3"/>
    <x v="9"/>
    <s v="GKY"/>
    <x v="39"/>
    <s v="City of Arlington"/>
    <s v="Arlington"/>
    <s v="Engineering/Design"/>
    <x v="3"/>
    <n v="0.9"/>
    <n v="70000"/>
    <n v="63000"/>
    <n v="7000"/>
    <x v="3"/>
    <n v="31315718"/>
    <n v="75000000"/>
    <x v="1"/>
  </r>
  <r>
    <x v="3"/>
    <x v="9"/>
    <e v="#N/A"/>
    <x v="38"/>
    <s v="City of Bryan"/>
    <s v="Bryan"/>
    <s v="Prepare an Airport Layout Plan Update"/>
    <x v="3"/>
    <n v="0.9"/>
    <n v="150000"/>
    <n v="135000"/>
    <n v="15000"/>
    <x v="3"/>
    <n v="31315718"/>
    <n v="75000000"/>
    <x v="0"/>
  </r>
  <r>
    <x v="3"/>
    <x v="9"/>
    <s v="DTO"/>
    <x v="94"/>
    <s v="City of Denton"/>
    <s v="Denton"/>
    <s v="Engineering/Design"/>
    <x v="3"/>
    <n v="0.85"/>
    <n v="70000"/>
    <n v="59500"/>
    <n v="10500"/>
    <x v="3"/>
    <n v="31315718"/>
    <n v="75000000"/>
    <x v="1"/>
  </r>
  <r>
    <x v="3"/>
    <x v="9"/>
    <s v="TKI"/>
    <x v="168"/>
    <s v="City of McKinney"/>
    <s v="McKinney"/>
    <s v="Design and Construction for Erosion Repair"/>
    <x v="3"/>
    <n v="0.9"/>
    <n v="400000"/>
    <n v="360000"/>
    <n v="40000"/>
    <x v="3"/>
    <n v="31315718"/>
    <n v="75000000"/>
    <x v="1"/>
  </r>
  <r>
    <x v="3"/>
    <x v="9"/>
    <e v="#N/A"/>
    <x v="98"/>
    <s v="City of Mount Pleasant"/>
    <s v="Mount Pleasant"/>
    <s v="Engineering/Design"/>
    <x v="3"/>
    <n v="0.9"/>
    <n v="120000"/>
    <n v="108000"/>
    <n v="12000"/>
    <x v="3"/>
    <n v="31315718"/>
    <n v="75000000"/>
    <x v="0"/>
  </r>
  <r>
    <x v="3"/>
    <x v="9"/>
    <e v="#N/A"/>
    <x v="16"/>
    <s v="City of New Braunfels"/>
    <s v="New Braunfels"/>
    <s v="Engineering/Design"/>
    <x v="3"/>
    <n v="0.9"/>
    <n v="85000"/>
    <n v="76500"/>
    <n v="8500"/>
    <x v="3"/>
    <n v="31315718"/>
    <n v="75000000"/>
    <x v="0"/>
  </r>
  <r>
    <x v="3"/>
    <x v="9"/>
    <s v="SEP"/>
    <x v="12"/>
    <s v="City of Stephenville"/>
    <s v="Stephenville"/>
    <s v="Land Acquisition"/>
    <x v="3"/>
    <n v="0.9"/>
    <n v="876020.25564765278"/>
    <n v="788418.23008288757"/>
    <n v="87602.025564765208"/>
    <x v="3"/>
    <n v="31315718"/>
    <n v="75000000"/>
    <x v="1"/>
  </r>
  <r>
    <x v="3"/>
    <x v="9"/>
    <s v="SEP"/>
    <x v="12"/>
    <s v="City of Stephenville"/>
    <s v="Stephenville"/>
    <s v="Land Acquisition"/>
    <x v="0"/>
    <n v="0.9"/>
    <n v="623979.74435234722"/>
    <n v="561581.76991711254"/>
    <n v="62397.974435234675"/>
    <x v="3"/>
    <n v="31315718"/>
    <n v="75000000"/>
    <x v="1"/>
  </r>
  <r>
    <x v="3"/>
    <x v="9"/>
    <e v="#N/A"/>
    <x v="104"/>
    <s v="Wilbarger County"/>
    <s v="Vernon"/>
    <s v="Pavement Improvements"/>
    <x v="3"/>
    <n v="0.9"/>
    <n v="708000"/>
    <n v="637200"/>
    <n v="70800"/>
    <x v="3"/>
    <n v="31315718"/>
    <n v="75000000"/>
    <x v="0"/>
  </r>
  <r>
    <x v="3"/>
    <x v="3"/>
    <e v="#N/A"/>
    <x v="9"/>
    <s v="Bay City"/>
    <s v="Bay City"/>
    <s v="Lighting Improvements"/>
    <x v="2"/>
    <m/>
    <n v="500000"/>
    <n v="0"/>
    <n v="500000"/>
    <x v="3"/>
    <n v="31315718"/>
    <n v="75000000"/>
    <x v="0"/>
  </r>
  <r>
    <x v="3"/>
    <x v="3"/>
    <e v="#N/A"/>
    <x v="9"/>
    <s v="Bay City"/>
    <s v="Bay City"/>
    <s v="Lighting Improvements"/>
    <x v="3"/>
    <m/>
    <n v="215500"/>
    <n v="0"/>
    <n v="215500"/>
    <x v="3"/>
    <n v="31315718"/>
    <n v="75000000"/>
    <x v="0"/>
  </r>
  <r>
    <x v="3"/>
    <x v="3"/>
    <e v="#N/A"/>
    <x v="169"/>
    <s v="Cameron"/>
    <s v="Cameron"/>
    <s v="Pavement Improvements"/>
    <x v="0"/>
    <m/>
    <n v="600000"/>
    <n v="0"/>
    <n v="600000"/>
    <x v="3"/>
    <n v="31315718"/>
    <n v="75000000"/>
    <x v="0"/>
  </r>
  <r>
    <x v="3"/>
    <x v="3"/>
    <e v="#N/A"/>
    <x v="169"/>
    <s v="Cameron"/>
    <s v="Cameron"/>
    <s v="Pavement Improvements"/>
    <x v="3"/>
    <m/>
    <n v="480000"/>
    <n v="0"/>
    <n v="480000"/>
    <x v="3"/>
    <n v="31315718"/>
    <n v="75000000"/>
    <x v="0"/>
  </r>
  <r>
    <x v="3"/>
    <x v="3"/>
    <e v="#N/A"/>
    <x v="170"/>
    <s v="Yoakum County"/>
    <s v="Denver City"/>
    <s v="Engineering/Design"/>
    <x v="1"/>
    <m/>
    <n v="270000"/>
    <n v="0"/>
    <n v="270000"/>
    <x v="3"/>
    <n v="31315718"/>
    <n v="75000000"/>
    <x v="0"/>
  </r>
  <r>
    <x v="3"/>
    <x v="3"/>
    <e v="#N/A"/>
    <x v="91"/>
    <s v="El Paso County"/>
    <s v="Fabens"/>
    <s v="Pavement Improvements"/>
    <x v="3"/>
    <m/>
    <n v="750000"/>
    <n v="0"/>
    <n v="750000"/>
    <x v="3"/>
    <n v="31315718"/>
    <n v="75000000"/>
    <x v="0"/>
  </r>
  <r>
    <x v="3"/>
    <x v="3"/>
    <e v="#N/A"/>
    <x v="91"/>
    <s v="El Paso County"/>
    <s v="Fabens"/>
    <s v="Pavement Improvements"/>
    <x v="0"/>
    <m/>
    <n v="84300"/>
    <n v="0"/>
    <n v="84300"/>
    <x v="3"/>
    <n v="31315718"/>
    <n v="75000000"/>
    <x v="0"/>
  </r>
  <r>
    <x v="3"/>
    <x v="3"/>
    <e v="#N/A"/>
    <x v="83"/>
    <s v="Huntsville"/>
    <s v="Huntsville"/>
    <s v="Pavement Improvements"/>
    <x v="3"/>
    <m/>
    <n v="373693"/>
    <n v="0"/>
    <n v="373693"/>
    <x v="3"/>
    <n v="31315718"/>
    <n v="75000000"/>
    <x v="0"/>
  </r>
  <r>
    <x v="3"/>
    <x v="3"/>
    <e v="#N/A"/>
    <x v="83"/>
    <s v="Huntsville"/>
    <s v="Huntsville"/>
    <s v="Pavement Improvements"/>
    <x v="0"/>
    <m/>
    <n v="1034807"/>
    <n v="0"/>
    <n v="1034807"/>
    <x v="3"/>
    <n v="31315718"/>
    <n v="75000000"/>
    <x v="0"/>
  </r>
  <r>
    <x v="3"/>
    <x v="3"/>
    <e v="#N/A"/>
    <x v="105"/>
    <s v="Marion County"/>
    <s v="Jefferson"/>
    <s v="Lighting Improvements"/>
    <x v="1"/>
    <m/>
    <n v="351900"/>
    <n v="0"/>
    <n v="351900"/>
    <x v="3"/>
    <n v="31315718"/>
    <n v="75000000"/>
    <x v="0"/>
  </r>
  <r>
    <x v="3"/>
    <x v="3"/>
    <e v="#N/A"/>
    <x v="75"/>
    <s v="Kenedy"/>
    <s v="Kenedy"/>
    <s v="Prepare Airport Layout Plan"/>
    <x v="3"/>
    <m/>
    <n v="135000"/>
    <n v="0"/>
    <n v="135000"/>
    <x v="3"/>
    <n v="31315718"/>
    <n v="75000000"/>
    <x v="0"/>
  </r>
  <r>
    <x v="3"/>
    <x v="3"/>
    <e v="#N/A"/>
    <x v="52"/>
    <s v="La Porte"/>
    <s v="Kenedy"/>
    <s v="Pavement Improvements"/>
    <x v="2"/>
    <m/>
    <n v="1400000"/>
    <n v="0"/>
    <n v="1400000"/>
    <x v="3"/>
    <n v="31315718"/>
    <n v="75000000"/>
    <x v="0"/>
  </r>
  <r>
    <x v="3"/>
    <x v="3"/>
    <e v="#N/A"/>
    <x v="52"/>
    <s v="La Porte"/>
    <s v="Kenedy"/>
    <s v="Pavement Improvements"/>
    <x v="3"/>
    <m/>
    <n v="450000"/>
    <n v="0"/>
    <n v="450000"/>
    <x v="3"/>
    <n v="31315718"/>
    <n v="75000000"/>
    <x v="0"/>
  </r>
  <r>
    <x v="3"/>
    <x v="3"/>
    <e v="#N/A"/>
    <x v="52"/>
    <s v="La Porte"/>
    <s v="Kenedy"/>
    <s v="Pavement Improvements"/>
    <x v="0"/>
    <m/>
    <n v="568210"/>
    <n v="0"/>
    <n v="568210"/>
    <x v="3"/>
    <n v="31315718"/>
    <n v="75000000"/>
    <x v="0"/>
  </r>
  <r>
    <x v="3"/>
    <x v="3"/>
    <s v="MWL"/>
    <x v="112"/>
    <s v="Mineral Wells"/>
    <s v="Mineral Wells"/>
    <s v="Pavement Improvements"/>
    <x v="3"/>
    <m/>
    <n v="600000"/>
    <n v="0"/>
    <n v="600000"/>
    <x v="3"/>
    <n v="31315718"/>
    <n v="75000000"/>
    <x v="1"/>
  </r>
  <r>
    <x v="3"/>
    <x v="3"/>
    <s v="MWL"/>
    <x v="112"/>
    <s v="Mineral Wells"/>
    <s v="Mineral Wells"/>
    <s v="Pavement Improvements"/>
    <x v="0"/>
    <m/>
    <n v="217830"/>
    <n v="0"/>
    <n v="217830"/>
    <x v="3"/>
    <n v="31315718"/>
    <n v="75000000"/>
    <x v="1"/>
  </r>
  <r>
    <x v="3"/>
    <x v="3"/>
    <e v="#N/A"/>
    <x v="54"/>
    <s v="Monahans"/>
    <s v="Monahans"/>
    <s v="Pavement Improvements"/>
    <x v="4"/>
    <m/>
    <n v="3400000"/>
    <n v="0"/>
    <n v="3400000"/>
    <x v="3"/>
    <n v="31315718"/>
    <n v="75000000"/>
    <x v="0"/>
  </r>
  <r>
    <x v="3"/>
    <x v="3"/>
    <e v="#N/A"/>
    <x v="127"/>
    <s v="Cochran County"/>
    <s v="Morton"/>
    <s v="Pavement Improvements"/>
    <x v="3"/>
    <m/>
    <n v="150000"/>
    <n v="0"/>
    <n v="150000"/>
    <x v="3"/>
    <n v="31315718"/>
    <n v="75000000"/>
    <x v="0"/>
  </r>
  <r>
    <x v="3"/>
    <x v="3"/>
    <e v="#N/A"/>
    <x v="127"/>
    <s v="Cochran County"/>
    <s v="Morton"/>
    <s v="Pavement Improvements"/>
    <x v="0"/>
    <m/>
    <n v="336000"/>
    <n v="0"/>
    <n v="336000"/>
    <x v="3"/>
    <n v="31315718"/>
    <n v="75000000"/>
    <x v="0"/>
  </r>
  <r>
    <x v="3"/>
    <x v="3"/>
    <s v="GYI"/>
    <x v="167"/>
    <s v="Grayson County"/>
    <s v="Sherman-Denison"/>
    <s v="Airport Master Plan Update and Pavement Management Plan"/>
    <x v="3"/>
    <m/>
    <n v="315000"/>
    <n v="0"/>
    <n v="315000"/>
    <x v="3"/>
    <n v="31315718"/>
    <n v="75000000"/>
    <x v="0"/>
  </r>
  <r>
    <x v="3"/>
    <x v="3"/>
    <e v="#N/A"/>
    <x v="171"/>
    <s v="Smithville"/>
    <s v="Smithville"/>
    <s v="Acquire Hangars"/>
    <x v="3"/>
    <m/>
    <n v="600000"/>
    <n v="0"/>
    <n v="600000"/>
    <x v="3"/>
    <n v="31315718"/>
    <n v="75000000"/>
    <x v="0"/>
  </r>
  <r>
    <x v="3"/>
    <x v="3"/>
    <e v="#N/A"/>
    <x v="73"/>
    <s v="Culberson County"/>
    <s v="Van Horn"/>
    <s v="Pavement Improvements"/>
    <x v="3"/>
    <m/>
    <n v="750000"/>
    <n v="0"/>
    <n v="750000"/>
    <x v="3"/>
    <n v="31315718"/>
    <n v="75000000"/>
    <x v="0"/>
  </r>
  <r>
    <x v="3"/>
    <x v="3"/>
    <e v="#N/A"/>
    <x v="73"/>
    <s v="Culberson County"/>
    <s v="Van Horn"/>
    <s v="Pavement Improvements"/>
    <x v="0"/>
    <m/>
    <n v="901320"/>
    <n v="0"/>
    <n v="901320"/>
    <x v="3"/>
    <n v="31315718"/>
    <n v="75000000"/>
    <x v="0"/>
  </r>
  <r>
    <x v="3"/>
    <x v="3"/>
    <e v="#N/A"/>
    <x v="104"/>
    <s v="Wilbarger County"/>
    <s v="Vernon"/>
    <s v="Lighting Improvements"/>
    <x v="2"/>
    <m/>
    <n v="600000"/>
    <n v="0"/>
    <n v="600000"/>
    <x v="3"/>
    <n v="31315718"/>
    <n v="75000000"/>
    <x v="0"/>
  </r>
  <r>
    <x v="3"/>
    <x v="3"/>
    <e v="#N/A"/>
    <x v="104"/>
    <s v="Wilbarger County"/>
    <s v="Vernon"/>
    <s v="Lighting Improvements"/>
    <x v="3"/>
    <m/>
    <n v="150000"/>
    <n v="0"/>
    <n v="150000"/>
    <x v="3"/>
    <n v="31315718"/>
    <n v="75000000"/>
    <x v="0"/>
  </r>
  <r>
    <x v="3"/>
    <x v="3"/>
    <e v="#N/A"/>
    <x v="104"/>
    <s v="Wilbarger County"/>
    <s v="Vernon"/>
    <s v="Lighting Improvements"/>
    <x v="0"/>
    <m/>
    <n v="256920"/>
    <n v="0"/>
    <n v="256920"/>
    <x v="3"/>
    <n v="31315718"/>
    <n v="75000000"/>
    <x v="0"/>
  </r>
  <r>
    <x v="3"/>
    <x v="3"/>
    <e v="#N/A"/>
    <x v="172"/>
    <s v="Weslaco"/>
    <s v="Weslaco"/>
    <s v="Engineering/Design"/>
    <x v="3"/>
    <m/>
    <n v="76500"/>
    <n v="0"/>
    <n v="76500"/>
    <x v="3"/>
    <n v="31315718"/>
    <n v="75000000"/>
    <x v="0"/>
  </r>
  <r>
    <x v="3"/>
    <x v="3"/>
    <e v="#N/A"/>
    <x v="173"/>
    <s v="Wharton"/>
    <s v="Wharton"/>
    <s v="Design and Construction of Hangar"/>
    <x v="3"/>
    <m/>
    <n v="600000"/>
    <n v="0"/>
    <n v="600000"/>
    <x v="3"/>
    <n v="31315718"/>
    <n v="75000000"/>
    <x v="0"/>
  </r>
  <r>
    <x v="3"/>
    <x v="3"/>
    <e v="#N/A"/>
    <x v="64"/>
    <s v="Winkler County"/>
    <s v="Wink"/>
    <s v="Pavement Improvements"/>
    <x v="1"/>
    <m/>
    <n v="1633000"/>
    <n v="0"/>
    <n v="1633000"/>
    <x v="3"/>
    <n v="31315718"/>
    <n v="75000000"/>
    <x v="0"/>
  </r>
  <r>
    <x v="3"/>
    <x v="5"/>
    <s v="GKY"/>
    <x v="39"/>
    <s v="Arlington"/>
    <s v="Arlington"/>
    <s v="Fencing Improvements"/>
    <x v="0"/>
    <n v="0.9"/>
    <n v="1050000"/>
    <n v="945000"/>
    <n v="105000"/>
    <x v="3"/>
    <n v="31315718"/>
    <n v="75000000"/>
    <x v="1"/>
  </r>
  <r>
    <x v="3"/>
    <x v="5"/>
    <e v="#N/A"/>
    <x v="174"/>
    <s v="Conroe"/>
    <s v="Conroe"/>
    <s v="Taxiway Reconstruction"/>
    <x v="0"/>
    <n v="0.9"/>
    <n v="3600000"/>
    <n v="3240000"/>
    <n v="360000"/>
    <x v="3"/>
    <n v="31315718"/>
    <n v="75000000"/>
    <x v="0"/>
  </r>
  <r>
    <x v="3"/>
    <x v="5"/>
    <e v="#N/A"/>
    <x v="175"/>
    <s v="Devine"/>
    <s v="Devine"/>
    <s v="Engineering/Design"/>
    <x v="0"/>
    <n v="0.9"/>
    <n v="50000"/>
    <n v="45000"/>
    <n v="5000"/>
    <x v="3"/>
    <n v="31315718"/>
    <n v="75000000"/>
    <x v="0"/>
  </r>
  <r>
    <x v="3"/>
    <x v="5"/>
    <e v="#N/A"/>
    <x v="176"/>
    <s v="Georgetown"/>
    <s v="Georgetown"/>
    <s v="Lighting Improvements"/>
    <x v="0"/>
    <n v="0.9"/>
    <n v="1287600"/>
    <n v="1158840"/>
    <n v="128760"/>
    <x v="3"/>
    <n v="31315718"/>
    <n v="75000000"/>
    <x v="0"/>
  </r>
  <r>
    <x v="3"/>
    <x v="5"/>
    <s v="GPM"/>
    <x v="123"/>
    <s v="Grand Prairie"/>
    <s v="Grand Prairie"/>
    <s v="Taxiway Improvements"/>
    <x v="0"/>
    <n v="0.8"/>
    <n v="1245300"/>
    <n v="996240"/>
    <n v="249060"/>
    <x v="3"/>
    <n v="31315718"/>
    <n v="75000000"/>
    <x v="1"/>
  </r>
  <r>
    <x v="3"/>
    <x v="5"/>
    <s v="INJ"/>
    <x v="177"/>
    <s v="Hillsboro"/>
    <s v="Hillsboro"/>
    <s v="Engineering/Design"/>
    <x v="0"/>
    <n v="0.9"/>
    <n v="60000"/>
    <n v="54000"/>
    <n v="6000"/>
    <x v="3"/>
    <n v="31315718"/>
    <n v="75000000"/>
    <x v="1"/>
  </r>
  <r>
    <x v="3"/>
    <x v="5"/>
    <e v="#N/A"/>
    <x v="178"/>
    <s v="Ingleside"/>
    <s v="Ingleside"/>
    <s v="Prepare Obstruction Survey"/>
    <x v="0"/>
    <n v="0.9"/>
    <n v="70000"/>
    <n v="63000"/>
    <n v="7000"/>
    <x v="3"/>
    <n v="31315718"/>
    <n v="75000000"/>
    <x v="0"/>
  </r>
  <r>
    <x v="3"/>
    <x v="5"/>
    <s v="HQZ"/>
    <x v="179"/>
    <s v="Mesquite"/>
    <s v="Mesquite"/>
    <s v="Land Acquisition"/>
    <x v="0"/>
    <n v="0.9"/>
    <n v="432740"/>
    <n v="389466"/>
    <n v="43274"/>
    <x v="3"/>
    <n v="31315718"/>
    <n v="75000000"/>
    <x v="1"/>
  </r>
  <r>
    <x v="3"/>
    <x v="5"/>
    <e v="#N/A"/>
    <x v="180"/>
    <s v="Plainview/Hale County"/>
    <s v="Plainview/Hale County"/>
    <s v="Reimbursement for Hangar Construction"/>
    <x v="0"/>
    <n v="0.9"/>
    <n v="166667"/>
    <n v="150000.30000000002"/>
    <n v="16666.699999999983"/>
    <x v="3"/>
    <n v="31315718"/>
    <n v="75000000"/>
    <x v="0"/>
  </r>
  <r>
    <x v="3"/>
    <x v="5"/>
    <e v="#N/A"/>
    <x v="181"/>
    <s v="Seymour"/>
    <s v="Seymour"/>
    <s v="Pavement Improvements"/>
    <x v="0"/>
    <n v="0.96579999999999999"/>
    <n v="3341310"/>
    <n v="3227037.1979999999"/>
    <n v="114272.80200000014"/>
    <x v="3"/>
    <n v="31315718"/>
    <n v="75000000"/>
    <x v="0"/>
  </r>
  <r>
    <x v="3"/>
    <x v="5"/>
    <e v="#N/A"/>
    <x v="182"/>
    <s v="Sulphur Springs"/>
    <s v="Sulphur Springs"/>
    <s v="Engineering/Design"/>
    <x v="0"/>
    <n v="0.9"/>
    <n v="150000"/>
    <n v="135000"/>
    <n v="15000"/>
    <x v="3"/>
    <n v="31315718"/>
    <n v="75000000"/>
    <x v="0"/>
  </r>
  <r>
    <x v="3"/>
    <x v="5"/>
    <e v="#N/A"/>
    <x v="183"/>
    <s v="Temple"/>
    <s v="Temple"/>
    <s v="Engineering/Design"/>
    <x v="0"/>
    <n v="0.9"/>
    <n v="200000"/>
    <n v="180000"/>
    <n v="20000"/>
    <x v="3"/>
    <n v="31315718"/>
    <n v="75000000"/>
    <x v="0"/>
  </r>
  <r>
    <x v="3"/>
    <x v="5"/>
    <e v="#N/A"/>
    <x v="184"/>
    <s v="Victoria"/>
    <s v="Victoria"/>
    <s v="Pavement Improvements"/>
    <x v="0"/>
    <n v="0.9"/>
    <n v="2100000"/>
    <n v="1890000"/>
    <n v="210000"/>
    <x v="3"/>
    <n v="31315718"/>
    <n v="75000000"/>
    <x v="0"/>
  </r>
  <r>
    <x v="3"/>
    <x v="5"/>
    <e v="#N/A"/>
    <x v="185"/>
    <s v="Wills Point"/>
    <s v="Wills Point"/>
    <s v="Design &amp; Construct Hangar"/>
    <x v="1"/>
    <n v="0.9"/>
    <n v="666667"/>
    <n v="600000.30000000005"/>
    <n v="66666.699999999953"/>
    <x v="3"/>
    <n v="31315718"/>
    <n v="75000000"/>
    <x v="0"/>
  </r>
  <r>
    <x v="3"/>
    <x v="10"/>
    <s v="ADS"/>
    <x v="2"/>
    <s v="Town of Addison"/>
    <s v="Addison"/>
    <s v="Land Reimbursement"/>
    <x v="0"/>
    <n v="0.9"/>
    <n v="1456180"/>
    <n v="1310562"/>
    <n v="145618"/>
    <x v="3"/>
    <n v="31315718"/>
    <n v="75000000"/>
    <x v="1"/>
  </r>
  <r>
    <x v="3"/>
    <x v="10"/>
    <e v="#N/A"/>
    <x v="186"/>
    <s v="Dumas"/>
    <s v="Dumas"/>
    <s v="Engineering/Design"/>
    <x v="0"/>
    <n v="0.9"/>
    <n v="166667"/>
    <n v="150000.30000000002"/>
    <n v="16666.699999999983"/>
    <x v="3"/>
    <n v="31315718"/>
    <n v="75000000"/>
    <x v="0"/>
  </r>
  <r>
    <x v="3"/>
    <x v="10"/>
    <e v="#N/A"/>
    <x v="187"/>
    <s v="Galveston"/>
    <s v="Galveston"/>
    <s v="Airport Master Plan"/>
    <x v="0"/>
    <n v="0.9"/>
    <n v="225000"/>
    <n v="202500"/>
    <n v="22500"/>
    <x v="3"/>
    <n v="31315718"/>
    <n v="75000000"/>
    <x v="0"/>
  </r>
  <r>
    <x v="3"/>
    <x v="10"/>
    <s v="GDJ"/>
    <x v="46"/>
    <s v="Granbury"/>
    <s v="Granbury"/>
    <s v="Pavement Improvements"/>
    <x v="0"/>
    <n v="0.52539999999999998"/>
    <n v="6257501"/>
    <n v="3287691.0253999997"/>
    <n v="2969809.9746000003"/>
    <x v="3"/>
    <n v="31315718"/>
    <n v="75000000"/>
    <x v="1"/>
  </r>
  <r>
    <x v="3"/>
    <x v="10"/>
    <e v="#N/A"/>
    <x v="188"/>
    <s v="Levelland/Hockley County"/>
    <s v="Levelland/Hockley County"/>
    <s v="Install Automated Weather Observing System"/>
    <x v="1"/>
    <n v="0.75"/>
    <n v="200000"/>
    <n v="150000"/>
    <n v="50000"/>
    <x v="3"/>
    <n v="31315718"/>
    <n v="75000000"/>
    <x v="0"/>
  </r>
  <r>
    <x v="3"/>
    <x v="10"/>
    <e v="#N/A"/>
    <x v="189"/>
    <s v="Littlefield"/>
    <s v="Littlefield"/>
    <s v="Feasibility Study"/>
    <x v="0"/>
    <n v="0.9"/>
    <n v="166667"/>
    <n v="150000.30000000002"/>
    <n v="16666.699999999983"/>
    <x v="3"/>
    <n v="31315718"/>
    <n v="75000000"/>
    <x v="0"/>
  </r>
  <r>
    <x v="3"/>
    <x v="10"/>
    <e v="#N/A"/>
    <x v="190"/>
    <s v="Madisonville"/>
    <s v="Madisonville"/>
    <s v="Engineering/Design"/>
    <x v="1"/>
    <n v="0.9"/>
    <n v="150000"/>
    <n v="135000"/>
    <n v="15000"/>
    <x v="3"/>
    <n v="31315718"/>
    <n v="75000000"/>
    <x v="0"/>
  </r>
  <r>
    <x v="3"/>
    <x v="10"/>
    <s v="TKI"/>
    <x v="168"/>
    <s v="McKinney"/>
    <s v="McKinney"/>
    <s v="Design &amp; Construct RW Extension"/>
    <x v="1"/>
    <n v="0.9"/>
    <n v="16666667"/>
    <n v="15000000.300000001"/>
    <n v="1666666.6999999993"/>
    <x v="3"/>
    <n v="31315718"/>
    <n v="75000000"/>
    <x v="1"/>
  </r>
  <r>
    <x v="3"/>
    <x v="10"/>
    <e v="#N/A"/>
    <x v="191"/>
    <s v="Newton"/>
    <s v="Newton"/>
    <s v="Pavement Improvements"/>
    <x v="1"/>
    <n v="0.9"/>
    <n v="548570"/>
    <n v="493713"/>
    <n v="54857"/>
    <x v="3"/>
    <n v="31315718"/>
    <n v="75000000"/>
    <x v="0"/>
  </r>
  <r>
    <x v="3"/>
    <x v="10"/>
    <e v="#N/A"/>
    <x v="192"/>
    <s v="Cloverfield Acquisition Corp"/>
    <s v="Pearland"/>
    <s v="Drainage Study"/>
    <x v="0"/>
    <n v="0.9"/>
    <n v="100000"/>
    <n v="90000"/>
    <n v="10000"/>
    <x v="3"/>
    <n v="31315718"/>
    <n v="75000000"/>
    <x v="0"/>
  </r>
  <r>
    <x v="3"/>
    <x v="10"/>
    <e v="#N/A"/>
    <x v="193"/>
    <s v="San Antonio"/>
    <s v="San Antonio"/>
    <s v="Engineering/Design"/>
    <x v="0"/>
    <n v="0.9"/>
    <n v="180000"/>
    <n v="162000"/>
    <n v="18000"/>
    <x v="3"/>
    <n v="31315718"/>
    <n v="75000000"/>
    <x v="0"/>
  </r>
  <r>
    <x v="3"/>
    <x v="10"/>
    <e v="#N/A"/>
    <x v="194"/>
    <s v="Uvalde"/>
    <s v="Uvalde"/>
    <s v="Engineering/Design"/>
    <x v="0"/>
    <n v="0.9"/>
    <n v="80000"/>
    <n v="72000"/>
    <n v="8000"/>
    <x v="3"/>
    <n v="31315718"/>
    <n v="75000000"/>
    <x v="0"/>
  </r>
  <r>
    <x v="3"/>
    <x v="7"/>
    <e v="#N/A"/>
    <x v="195"/>
    <s v="Alpine"/>
    <s v="Alpine"/>
    <s v="Engineering/Design"/>
    <x v="0"/>
    <n v="0.9"/>
    <n v="70000"/>
    <n v="63000"/>
    <n v="7000"/>
    <x v="3"/>
    <n v="31315718"/>
    <n v="75000000"/>
    <x v="0"/>
  </r>
  <r>
    <x v="3"/>
    <x v="7"/>
    <s v="DTO"/>
    <x v="94"/>
    <s v="Denton"/>
    <s v="Denton"/>
    <s v="Lighting Improvements"/>
    <x v="0"/>
    <n v="0.9"/>
    <n v="1100000"/>
    <n v="990000"/>
    <n v="110000"/>
    <x v="3"/>
    <n v="31315718"/>
    <n v="75000000"/>
    <x v="1"/>
  </r>
  <r>
    <x v="3"/>
    <x v="7"/>
    <e v="#N/A"/>
    <x v="134"/>
    <s v="Edinburg"/>
    <s v="Edinburg"/>
    <s v="Design &amp; Construct Hangar Expansion"/>
    <x v="1"/>
    <n v="0.9"/>
    <n v="5555555"/>
    <n v="4999999.5"/>
    <n v="555555.5"/>
    <x v="3"/>
    <n v="31315718"/>
    <n v="75000000"/>
    <x v="0"/>
  </r>
  <r>
    <x v="3"/>
    <x v="7"/>
    <e v="#N/A"/>
    <x v="134"/>
    <s v="Edinburg"/>
    <s v="Edinburg"/>
    <s v="Design &amp; Construct Pavement Improvements"/>
    <x v="0"/>
    <n v="0.9"/>
    <n v="500000"/>
    <n v="450000"/>
    <n v="50000"/>
    <x v="3"/>
    <n v="31315718"/>
    <n v="75000000"/>
    <x v="0"/>
  </r>
  <r>
    <x v="3"/>
    <x v="7"/>
    <e v="#N/A"/>
    <x v="196"/>
    <s v="Floydada"/>
    <s v="Floydada"/>
    <s v="Pavement Improvements"/>
    <x v="0"/>
    <n v="0.9"/>
    <n v="666667"/>
    <n v="600000.30000000005"/>
    <n v="66666.699999999953"/>
    <x v="3"/>
    <n v="31315718"/>
    <n v="75000000"/>
    <x v="0"/>
  </r>
  <r>
    <x v="3"/>
    <x v="7"/>
    <e v="#N/A"/>
    <x v="197"/>
    <s v="Fredericksburg"/>
    <s v="Fredericksburg"/>
    <s v="Design &amp; Construct Pavement Improvements"/>
    <x v="0"/>
    <n v="0.9"/>
    <n v="2221400"/>
    <n v="1999260"/>
    <n v="222140"/>
    <x v="3"/>
    <n v="31315718"/>
    <n v="75000000"/>
    <x v="0"/>
  </r>
  <r>
    <x v="3"/>
    <x v="7"/>
    <e v="#N/A"/>
    <x v="187"/>
    <s v="Galveston"/>
    <s v="Galveston"/>
    <s v="Design &amp; Construct Pavement Improvements"/>
    <x v="0"/>
    <n v="0.9"/>
    <n v="940000"/>
    <n v="846000"/>
    <n v="94000"/>
    <x v="3"/>
    <n v="31315718"/>
    <n v="75000000"/>
    <x v="0"/>
  </r>
  <r>
    <x v="3"/>
    <x v="7"/>
    <e v="#N/A"/>
    <x v="198"/>
    <s v="Giddings/Lee County"/>
    <s v="Giddings/Lee County"/>
    <s v="Giddings/Lee County"/>
    <x v="0"/>
    <n v="0.9"/>
    <n v="1725500"/>
    <n v="1552950"/>
    <n v="172550"/>
    <x v="3"/>
    <n v="31315718"/>
    <n v="75000000"/>
    <x v="0"/>
  </r>
  <r>
    <x v="3"/>
    <x v="7"/>
    <e v="#N/A"/>
    <x v="199"/>
    <s v="Hearne"/>
    <s v="Hearne"/>
    <s v="Pavement Improvements"/>
    <x v="0"/>
    <n v="0.9"/>
    <n v="1360000"/>
    <n v="1224000"/>
    <n v="136000"/>
    <x v="3"/>
    <n v="31315718"/>
    <n v="75000000"/>
    <x v="0"/>
  </r>
  <r>
    <x v="3"/>
    <x v="7"/>
    <e v="#N/A"/>
    <x v="200"/>
    <s v="Huntsville"/>
    <s v="Huntsville"/>
    <s v="Pavement Improvements"/>
    <x v="0"/>
    <n v="0.9"/>
    <n v="1700000"/>
    <n v="1530000"/>
    <n v="170000"/>
    <x v="3"/>
    <n v="31315718"/>
    <n v="75000000"/>
    <x v="0"/>
  </r>
  <r>
    <x v="3"/>
    <x v="7"/>
    <e v="#N/A"/>
    <x v="201"/>
    <s v="Junction"/>
    <s v="Junction"/>
    <s v="Engineering/Design"/>
    <x v="0"/>
    <n v="0.9"/>
    <n v="75000"/>
    <n v="67500"/>
    <n v="7500"/>
    <x v="3"/>
    <n v="31315718"/>
    <n v="75000000"/>
    <x v="0"/>
  </r>
  <r>
    <x v="3"/>
    <x v="7"/>
    <e v="#N/A"/>
    <x v="202"/>
    <s v="Llano"/>
    <s v="Llano"/>
    <s v="Install Automated Weather Observing System"/>
    <x v="1"/>
    <n v="0.75"/>
    <n v="150000"/>
    <n v="112500"/>
    <n v="37500"/>
    <x v="3"/>
    <n v="31315718"/>
    <n v="75000000"/>
    <x v="0"/>
  </r>
  <r>
    <x v="3"/>
    <x v="7"/>
    <e v="#N/A"/>
    <x v="203"/>
    <s v="Monahans"/>
    <s v="Monahans"/>
    <s v="Install Automated Weather Observing System"/>
    <x v="1"/>
    <n v="0.75"/>
    <n v="200000"/>
    <n v="150000"/>
    <n v="50000"/>
    <x v="3"/>
    <n v="31315718"/>
    <n v="75000000"/>
    <x v="0"/>
  </r>
  <r>
    <x v="3"/>
    <x v="7"/>
    <e v="#N/A"/>
    <x v="204"/>
    <s v="Port Lavaca"/>
    <s v="Port Lavaca"/>
    <s v="Design &amp; Construct Pavement Improvements"/>
    <x v="0"/>
    <n v="0.9"/>
    <n v="635000"/>
    <n v="571500"/>
    <n v="63500"/>
    <x v="3"/>
    <n v="31315718"/>
    <n v="75000000"/>
    <x v="0"/>
  </r>
  <r>
    <x v="3"/>
    <x v="7"/>
    <e v="#N/A"/>
    <x v="205"/>
    <s v="Rockport"/>
    <s v="Rockport"/>
    <s v="Design &amp; Construct Pavement Improvements"/>
    <x v="0"/>
    <n v="0.9"/>
    <n v="1840000"/>
    <n v="1656000"/>
    <n v="184000"/>
    <x v="3"/>
    <n v="31315718"/>
    <n v="75000000"/>
    <x v="0"/>
  </r>
  <r>
    <x v="3"/>
    <x v="7"/>
    <e v="#N/A"/>
    <x v="206"/>
    <s v="Seminole"/>
    <s v="Seminole"/>
    <s v="Engineering/Design"/>
    <x v="0"/>
    <n v="0.9"/>
    <n v="90000"/>
    <n v="81000"/>
    <n v="9000"/>
    <x v="3"/>
    <n v="31315718"/>
    <n v="75000000"/>
    <x v="0"/>
  </r>
  <r>
    <x v="3"/>
    <x v="7"/>
    <e v="#N/A"/>
    <x v="207"/>
    <s v="Tejas Avco Inc."/>
    <s v="Tejas Avco Inc."/>
    <s v="Design &amp; Construct Pavement Improvements"/>
    <x v="0"/>
    <n v="0.9"/>
    <n v="631478"/>
    <n v="568330.20000000007"/>
    <n v="63147.79999999993"/>
    <x v="3"/>
    <n v="31315718"/>
    <n v="75000000"/>
    <x v="0"/>
  </r>
  <r>
    <x v="4"/>
    <x v="8"/>
    <s v="ADS"/>
    <x v="2"/>
    <s v="Town of Addison"/>
    <s v="Addison"/>
    <s v="Pavement Improvements"/>
    <x v="3"/>
    <n v="0.9"/>
    <n v="666667"/>
    <n v="600000.30000000005"/>
    <n v="66666.699999999953"/>
    <x v="4"/>
    <n v="21988377"/>
    <n v="75000000"/>
    <x v="1"/>
  </r>
  <r>
    <x v="4"/>
    <x v="8"/>
    <s v=" "/>
    <x v="17"/>
    <s v="Bonham"/>
    <s v="Bonham"/>
    <s v="Engineering/Design"/>
    <x v="3"/>
    <n v="0.9"/>
    <n v="250000"/>
    <n v="225000"/>
    <n v="25000"/>
    <x v="4"/>
    <n v="21988377"/>
    <n v="75000000"/>
    <x v="0"/>
  </r>
  <r>
    <x v="4"/>
    <x v="8"/>
    <s v=" "/>
    <x v="208"/>
    <s v="Borger"/>
    <s v="Borger"/>
    <s v="Pavement Improvements"/>
    <x v="0"/>
    <n v="0.9"/>
    <n v="6548333"/>
    <n v="5893499.7000000002"/>
    <n v="654833.29999999981"/>
    <x v="4"/>
    <n v="21988377"/>
    <n v="75000000"/>
    <x v="0"/>
  </r>
  <r>
    <x v="4"/>
    <x v="8"/>
    <s v=" "/>
    <x v="208"/>
    <s v="Borger"/>
    <s v="Pavement Improvements"/>
    <s v="Pavement Improvements"/>
    <x v="3"/>
    <n v="0.9"/>
    <n v="166667"/>
    <n v="150000.30000000002"/>
    <n v="16666.699999999983"/>
    <x v="4"/>
    <n v="21988377"/>
    <n v="75000000"/>
    <x v="0"/>
  </r>
  <r>
    <x v="4"/>
    <x v="8"/>
    <s v=" "/>
    <x v="209"/>
    <s v="Bowie"/>
    <m/>
    <s v="Engineering/Design"/>
    <x v="3"/>
    <n v="0.9"/>
    <n v="150000"/>
    <n v="135000"/>
    <n v="15000"/>
    <x v="4"/>
    <n v="21988377"/>
    <n v="75000000"/>
    <x v="0"/>
  </r>
  <r>
    <x v="4"/>
    <x v="8"/>
    <s v=" "/>
    <x v="210"/>
    <s v="Brenham"/>
    <m/>
    <s v="Pavement Improvements"/>
    <x v="3"/>
    <n v="0.9"/>
    <n v="166667"/>
    <n v="150000.30000000002"/>
    <n v="16666.699999999983"/>
    <x v="4"/>
    <n v="21988377"/>
    <n v="75000000"/>
    <x v="0"/>
  </r>
  <r>
    <x v="4"/>
    <x v="8"/>
    <s v=" "/>
    <x v="211"/>
    <s v="Cameron"/>
    <m/>
    <s v="Pavement Improvements"/>
    <x v="0"/>
    <n v="0.9"/>
    <n v="580000"/>
    <n v="522000"/>
    <n v="58000"/>
    <x v="4"/>
    <n v="21988377"/>
    <n v="75000000"/>
    <x v="0"/>
  </r>
  <r>
    <x v="4"/>
    <x v="8"/>
    <s v=" "/>
    <x v="212"/>
    <s v="Center"/>
    <m/>
    <s v="Pavement Improvements"/>
    <x v="0"/>
    <n v="0.9"/>
    <n v="806667"/>
    <n v="726000.3"/>
    <n v="80666.699999999953"/>
    <x v="4"/>
    <n v="21988377"/>
    <n v="75000000"/>
    <x v="0"/>
  </r>
  <r>
    <x v="4"/>
    <x v="8"/>
    <s v=" "/>
    <x v="212"/>
    <s v="Center"/>
    <s v="Pavement Improvements"/>
    <s v="Pavement Improvements"/>
    <x v="3"/>
    <n v="0.9"/>
    <n v="333333"/>
    <n v="299999.7"/>
    <n v="33333.299999999988"/>
    <x v="4"/>
    <n v="21988377"/>
    <n v="75000000"/>
    <x v="0"/>
  </r>
  <r>
    <x v="4"/>
    <x v="8"/>
    <s v="CPT"/>
    <x v="51"/>
    <s v="City of Cleburne"/>
    <m/>
    <s v="Engineering/Design"/>
    <x v="3"/>
    <n v="0.9"/>
    <n v="455000"/>
    <n v="409500"/>
    <n v="45500"/>
    <x v="4"/>
    <n v="21988377"/>
    <n v="75000000"/>
    <x v="1"/>
  </r>
  <r>
    <x v="4"/>
    <x v="8"/>
    <s v=" "/>
    <x v="213"/>
    <s v="Cuero"/>
    <m/>
    <s v="Prepare an Airport Site Development"/>
    <x v="3"/>
    <n v="0.9"/>
    <n v="166667"/>
    <n v="150000.30000000002"/>
    <n v="16666.699999999983"/>
    <x v="4"/>
    <n v="21988377"/>
    <n v="75000000"/>
    <x v="0"/>
  </r>
  <r>
    <x v="4"/>
    <x v="8"/>
    <s v="FTW"/>
    <x v="30"/>
    <s v="Fort Worth"/>
    <m/>
    <s v="Prepare an Airport Master Plan Update"/>
    <x v="0"/>
    <n v="0.9"/>
    <n v="83333"/>
    <n v="74999.7"/>
    <n v="8333.3000000000029"/>
    <x v="4"/>
    <n v="21988377"/>
    <n v="75000000"/>
    <x v="1"/>
  </r>
  <r>
    <x v="4"/>
    <x v="8"/>
    <s v="FTW"/>
    <x v="30"/>
    <s v="Fort Worth"/>
    <s v="Prepare an Airport Master Plan Update"/>
    <s v="Prepare an Airport Master Plan Update"/>
    <x v="3"/>
    <n v="0.9"/>
    <n v="166667"/>
    <n v="150000.30000000002"/>
    <n v="16666.699999999983"/>
    <x v="4"/>
    <n v="21988377"/>
    <n v="75000000"/>
    <x v="1"/>
  </r>
  <r>
    <x v="4"/>
    <x v="8"/>
    <s v="FWS"/>
    <x v="142"/>
    <s v="Fort Worth"/>
    <m/>
    <s v="Engineering/Design"/>
    <x v="0"/>
    <n v="0.9"/>
    <n v="88333"/>
    <n v="79499.7"/>
    <n v="8833.3000000000029"/>
    <x v="4"/>
    <n v="21988377"/>
    <n v="75000000"/>
    <x v="1"/>
  </r>
  <r>
    <x v="4"/>
    <x v="8"/>
    <s v="FWS"/>
    <x v="142"/>
    <s v="Fort Worth"/>
    <m/>
    <s v="Engineering/Design"/>
    <x v="3"/>
    <n v="0.9"/>
    <n v="166667"/>
    <n v="150000.30000000002"/>
    <n v="16666.699999999983"/>
    <x v="4"/>
    <n v="21988377"/>
    <n v="75000000"/>
    <x v="1"/>
  </r>
  <r>
    <x v="4"/>
    <x v="8"/>
    <s v=" "/>
    <x v="214"/>
    <s v="Giddings/Lee County"/>
    <m/>
    <s v="Electrical Improvements"/>
    <x v="2"/>
    <n v="0.9"/>
    <n v="750000"/>
    <n v="675000"/>
    <n v="75000"/>
    <x v="4"/>
    <n v="21988377"/>
    <n v="75000000"/>
    <x v="0"/>
  </r>
  <r>
    <x v="4"/>
    <x v="8"/>
    <s v=" "/>
    <x v="215"/>
    <s v="Goldthwaite"/>
    <m/>
    <s v="Design &amp; Construct Electrical Improvements"/>
    <x v="1"/>
    <n v="0.9"/>
    <n v="500000"/>
    <n v="450000"/>
    <n v="50000"/>
    <x v="4"/>
    <n v="21988377"/>
    <n v="75000000"/>
    <x v="0"/>
  </r>
  <r>
    <x v="4"/>
    <x v="8"/>
    <s v=" "/>
    <x v="216"/>
    <s v="Lago Vista"/>
    <m/>
    <s v="Land Reimbursement"/>
    <x v="3"/>
    <n v="0.9"/>
    <n v="260000"/>
    <n v="234000"/>
    <n v="26000"/>
    <x v="4"/>
    <n v="21988377"/>
    <n v="75000000"/>
    <x v="0"/>
  </r>
  <r>
    <x v="4"/>
    <x v="8"/>
    <s v="JWY"/>
    <x v="126"/>
    <s v="Midlothian"/>
    <m/>
    <s v="Fencing Improvements"/>
    <x v="3"/>
    <n v="0.9"/>
    <n v="275000"/>
    <n v="247500"/>
    <n v="27500"/>
    <x v="4"/>
    <n v="21988377"/>
    <n v="75000000"/>
    <x v="1"/>
  </r>
  <r>
    <x v="4"/>
    <x v="8"/>
    <s v="MWL"/>
    <x v="112"/>
    <s v="Mineral Wells"/>
    <m/>
    <s v="Pavement Improvements"/>
    <x v="0"/>
    <n v="0.9"/>
    <n v="403520"/>
    <n v="363168"/>
    <n v="40352"/>
    <x v="4"/>
    <n v="21988377"/>
    <n v="75000000"/>
    <x v="1"/>
  </r>
  <r>
    <x v="4"/>
    <x v="8"/>
    <s v=" "/>
    <x v="217"/>
    <s v="Pampa"/>
    <m/>
    <s v="Engineering/Design"/>
    <x v="3"/>
    <n v="0.9"/>
    <n v="85000"/>
    <n v="76500"/>
    <n v="8500"/>
    <x v="4"/>
    <n v="21988377"/>
    <n v="75000000"/>
    <x v="0"/>
  </r>
  <r>
    <x v="4"/>
    <x v="8"/>
    <s v=" "/>
    <x v="218"/>
    <s v="Port Isabel"/>
    <m/>
    <s v="Engineering/Design"/>
    <x v="3"/>
    <n v="0.9"/>
    <n v="100000"/>
    <n v="90000"/>
    <n v="10000"/>
    <x v="4"/>
    <n v="21988377"/>
    <n v="75000000"/>
    <x v="0"/>
  </r>
  <r>
    <x v="4"/>
    <x v="8"/>
    <s v=" "/>
    <x v="219"/>
    <s v="Sugar Land"/>
    <m/>
    <s v="Taxiway Improvements"/>
    <x v="0"/>
    <n v="0.9"/>
    <n v="2222222"/>
    <n v="1999999.8"/>
    <n v="222222.19999999995"/>
    <x v="4"/>
    <n v="21988377"/>
    <n v="75000000"/>
    <x v="0"/>
  </r>
  <r>
    <x v="4"/>
    <x v="8"/>
    <s v="TRL"/>
    <x v="79"/>
    <s v="Terrell"/>
    <m/>
    <s v="Pavement Improvements"/>
    <x v="2"/>
    <n v="0.9"/>
    <n v="2525333"/>
    <n v="2272799.7000000002"/>
    <n v="252533.29999999981"/>
    <x v="4"/>
    <n v="21988377"/>
    <n v="75000000"/>
    <x v="0"/>
  </r>
  <r>
    <x v="4"/>
    <x v="8"/>
    <s v="TRL"/>
    <x v="79"/>
    <s v="Terrell"/>
    <s v="Pavement Improvements"/>
    <s v="Pavement Improvements"/>
    <x v="3"/>
    <n v="0.9"/>
    <n v="166667"/>
    <n v="150000.30000000002"/>
    <n v="16666.699999999983"/>
    <x v="4"/>
    <n v="21988377"/>
    <n v="75000000"/>
    <x v="0"/>
  </r>
  <r>
    <x v="4"/>
    <x v="8"/>
    <s v=" "/>
    <x v="220"/>
    <s v="Victoria"/>
    <m/>
    <s v="Pavement Improvements"/>
    <x v="0"/>
    <n v="0.9"/>
    <n v="1340840"/>
    <n v="1206756"/>
    <n v="134084"/>
    <x v="4"/>
    <n v="21988377"/>
    <n v="75000000"/>
    <x v="0"/>
  </r>
  <r>
    <x v="4"/>
    <x v="9"/>
    <s v=" "/>
    <x v="195"/>
    <s v="Alpine"/>
    <m/>
    <s v="Design &amp; Construct Pavement Improvements"/>
    <x v="1"/>
    <n v="0.9"/>
    <n v="590000"/>
    <n v="531000"/>
    <n v="59000"/>
    <x v="4"/>
    <n v="21988377"/>
    <n v="75000000"/>
    <x v="0"/>
  </r>
  <r>
    <x v="4"/>
    <x v="9"/>
    <s v=" "/>
    <x v="221"/>
    <s v="Angleton"/>
    <m/>
    <s v="Prepare a Drainage Study"/>
    <x v="3"/>
    <n v="0.9"/>
    <n v="166667"/>
    <n v="150000.30000000002"/>
    <n v="16666.699999999983"/>
    <x v="4"/>
    <n v="21988377"/>
    <n v="75000000"/>
    <x v="0"/>
  </r>
  <r>
    <x v="4"/>
    <x v="9"/>
    <s v=" "/>
    <x v="222"/>
    <s v="Breckenridge"/>
    <m/>
    <s v="Design &amp; Construct Pavement Improvements"/>
    <x v="1"/>
    <n v="0.9"/>
    <n v="1387100"/>
    <n v="1248390"/>
    <n v="138710"/>
    <x v="4"/>
    <n v="21988377"/>
    <n v="75000000"/>
    <x v="0"/>
  </r>
  <r>
    <x v="4"/>
    <x v="9"/>
    <s v=" "/>
    <x v="132"/>
    <s v="Burnet"/>
    <m/>
    <s v="Land Reimbursement"/>
    <x v="3"/>
    <n v="0.9"/>
    <n v="166667"/>
    <n v="150000.30000000002"/>
    <n v="16666.699999999983"/>
    <x v="4"/>
    <n v="21988377"/>
    <n v="75000000"/>
    <x v="0"/>
  </r>
  <r>
    <x v="4"/>
    <x v="9"/>
    <s v=" "/>
    <x v="223"/>
    <s v="Eldorado"/>
    <m/>
    <s v="Design &amp; Construct Pavement Improvements"/>
    <x v="1"/>
    <n v="0.9"/>
    <n v="495000"/>
    <n v="445500"/>
    <n v="49500"/>
    <x v="4"/>
    <n v="21988377"/>
    <n v="75000000"/>
    <x v="0"/>
  </r>
  <r>
    <x v="4"/>
    <x v="9"/>
    <s v=" "/>
    <x v="224"/>
    <s v="George West"/>
    <m/>
    <s v="Install Automated Weather Observing System"/>
    <x v="1"/>
    <n v="0.75"/>
    <n v="200000"/>
    <n v="150000"/>
    <n v="50000"/>
    <x v="4"/>
    <n v="21988377"/>
    <n v="75000000"/>
    <x v="0"/>
  </r>
  <r>
    <x v="4"/>
    <x v="9"/>
    <s v="GVT"/>
    <x v="147"/>
    <s v="City of Greenville"/>
    <m/>
    <s v="Drainage Improvements"/>
    <x v="3"/>
    <n v="0.9"/>
    <n v="1100000"/>
    <n v="990000"/>
    <n v="110000"/>
    <x v="4"/>
    <n v="21988377"/>
    <n v="75000000"/>
    <x v="1"/>
  </r>
  <r>
    <x v="4"/>
    <x v="9"/>
    <s v=" "/>
    <x v="225"/>
    <s v="Hamilton"/>
    <m/>
    <s v="Design &amp; Construct Pavement Improvements"/>
    <x v="1"/>
    <n v="0.9"/>
    <n v="489000"/>
    <n v="440100"/>
    <n v="48900"/>
    <x v="4"/>
    <n v="21988377"/>
    <n v="75000000"/>
    <x v="0"/>
  </r>
  <r>
    <x v="4"/>
    <x v="9"/>
    <s v=" "/>
    <x v="178"/>
    <s v="Ingleside"/>
    <m/>
    <s v="Prepare an Airport Layout Plan Update"/>
    <x v="3"/>
    <n v="0.9"/>
    <n v="200000"/>
    <n v="180000"/>
    <n v="20000"/>
    <x v="4"/>
    <n v="21988377"/>
    <n v="75000000"/>
    <x v="0"/>
  </r>
  <r>
    <x v="4"/>
    <x v="9"/>
    <s v=" "/>
    <x v="226"/>
    <s v="Jacksonville"/>
    <m/>
    <s v="Pavement Improvements"/>
    <x v="0"/>
    <n v="0.9"/>
    <n v="1333333"/>
    <n v="1199999.7"/>
    <n v="133333.30000000005"/>
    <x v="4"/>
    <n v="21988377"/>
    <n v="75000000"/>
    <x v="0"/>
  </r>
  <r>
    <x v="4"/>
    <x v="9"/>
    <s v=" "/>
    <x v="226"/>
    <s v="Jacksonville"/>
    <m/>
    <s v="Pavement Improvements"/>
    <x v="3"/>
    <n v="0.9"/>
    <n v="666667"/>
    <n v="600000.30000000005"/>
    <n v="66666.699999999953"/>
    <x v="4"/>
    <n v="21988377"/>
    <n v="75000000"/>
    <x v="0"/>
  </r>
  <r>
    <x v="4"/>
    <x v="9"/>
    <s v=" "/>
    <x v="227"/>
    <s v="Liberty"/>
    <m/>
    <s v="Install Automated Weather Observing System"/>
    <x v="1"/>
    <n v="0.75"/>
    <n v="200000"/>
    <n v="150000"/>
    <n v="50000"/>
    <x v="4"/>
    <n v="21988377"/>
    <n v="75000000"/>
    <x v="0"/>
  </r>
  <r>
    <x v="4"/>
    <x v="9"/>
    <s v=" "/>
    <x v="228"/>
    <s v="Presidio"/>
    <m/>
    <s v="Design &amp; Construct Pavement Improvements"/>
    <x v="1"/>
    <n v="0.9"/>
    <n v="425000"/>
    <n v="382500"/>
    <n v="42500"/>
    <x v="4"/>
    <n v="21988377"/>
    <n v="75000000"/>
    <x v="0"/>
  </r>
  <r>
    <x v="4"/>
    <x v="9"/>
    <s v=" "/>
    <x v="229"/>
    <s v="McGregor"/>
    <m/>
    <s v="Design &amp; Construct Pavement Improvements"/>
    <x v="1"/>
    <n v="0.9"/>
    <n v="1310000"/>
    <n v="1179000"/>
    <n v="131000"/>
    <x v="4"/>
    <n v="21988377"/>
    <n v="75000000"/>
    <x v="0"/>
  </r>
  <r>
    <x v="4"/>
    <x v="9"/>
    <s v=" "/>
    <x v="230"/>
    <s v="Mount Pleasant"/>
    <m/>
    <s v="Pavement Improvements"/>
    <x v="0"/>
    <n v="0.9"/>
    <n v="633333"/>
    <n v="569999.70000000007"/>
    <n v="63333.29999999993"/>
    <x v="4"/>
    <n v="21988377"/>
    <n v="75000000"/>
    <x v="0"/>
  </r>
  <r>
    <x v="4"/>
    <x v="9"/>
    <s v=" "/>
    <x v="230"/>
    <s v="Mount Pleasant"/>
    <m/>
    <s v="Pavement Improvements"/>
    <x v="3"/>
    <n v="0.9"/>
    <n v="666667"/>
    <n v="600000.30000000005"/>
    <n v="66666.699999999953"/>
    <x v="4"/>
    <n v="21988377"/>
    <n v="75000000"/>
    <x v="0"/>
  </r>
  <r>
    <x v="4"/>
    <x v="9"/>
    <s v=" "/>
    <x v="231"/>
    <s v="Munday"/>
    <m/>
    <s v="Pavement Improvements"/>
    <x v="1"/>
    <n v="0.9"/>
    <n v="694000"/>
    <n v="624600"/>
    <n v="69400"/>
    <x v="4"/>
    <n v="21988377"/>
    <n v="75000000"/>
    <x v="0"/>
  </r>
  <r>
    <x v="4"/>
    <x v="9"/>
    <s v=" "/>
    <x v="164"/>
    <s v="Odessa"/>
    <m/>
    <s v="Pavement Improvements"/>
    <x v="0"/>
    <n v="0.9"/>
    <n v="546200"/>
    <n v="491580"/>
    <n v="54620"/>
    <x v="4"/>
    <n v="21988377"/>
    <n v="75000000"/>
    <x v="0"/>
  </r>
  <r>
    <x v="4"/>
    <x v="9"/>
    <s v=" "/>
    <x v="232"/>
    <s v="Ozona"/>
    <m/>
    <s v="Design &amp; Construct Pavement Improvements"/>
    <x v="1"/>
    <n v="0.9"/>
    <n v="904600"/>
    <n v="814140"/>
    <n v="90460"/>
    <x v="4"/>
    <n v="21988377"/>
    <n v="75000000"/>
    <x v="0"/>
  </r>
  <r>
    <x v="4"/>
    <x v="9"/>
    <s v=" "/>
    <x v="233"/>
    <s v="Palestine"/>
    <m/>
    <s v="Install Automated Weather Observing System"/>
    <x v="1"/>
    <n v="0.75"/>
    <n v="150000"/>
    <n v="112500"/>
    <n v="37500"/>
    <x v="4"/>
    <n v="21988377"/>
    <n v="75000000"/>
    <x v="0"/>
  </r>
  <r>
    <x v="4"/>
    <x v="9"/>
    <s v=" "/>
    <x v="234"/>
    <s v="Quanah"/>
    <m/>
    <s v="Pavement Improvements"/>
    <x v="0"/>
    <n v="0.9"/>
    <n v="102000"/>
    <n v="91800"/>
    <n v="10200"/>
    <x v="4"/>
    <n v="21988377"/>
    <n v="75000000"/>
    <x v="0"/>
  </r>
  <r>
    <x v="4"/>
    <x v="9"/>
    <s v=" "/>
    <x v="235"/>
    <s v="Stamford"/>
    <m/>
    <s v="Design &amp; Construct Pavement Improvements"/>
    <x v="1"/>
    <n v="0.9"/>
    <n v="440000"/>
    <n v="396000"/>
    <n v="44000"/>
    <x v="4"/>
    <n v="21988377"/>
    <n v="75000000"/>
    <x v="0"/>
  </r>
  <r>
    <x v="4"/>
    <x v="2"/>
    <s v=" "/>
    <x v="40"/>
    <s v="Jim Wells County"/>
    <m/>
    <s v="Revenue Reimbursement "/>
    <x v="5"/>
    <n v="1"/>
    <n v="20000"/>
    <n v="20000"/>
    <n v="0"/>
    <x v="4"/>
    <n v="21988377"/>
    <n v="75000000"/>
    <x v="0"/>
  </r>
  <r>
    <x v="4"/>
    <x v="2"/>
    <s v=" "/>
    <x v="236"/>
    <s v="City of Alpine"/>
    <m/>
    <s v="Revenue Reimbursement "/>
    <x v="5"/>
    <n v="1"/>
    <n v="20000"/>
    <n v="20000"/>
    <n v="0"/>
    <x v="4"/>
    <n v="21988377"/>
    <n v="75000000"/>
    <x v="0"/>
  </r>
  <r>
    <x v="4"/>
    <x v="2"/>
    <s v=" "/>
    <x v="22"/>
    <s v="Chambers County"/>
    <m/>
    <s v="Revenue Reimbursement "/>
    <x v="5"/>
    <n v="1"/>
    <n v="1000"/>
    <n v="1000"/>
    <n v="0"/>
    <x v="4"/>
    <n v="21988377"/>
    <n v="75000000"/>
    <x v="0"/>
  </r>
  <r>
    <x v="4"/>
    <x v="2"/>
    <s v=" "/>
    <x v="47"/>
    <s v="Andrews County"/>
    <m/>
    <s v="Revenue Reimbursement "/>
    <x v="5"/>
    <n v="1"/>
    <n v="30000"/>
    <n v="30000"/>
    <n v="0"/>
    <x v="4"/>
    <n v="21988377"/>
    <n v="75000000"/>
    <x v="0"/>
  </r>
  <r>
    <x v="4"/>
    <x v="2"/>
    <s v=" "/>
    <x v="155"/>
    <s v="Brazoria County"/>
    <m/>
    <s v="Revenue Reimbursement "/>
    <x v="5"/>
    <n v="1"/>
    <n v="69000"/>
    <n v="69000"/>
    <n v="0"/>
    <x v="4"/>
    <n v="21988377"/>
    <n v="75000000"/>
    <x v="0"/>
  </r>
  <r>
    <x v="4"/>
    <x v="2"/>
    <s v="GKY"/>
    <x v="39"/>
    <s v="Arlington"/>
    <m/>
    <s v="Revenue Reimbursement "/>
    <x v="5"/>
    <n v="1"/>
    <n v="69000"/>
    <n v="69000"/>
    <n v="0"/>
    <x v="4"/>
    <n v="21988377"/>
    <n v="75000000"/>
    <x v="1"/>
  </r>
  <r>
    <x v="4"/>
    <x v="2"/>
    <s v=" "/>
    <x v="237"/>
    <s v="Stonewall County "/>
    <m/>
    <s v="Revenue Reimbursement "/>
    <x v="5"/>
    <n v="1"/>
    <n v="20000"/>
    <n v="20000"/>
    <n v="0"/>
    <x v="4"/>
    <n v="21988377"/>
    <n v="75000000"/>
    <x v="0"/>
  </r>
  <r>
    <x v="4"/>
    <x v="2"/>
    <s v=" "/>
    <x v="53"/>
    <s v="Henderson"/>
    <m/>
    <s v="Revenue Reimbursement "/>
    <x v="5"/>
    <n v="1"/>
    <n v="30000"/>
    <n v="30000"/>
    <n v="0"/>
    <x v="4"/>
    <n v="21988377"/>
    <n v="75000000"/>
    <x v="0"/>
  </r>
  <r>
    <x v="4"/>
    <x v="2"/>
    <s v=" "/>
    <x v="31"/>
    <s v="Cass County "/>
    <m/>
    <s v="Revenue Reimbursement "/>
    <x v="5"/>
    <n v="1"/>
    <n v="30000"/>
    <n v="30000"/>
    <n v="0"/>
    <x v="4"/>
    <n v="21988377"/>
    <n v="75000000"/>
    <x v="0"/>
  </r>
  <r>
    <x v="4"/>
    <x v="2"/>
    <s v=" "/>
    <x v="9"/>
    <s v="Bay City"/>
    <m/>
    <s v="Revenue Reimbursement "/>
    <x v="5"/>
    <n v="1"/>
    <n v="30000"/>
    <n v="30000"/>
    <n v="0"/>
    <x v="4"/>
    <n v="21988377"/>
    <n v="75000000"/>
    <x v="0"/>
  </r>
  <r>
    <x v="4"/>
    <x v="2"/>
    <s v=" "/>
    <x v="238"/>
    <s v="Jefferson"/>
    <m/>
    <s v="Revenue Reimbursement "/>
    <x v="5"/>
    <n v="1"/>
    <n v="30000"/>
    <n v="30000"/>
    <n v="0"/>
    <x v="4"/>
    <n v="21988377"/>
    <n v="75000000"/>
    <x v="0"/>
  </r>
  <r>
    <x v="4"/>
    <x v="2"/>
    <s v=" "/>
    <x v="239"/>
    <s v="Beeville "/>
    <m/>
    <s v="Revenue Reimbursement "/>
    <x v="5"/>
    <n v="1"/>
    <n v="20000"/>
    <n v="20000"/>
    <n v="0"/>
    <x v="4"/>
    <n v="21988377"/>
    <n v="75000000"/>
    <x v="0"/>
  </r>
  <r>
    <x v="4"/>
    <x v="2"/>
    <s v=" "/>
    <x v="131"/>
    <s v="Howard "/>
    <m/>
    <s v="Revenue Reimbursement "/>
    <x v="5"/>
    <n v="1"/>
    <n v="30000"/>
    <n v="30000"/>
    <n v="0"/>
    <x v="4"/>
    <n v="21988377"/>
    <n v="75000000"/>
    <x v="0"/>
  </r>
  <r>
    <x v="4"/>
    <x v="2"/>
    <s v=" "/>
    <x v="17"/>
    <s v="Fannin "/>
    <m/>
    <s v="Revenue Reimbursement "/>
    <x v="5"/>
    <n v="1"/>
    <n v="30000"/>
    <n v="30000"/>
    <n v="0"/>
    <x v="4"/>
    <n v="21988377"/>
    <n v="75000000"/>
    <x v="0"/>
  </r>
  <r>
    <x v="4"/>
    <x v="2"/>
    <s v=" "/>
    <x v="133"/>
    <s v="Hutchinson County"/>
    <m/>
    <s v="Revenue Reimbursement "/>
    <x v="5"/>
    <n v="1"/>
    <n v="20000"/>
    <n v="20000"/>
    <n v="0"/>
    <x v="4"/>
    <n v="21988377"/>
    <n v="75000000"/>
    <x v="0"/>
  </r>
  <r>
    <x v="4"/>
    <x v="2"/>
    <s v=" "/>
    <x v="209"/>
    <s v="City of Bowie"/>
    <m/>
    <s v="Revenue Reimbursement "/>
    <x v="5"/>
    <n v="1"/>
    <n v="30000"/>
    <n v="30000"/>
    <n v="0"/>
    <x v="4"/>
    <n v="21988377"/>
    <n v="75000000"/>
    <x v="0"/>
  </r>
  <r>
    <x v="4"/>
    <x v="2"/>
    <s v=" "/>
    <x v="15"/>
    <s v="City of Brady"/>
    <m/>
    <s v="Revenue Reimbursement "/>
    <x v="5"/>
    <n v="1"/>
    <n v="30000"/>
    <n v="30000"/>
    <n v="0"/>
    <x v="4"/>
    <n v="21988377"/>
    <n v="75000000"/>
    <x v="0"/>
  </r>
  <r>
    <x v="4"/>
    <x v="2"/>
    <s v=" "/>
    <x v="222"/>
    <s v="Breckenridge"/>
    <m/>
    <s v="Revenue Reimbursement "/>
    <x v="5"/>
    <n v="1"/>
    <n v="30000"/>
    <n v="30000"/>
    <n v="0"/>
    <x v="4"/>
    <n v="21988377"/>
    <n v="75000000"/>
    <x v="0"/>
  </r>
  <r>
    <x v="4"/>
    <x v="2"/>
    <s v=" "/>
    <x v="210"/>
    <s v="City of Brenham"/>
    <m/>
    <s v="Revenue Reimbursement "/>
    <x v="5"/>
    <n v="1"/>
    <n v="69000"/>
    <n v="69000"/>
    <n v="0"/>
    <x v="4"/>
    <n v="21988377"/>
    <n v="75000000"/>
    <x v="0"/>
  </r>
  <r>
    <x v="4"/>
    <x v="2"/>
    <s v="XBP"/>
    <x v="240"/>
    <s v="City of Bridgeport "/>
    <m/>
    <s v="Revenue Reimbursement "/>
    <x v="5"/>
    <n v="1"/>
    <n v="30000"/>
    <n v="30000"/>
    <n v="0"/>
    <x v="4"/>
    <n v="21988377"/>
    <n v="75000000"/>
    <x v="1"/>
  </r>
  <r>
    <x v="4"/>
    <x v="2"/>
    <s v=" "/>
    <x v="63"/>
    <s v="Terry County"/>
    <m/>
    <s v="Revenue Reimbursement "/>
    <x v="5"/>
    <n v="1"/>
    <n v="20000"/>
    <n v="20000"/>
    <n v="0"/>
    <x v="4"/>
    <n v="21988377"/>
    <n v="75000000"/>
    <x v="0"/>
  </r>
  <r>
    <x v="4"/>
    <x v="2"/>
    <s v=" "/>
    <x v="143"/>
    <s v="Brownwood"/>
    <m/>
    <s v="Revenue Reimbursement "/>
    <x v="5"/>
    <n v="1"/>
    <n v="30000"/>
    <n v="30000"/>
    <n v="0"/>
    <x v="4"/>
    <n v="21988377"/>
    <n v="75000000"/>
    <x v="0"/>
  </r>
  <r>
    <x v="4"/>
    <x v="2"/>
    <s v=" "/>
    <x v="38"/>
    <s v="City of Bryan"/>
    <m/>
    <s v="Revenue Reimbursement "/>
    <x v="5"/>
    <n v="1"/>
    <n v="30000"/>
    <n v="30000"/>
    <n v="0"/>
    <x v="4"/>
    <n v="21988377"/>
    <n v="75000000"/>
    <x v="0"/>
  </r>
  <r>
    <x v="4"/>
    <x v="2"/>
    <s v=" "/>
    <x v="132"/>
    <s v="Burnet"/>
    <m/>
    <s v="Revenue Reimbursement "/>
    <x v="5"/>
    <n v="1"/>
    <n v="30000"/>
    <n v="30000"/>
    <n v="0"/>
    <x v="4"/>
    <n v="21988377"/>
    <n v="75000000"/>
    <x v="0"/>
  </r>
  <r>
    <x v="4"/>
    <x v="2"/>
    <s v="7F3"/>
    <x v="241"/>
    <s v="City of Caddo Mills"/>
    <m/>
    <s v="Revenue Reimbursement "/>
    <x v="5"/>
    <n v="1"/>
    <n v="30000"/>
    <n v="30000"/>
    <n v="0"/>
    <x v="4"/>
    <n v="21988377"/>
    <n v="75000000"/>
    <x v="1"/>
  </r>
  <r>
    <x v="4"/>
    <x v="2"/>
    <s v=" "/>
    <x v="169"/>
    <s v="Cameron"/>
    <m/>
    <s v="Revenue Reimbursement "/>
    <x v="5"/>
    <n v="1"/>
    <n v="1000"/>
    <n v="1000"/>
    <n v="0"/>
    <x v="4"/>
    <n v="21988377"/>
    <n v="75000000"/>
    <x v="0"/>
  </r>
  <r>
    <x v="4"/>
    <x v="2"/>
    <s v=" "/>
    <x v="242"/>
    <s v="Hemphill County "/>
    <m/>
    <s v="Revenue Reimbursement "/>
    <x v="5"/>
    <n v="1"/>
    <n v="20000"/>
    <n v="20000"/>
    <n v="0"/>
    <x v="4"/>
    <n v="21988377"/>
    <n v="75000000"/>
    <x v="0"/>
  </r>
  <r>
    <x v="4"/>
    <x v="2"/>
    <s v=" "/>
    <x v="243"/>
    <s v="Carrizo Springs "/>
    <m/>
    <s v="Revenue Reimbursement "/>
    <x v="5"/>
    <n v="1"/>
    <n v="20000"/>
    <n v="20000"/>
    <n v="0"/>
    <x v="4"/>
    <n v="21988377"/>
    <n v="75000000"/>
    <x v="0"/>
  </r>
  <r>
    <x v="4"/>
    <x v="2"/>
    <s v=" "/>
    <x v="48"/>
    <s v="Panola County"/>
    <m/>
    <s v="Revenue Reimbursement "/>
    <x v="5"/>
    <n v="1"/>
    <n v="20000"/>
    <n v="20000"/>
    <n v="0"/>
    <x v="4"/>
    <n v="21988377"/>
    <n v="75000000"/>
    <x v="0"/>
  </r>
  <r>
    <x v="4"/>
    <x v="2"/>
    <s v=" "/>
    <x v="43"/>
    <s v="Medina County "/>
    <m/>
    <s v="Revenue Reimbursement "/>
    <x v="5"/>
    <n v="1"/>
    <n v="30000"/>
    <n v="30000"/>
    <n v="0"/>
    <x v="4"/>
    <n v="21988377"/>
    <n v="75000000"/>
    <x v="0"/>
  </r>
  <r>
    <x v="4"/>
    <x v="2"/>
    <s v=" "/>
    <x v="212"/>
    <s v="Center"/>
    <m/>
    <s v="Revenue Reimbursement "/>
    <x v="5"/>
    <n v="1"/>
    <n v="30000"/>
    <n v="30000"/>
    <n v="0"/>
    <x v="4"/>
    <n v="21988377"/>
    <n v="75000000"/>
    <x v="0"/>
  </r>
  <r>
    <x v="4"/>
    <x v="2"/>
    <s v=" "/>
    <x v="244"/>
    <s v="Clarksville "/>
    <m/>
    <s v="Revenue Reimbursement "/>
    <x v="5"/>
    <n v="1"/>
    <n v="20000"/>
    <n v="20000"/>
    <n v="0"/>
    <x v="4"/>
    <n v="21988377"/>
    <n v="75000000"/>
    <x v="0"/>
  </r>
  <r>
    <x v="4"/>
    <x v="2"/>
    <s v="CPT"/>
    <x v="51"/>
    <s v="City of Cleburne"/>
    <m/>
    <s v="Revenue Reimbursement "/>
    <x v="5"/>
    <n v="1"/>
    <n v="69000"/>
    <n v="69000"/>
    <n v="0"/>
    <x v="4"/>
    <n v="21988377"/>
    <n v="75000000"/>
    <x v="1"/>
  </r>
  <r>
    <x v="4"/>
    <x v="2"/>
    <s v=" "/>
    <x v="245"/>
    <s v="City of Cleveland "/>
    <m/>
    <s v="Revenue Reimbursement "/>
    <x v="5"/>
    <n v="1"/>
    <n v="30000"/>
    <n v="30000"/>
    <n v="0"/>
    <x v="4"/>
    <n v="21988377"/>
    <n v="75000000"/>
    <x v="0"/>
  </r>
  <r>
    <x v="4"/>
    <x v="2"/>
    <s v=" "/>
    <x v="35"/>
    <s v="Clifton "/>
    <m/>
    <s v="Revenue Reimbursement "/>
    <x v="5"/>
    <n v="1"/>
    <n v="20000"/>
    <n v="20000"/>
    <n v="0"/>
    <x v="4"/>
    <n v="21988377"/>
    <n v="75000000"/>
    <x v="0"/>
  </r>
  <r>
    <x v="4"/>
    <x v="2"/>
    <s v=" "/>
    <x v="115"/>
    <s v="Coleman"/>
    <m/>
    <s v="Revenue Reimbursement "/>
    <x v="5"/>
    <n v="1"/>
    <n v="30000"/>
    <n v="30000"/>
    <n v="0"/>
    <x v="4"/>
    <n v="21988377"/>
    <n v="75000000"/>
    <x v="0"/>
  </r>
  <r>
    <x v="4"/>
    <x v="2"/>
    <s v=" "/>
    <x v="145"/>
    <s v="Comanche "/>
    <m/>
    <s v="Revenue Reimbursement "/>
    <x v="5"/>
    <n v="1"/>
    <n v="20000"/>
    <n v="20000"/>
    <n v="0"/>
    <x v="4"/>
    <n v="21988377"/>
    <n v="75000000"/>
    <x v="0"/>
  </r>
  <r>
    <x v="4"/>
    <x v="2"/>
    <s v=" "/>
    <x v="161"/>
    <s v="Commerce"/>
    <m/>
    <s v="Revenue Reimbursement "/>
    <x v="5"/>
    <n v="1"/>
    <n v="20000"/>
    <n v="20000"/>
    <n v="0"/>
    <x v="4"/>
    <n v="21988377"/>
    <n v="75000000"/>
    <x v="0"/>
  </r>
  <r>
    <x v="4"/>
    <x v="2"/>
    <s v=" "/>
    <x v="89"/>
    <s v="Conroe"/>
    <m/>
    <s v="Revenue Reimbursement "/>
    <x v="5"/>
    <n v="1"/>
    <n v="157000"/>
    <n v="157000"/>
    <n v="0"/>
    <x v="4"/>
    <n v="21988377"/>
    <n v="75000000"/>
    <x v="0"/>
  </r>
  <r>
    <x v="4"/>
    <x v="2"/>
    <s v="CRS"/>
    <x v="246"/>
    <s v="Corsicana"/>
    <m/>
    <s v="Revenue Reimbursement "/>
    <x v="5"/>
    <n v="1"/>
    <n v="30000"/>
    <n v="30000"/>
    <n v="0"/>
    <x v="4"/>
    <n v="21988377"/>
    <n v="75000000"/>
    <x v="1"/>
  </r>
  <r>
    <x v="4"/>
    <x v="2"/>
    <s v=" "/>
    <x v="247"/>
    <s v="Cotulla "/>
    <m/>
    <s v="Revenue Reimbursement "/>
    <x v="5"/>
    <n v="1"/>
    <n v="20000"/>
    <n v="20000"/>
    <n v="0"/>
    <x v="4"/>
    <n v="21988377"/>
    <n v="75000000"/>
    <x v="0"/>
  </r>
  <r>
    <x v="4"/>
    <x v="2"/>
    <s v=" "/>
    <x v="248"/>
    <s v="Houston  "/>
    <m/>
    <s v="Revenue Reimbursement "/>
    <x v="5"/>
    <n v="1"/>
    <n v="20000"/>
    <n v="20000"/>
    <n v="0"/>
    <x v="4"/>
    <n v="21988377"/>
    <n v="75000000"/>
    <x v="0"/>
  </r>
  <r>
    <x v="4"/>
    <x v="2"/>
    <s v=" "/>
    <x v="213"/>
    <s v="Cuero "/>
    <m/>
    <s v="Revenue Reimbursement "/>
    <x v="5"/>
    <n v="1"/>
    <n v="1000"/>
    <n v="1000"/>
    <n v="0"/>
    <x v="4"/>
    <n v="21988377"/>
    <n v="75000000"/>
    <x v="0"/>
  </r>
  <r>
    <x v="4"/>
    <x v="2"/>
    <s v=" "/>
    <x v="249"/>
    <s v="Dalhart"/>
    <m/>
    <s v="Revenue Reimbursement "/>
    <x v="5"/>
    <n v="1"/>
    <n v="30000"/>
    <n v="30000"/>
    <n v="0"/>
    <x v="4"/>
    <n v="21988377"/>
    <n v="75000000"/>
    <x v="0"/>
  </r>
  <r>
    <x v="4"/>
    <x v="2"/>
    <s v=" "/>
    <x v="250"/>
    <s v="City of Dallas"/>
    <m/>
    <s v="Revenue Reimbursement "/>
    <x v="5"/>
    <n v="1"/>
    <n v="1000"/>
    <n v="1000"/>
    <n v="0"/>
    <x v="4"/>
    <n v="21988377"/>
    <n v="75000000"/>
    <x v="0"/>
  </r>
  <r>
    <x v="4"/>
    <x v="2"/>
    <s v="ADS"/>
    <x v="2"/>
    <s v="City of Addison "/>
    <m/>
    <s v="Revenue Reimbursement "/>
    <x v="5"/>
    <n v="1"/>
    <n v="157000"/>
    <n v="157000"/>
    <n v="0"/>
    <x v="4"/>
    <n v="21988377"/>
    <n v="75000000"/>
    <x v="1"/>
  </r>
  <r>
    <x v="4"/>
    <x v="2"/>
    <s v="RBD"/>
    <x v="93"/>
    <s v="City of Dallas"/>
    <m/>
    <s v="Revenue Reimbursement "/>
    <x v="5"/>
    <n v="1"/>
    <n v="69000"/>
    <n v="69000"/>
    <n v="0"/>
    <x v="4"/>
    <n v="21988377"/>
    <n v="75000000"/>
    <x v="1"/>
  </r>
  <r>
    <x v="4"/>
    <x v="2"/>
    <s v="LUD"/>
    <x v="119"/>
    <s v="City of Decatur"/>
    <m/>
    <s v="Revenue Reimbursement "/>
    <x v="5"/>
    <n v="1"/>
    <n v="30000"/>
    <n v="30000"/>
    <n v="0"/>
    <x v="4"/>
    <n v="21988377"/>
    <n v="75000000"/>
    <x v="1"/>
  </r>
  <r>
    <x v="4"/>
    <x v="2"/>
    <s v="DTO"/>
    <x v="94"/>
    <s v="City of Denton"/>
    <m/>
    <s v="Revenue Reimbursement "/>
    <x v="5"/>
    <n v="1"/>
    <n v="157000"/>
    <n v="157000"/>
    <n v="0"/>
    <x v="4"/>
    <n v="21988377"/>
    <n v="75000000"/>
    <x v="1"/>
  </r>
  <r>
    <x v="4"/>
    <x v="2"/>
    <s v=" "/>
    <x v="175"/>
    <s v="Devine"/>
    <m/>
    <s v="Revenue Reimbursement "/>
    <x v="5"/>
    <n v="1"/>
    <n v="20000"/>
    <n v="20000"/>
    <n v="0"/>
    <x v="4"/>
    <n v="21988377"/>
    <n v="75000000"/>
    <x v="0"/>
  </r>
  <r>
    <x v="4"/>
    <x v="2"/>
    <s v=" "/>
    <x v="243"/>
    <s v="Dimmitt"/>
    <m/>
    <s v="Revenue Reimbursement "/>
    <x v="5"/>
    <n v="1"/>
    <n v="1000"/>
    <n v="1000"/>
    <n v="0"/>
    <x v="4"/>
    <n v="21988377"/>
    <n v="75000000"/>
    <x v="0"/>
  </r>
  <r>
    <x v="4"/>
    <x v="2"/>
    <s v=" "/>
    <x v="186"/>
    <s v="Dumas "/>
    <m/>
    <s v="Revenue Reimbursement "/>
    <x v="5"/>
    <n v="1"/>
    <n v="20000"/>
    <n v="20000"/>
    <n v="0"/>
    <x v="4"/>
    <n v="21988377"/>
    <n v="75000000"/>
    <x v="0"/>
  </r>
  <r>
    <x v="4"/>
    <x v="2"/>
    <s v=" "/>
    <x v="251"/>
    <s v="Eagle Lake "/>
    <m/>
    <s v="Revenue Reimbursement "/>
    <x v="5"/>
    <n v="1"/>
    <n v="30000"/>
    <n v="30000"/>
    <n v="0"/>
    <x v="4"/>
    <n v="21988377"/>
    <n v="75000000"/>
    <x v="0"/>
  </r>
  <r>
    <x v="4"/>
    <x v="2"/>
    <s v=" "/>
    <x v="252"/>
    <s v="Eagle Pass "/>
    <m/>
    <s v="Revenue Reimbursement "/>
    <x v="5"/>
    <n v="1"/>
    <n v="20000"/>
    <n v="20000"/>
    <n v="0"/>
    <x v="4"/>
    <n v="21988377"/>
    <n v="75000000"/>
    <x v="0"/>
  </r>
  <r>
    <x v="4"/>
    <x v="2"/>
    <s v=" "/>
    <x v="253"/>
    <s v="Eastland "/>
    <m/>
    <s v="Revenue Reimbursement "/>
    <x v="5"/>
    <n v="1"/>
    <n v="20000"/>
    <n v="20000"/>
    <n v="0"/>
    <x v="4"/>
    <n v="21988377"/>
    <n v="75000000"/>
    <x v="0"/>
  </r>
  <r>
    <x v="4"/>
    <x v="2"/>
    <s v=" "/>
    <x v="134"/>
    <s v="Edinburg"/>
    <m/>
    <s v="Revenue Reimbursement "/>
    <x v="5"/>
    <n v="1"/>
    <n v="30000"/>
    <n v="30000"/>
    <n v="0"/>
    <x v="4"/>
    <n v="21988377"/>
    <n v="75000000"/>
    <x v="0"/>
  </r>
  <r>
    <x v="4"/>
    <x v="2"/>
    <s v=" "/>
    <x v="156"/>
    <s v="Edna "/>
    <m/>
    <s v="Revenue Reimbursement "/>
    <x v="5"/>
    <n v="1"/>
    <n v="30000"/>
    <n v="30000"/>
    <n v="0"/>
    <x v="4"/>
    <n v="21988377"/>
    <n v="75000000"/>
    <x v="0"/>
  </r>
  <r>
    <x v="4"/>
    <x v="2"/>
    <s v="F41"/>
    <x v="65"/>
    <s v="Ennis "/>
    <m/>
    <s v="Revenue Reimbursement "/>
    <x v="5"/>
    <n v="1"/>
    <n v="20000"/>
    <n v="20000"/>
    <n v="0"/>
    <x v="4"/>
    <n v="21988377"/>
    <n v="75000000"/>
    <x v="1"/>
  </r>
  <r>
    <x v="4"/>
    <x v="2"/>
    <s v=" "/>
    <x v="91"/>
    <s v="Fabens"/>
    <m/>
    <s v="Revenue Reimbursement "/>
    <x v="5"/>
    <n v="1"/>
    <n v="1000"/>
    <n v="1000"/>
    <n v="0"/>
    <x v="4"/>
    <n v="21988377"/>
    <n v="75000000"/>
    <x v="0"/>
  </r>
  <r>
    <x v="4"/>
    <x v="2"/>
    <s v=" "/>
    <x v="129"/>
    <s v="Brooks County"/>
    <m/>
    <s v="Revenue Reimbursement "/>
    <x v="5"/>
    <n v="1"/>
    <n v="1000"/>
    <n v="1000"/>
    <n v="0"/>
    <x v="4"/>
    <n v="21988377"/>
    <n v="75000000"/>
    <x v="0"/>
  </r>
  <r>
    <x v="4"/>
    <x v="2"/>
    <s v=" "/>
    <x v="196"/>
    <s v="Floydada"/>
    <m/>
    <s v="Revenue Reimbursement "/>
    <x v="5"/>
    <n v="1"/>
    <n v="30000"/>
    <n v="30000"/>
    <n v="0"/>
    <x v="4"/>
    <n v="21988377"/>
    <n v="75000000"/>
    <x v="0"/>
  </r>
  <r>
    <x v="4"/>
    <x v="2"/>
    <s v=" "/>
    <x v="121"/>
    <s v="Pecos County"/>
    <m/>
    <s v="Revenue Reimbursement "/>
    <x v="5"/>
    <n v="1"/>
    <n v="30000"/>
    <n v="30000"/>
    <n v="0"/>
    <x v="4"/>
    <n v="21988377"/>
    <n v="75000000"/>
    <x v="0"/>
  </r>
  <r>
    <x v="4"/>
    <x v="2"/>
    <s v="FTW"/>
    <x v="30"/>
    <s v="Fort Worth"/>
    <m/>
    <s v="Revenue Reimbursement "/>
    <x v="5"/>
    <n v="1"/>
    <n v="157000"/>
    <n v="157000"/>
    <n v="0"/>
    <x v="4"/>
    <n v="21988377"/>
    <n v="75000000"/>
    <x v="1"/>
  </r>
  <r>
    <x v="4"/>
    <x v="2"/>
    <s v="FWS"/>
    <x v="142"/>
    <s v="Fort Worth"/>
    <m/>
    <s v="Revenue Reimbursement "/>
    <x v="5"/>
    <n v="1"/>
    <n v="69000"/>
    <n v="69000"/>
    <n v="0"/>
    <x v="4"/>
    <n v="21988377"/>
    <n v="75000000"/>
    <x v="1"/>
  </r>
  <r>
    <x v="4"/>
    <x v="2"/>
    <s v=" "/>
    <x v="23"/>
    <s v="Gillespie County"/>
    <m/>
    <s v="Revenue Reimbursement "/>
    <x v="5"/>
    <n v="1"/>
    <n v="69000"/>
    <n v="69000"/>
    <n v="0"/>
    <x v="4"/>
    <n v="21988377"/>
    <n v="75000000"/>
    <x v="0"/>
  </r>
  <r>
    <x v="4"/>
    <x v="2"/>
    <s v=" "/>
    <x v="254"/>
    <s v="Gainesville"/>
    <m/>
    <s v="Revenue Reimbursement "/>
    <x v="5"/>
    <n v="1"/>
    <n v="69000"/>
    <n v="69000"/>
    <n v="0"/>
    <x v="4"/>
    <n v="21988377"/>
    <n v="75000000"/>
    <x v="0"/>
  </r>
  <r>
    <x v="4"/>
    <x v="2"/>
    <s v=" "/>
    <x v="101"/>
    <s v="Galveston"/>
    <m/>
    <s v="Revenue Reimbursement "/>
    <x v="5"/>
    <n v="1"/>
    <n v="30000"/>
    <n v="30000"/>
    <n v="0"/>
    <x v="4"/>
    <n v="21988377"/>
    <n v="75000000"/>
    <x v="0"/>
  </r>
  <r>
    <x v="4"/>
    <x v="2"/>
    <s v="T57"/>
    <x v="255"/>
    <s v="Garland "/>
    <m/>
    <s v="Revenue Reimbursement "/>
    <x v="5"/>
    <n v="1"/>
    <n v="20000"/>
    <n v="20000"/>
    <n v="0"/>
    <x v="4"/>
    <n v="21988377"/>
    <n v="75000000"/>
    <x v="1"/>
  </r>
  <r>
    <x v="4"/>
    <x v="2"/>
    <s v=" "/>
    <x v="256"/>
    <s v="Gatesville "/>
    <m/>
    <s v="Revenue Reimbursement "/>
    <x v="5"/>
    <n v="1"/>
    <n v="20000"/>
    <n v="20000"/>
    <n v="0"/>
    <x v="4"/>
    <n v="21988377"/>
    <n v="75000000"/>
    <x v="0"/>
  </r>
  <r>
    <x v="4"/>
    <x v="2"/>
    <s v=" "/>
    <x v="176"/>
    <s v="Georgetown"/>
    <m/>
    <s v="Revenue Reimbursement "/>
    <x v="5"/>
    <n v="1"/>
    <n v="157000"/>
    <n v="157000"/>
    <n v="0"/>
    <x v="4"/>
    <n v="21988377"/>
    <n v="75000000"/>
    <x v="0"/>
  </r>
  <r>
    <x v="4"/>
    <x v="2"/>
    <s v=" "/>
    <x v="214"/>
    <s v="Giddings/Lee County"/>
    <m/>
    <s v="Revenue Reimbursement "/>
    <x v="5"/>
    <n v="1"/>
    <n v="30000"/>
    <n v="30000"/>
    <n v="0"/>
    <x v="4"/>
    <n v="21988377"/>
    <n v="75000000"/>
    <x v="0"/>
  </r>
  <r>
    <x v="4"/>
    <x v="2"/>
    <s v=" "/>
    <x v="257"/>
    <s v="Gilmer"/>
    <m/>
    <s v="Revenue Reimbursement "/>
    <x v="5"/>
    <n v="1"/>
    <n v="30000"/>
    <n v="30000"/>
    <n v="0"/>
    <x v="4"/>
    <n v="21988377"/>
    <n v="75000000"/>
    <x v="0"/>
  </r>
  <r>
    <x v="4"/>
    <x v="2"/>
    <s v=" "/>
    <x v="82"/>
    <s v="Gladewater "/>
    <m/>
    <s v="Revenue Reimbursement "/>
    <x v="5"/>
    <n v="1"/>
    <n v="30000"/>
    <n v="30000"/>
    <n v="0"/>
    <x v="4"/>
    <n v="21988377"/>
    <n v="75000000"/>
    <x v="0"/>
  </r>
  <r>
    <x v="4"/>
    <x v="2"/>
    <s v=" "/>
    <x v="103"/>
    <s v="Graham "/>
    <m/>
    <s v="Revenue Reimbursement "/>
    <x v="5"/>
    <n v="1"/>
    <n v="30000"/>
    <n v="30000"/>
    <n v="0"/>
    <x v="4"/>
    <n v="21988377"/>
    <n v="75000000"/>
    <x v="0"/>
  </r>
  <r>
    <x v="4"/>
    <x v="2"/>
    <s v="GDJ"/>
    <x v="46"/>
    <s v="Granbury "/>
    <m/>
    <s v="Revenue Reimbursement "/>
    <x v="5"/>
    <n v="1"/>
    <n v="30000"/>
    <n v="30000"/>
    <n v="0"/>
    <x v="4"/>
    <n v="21988377"/>
    <n v="75000000"/>
    <x v="1"/>
  </r>
  <r>
    <x v="4"/>
    <x v="2"/>
    <s v="GPM"/>
    <x v="123"/>
    <s v="Grand Prairie"/>
    <m/>
    <s v="Revenue Reimbursement "/>
    <x v="5"/>
    <n v="1"/>
    <n v="69000"/>
    <n v="69000"/>
    <n v="0"/>
    <x v="4"/>
    <n v="21988377"/>
    <n v="75000000"/>
    <x v="1"/>
  </r>
  <r>
    <x v="4"/>
    <x v="2"/>
    <s v="GVT"/>
    <x v="147"/>
    <s v="Greenville "/>
    <m/>
    <s v="Revenue Reimbursement "/>
    <x v="5"/>
    <n v="1"/>
    <n v="69000"/>
    <n v="69000"/>
    <n v="0"/>
    <x v="4"/>
    <n v="21988377"/>
    <n v="75000000"/>
    <x v="1"/>
  </r>
  <r>
    <x v="4"/>
    <x v="2"/>
    <s v=" "/>
    <x v="258"/>
    <s v="Gruver"/>
    <m/>
    <s v="Revenue Reimbursement "/>
    <x v="5"/>
    <n v="1"/>
    <n v="20000"/>
    <n v="20000"/>
    <n v="0"/>
    <x v="4"/>
    <n v="21988377"/>
    <n v="75000000"/>
    <x v="0"/>
  </r>
  <r>
    <x v="4"/>
    <x v="2"/>
    <s v=" "/>
    <x v="225"/>
    <s v="Hamilton"/>
    <m/>
    <s v="Revenue Reimbursement "/>
    <x v="5"/>
    <n v="1"/>
    <n v="30000"/>
    <n v="30000"/>
    <n v="0"/>
    <x v="4"/>
    <n v="21988377"/>
    <n v="75000000"/>
    <x v="0"/>
  </r>
  <r>
    <x v="4"/>
    <x v="2"/>
    <s v=" "/>
    <x v="259"/>
    <s v="Haskell "/>
    <m/>
    <s v="Revenue Reimbursement "/>
    <x v="5"/>
    <n v="1"/>
    <n v="1000"/>
    <n v="1000"/>
    <n v="0"/>
    <x v="4"/>
    <n v="21988377"/>
    <n v="75000000"/>
    <x v="0"/>
  </r>
  <r>
    <x v="4"/>
    <x v="2"/>
    <s v=" "/>
    <x v="199"/>
    <s v="Hearne"/>
    <m/>
    <s v="Revenue Reimbursement "/>
    <x v="5"/>
    <n v="1"/>
    <n v="20000"/>
    <n v="20000"/>
    <n v="0"/>
    <x v="4"/>
    <n v="21988377"/>
    <n v="75000000"/>
    <x v="0"/>
  </r>
  <r>
    <x v="4"/>
    <x v="2"/>
    <s v=" "/>
    <x v="44"/>
    <s v="Jim Hogg County"/>
    <m/>
    <s v="Revenue Reimbursement "/>
    <x v="5"/>
    <n v="1"/>
    <n v="20000"/>
    <n v="20000"/>
    <n v="0"/>
    <x v="4"/>
    <n v="21988377"/>
    <n v="75000000"/>
    <x v="0"/>
  </r>
  <r>
    <x v="4"/>
    <x v="2"/>
    <s v=" "/>
    <x v="61"/>
    <s v="Rusk County"/>
    <m/>
    <s v="Revenue Reimbursement "/>
    <x v="5"/>
    <n v="1"/>
    <n v="30000"/>
    <n v="30000"/>
    <n v="0"/>
    <x v="4"/>
    <n v="21988377"/>
    <n v="75000000"/>
    <x v="0"/>
  </r>
  <r>
    <x v="4"/>
    <x v="2"/>
    <s v=" "/>
    <x v="260"/>
    <s v="Hereford "/>
    <m/>
    <s v="Revenue Reimbursement "/>
    <x v="5"/>
    <n v="1"/>
    <n v="30000"/>
    <n v="30000"/>
    <n v="0"/>
    <x v="4"/>
    <n v="21988377"/>
    <n v="75000000"/>
    <x v="0"/>
  </r>
  <r>
    <x v="4"/>
    <x v="2"/>
    <s v="INJ"/>
    <x v="177"/>
    <s v="Hillsboro"/>
    <m/>
    <s v="Revenue Reimbursement "/>
    <x v="5"/>
    <n v="1"/>
    <n v="30000"/>
    <n v="30000"/>
    <n v="0"/>
    <x v="4"/>
    <n v="21988377"/>
    <n v="75000000"/>
    <x v="1"/>
  </r>
  <r>
    <x v="4"/>
    <x v="2"/>
    <s v=" "/>
    <x v="42"/>
    <s v="Medina County "/>
    <m/>
    <s v="Revenue Reimbursement "/>
    <x v="5"/>
    <n v="1"/>
    <n v="30000"/>
    <n v="30000"/>
    <n v="0"/>
    <x v="4"/>
    <n v="21988377"/>
    <n v="75000000"/>
    <x v="0"/>
  </r>
  <r>
    <x v="4"/>
    <x v="2"/>
    <s v=" "/>
    <x v="219"/>
    <s v="Sugar Land"/>
    <m/>
    <s v="Revenue Reimbursement "/>
    <x v="5"/>
    <n v="1"/>
    <n v="157000"/>
    <n v="157000"/>
    <n v="0"/>
    <x v="4"/>
    <n v="21988377"/>
    <n v="75000000"/>
    <x v="0"/>
  </r>
  <r>
    <x v="4"/>
    <x v="2"/>
    <s v=" "/>
    <x v="261"/>
    <s v="Houston  "/>
    <m/>
    <s v="Revenue Reimbursement "/>
    <x v="5"/>
    <n v="1"/>
    <n v="69000"/>
    <n v="69000"/>
    <n v="0"/>
    <x v="4"/>
    <n v="21988377"/>
    <n v="75000000"/>
    <x v="0"/>
  </r>
  <r>
    <x v="4"/>
    <x v="2"/>
    <s v=" "/>
    <x v="262"/>
    <s v="Houston  "/>
    <m/>
    <s v="Revenue Reimbursement "/>
    <x v="5"/>
    <n v="1"/>
    <n v="69000"/>
    <n v="69000"/>
    <n v="0"/>
    <x v="4"/>
    <n v="21988377"/>
    <n v="75000000"/>
    <x v="0"/>
  </r>
  <r>
    <x v="4"/>
    <x v="2"/>
    <s v=" "/>
    <x v="263"/>
    <s v="Houston  "/>
    <m/>
    <s v="Revenue Reimbursement "/>
    <x v="5"/>
    <n v="1"/>
    <n v="1000"/>
    <n v="1000"/>
    <n v="0"/>
    <x v="4"/>
    <n v="21988377"/>
    <n v="75000000"/>
    <x v="0"/>
  </r>
  <r>
    <x v="4"/>
    <x v="2"/>
    <s v=" "/>
    <x v="200"/>
    <s v="Huntsville"/>
    <m/>
    <s v="Revenue Reimbursement "/>
    <x v="5"/>
    <n v="1"/>
    <n v="69000"/>
    <n v="69000"/>
    <n v="0"/>
    <x v="4"/>
    <n v="21988377"/>
    <n v="75000000"/>
    <x v="0"/>
  </r>
  <r>
    <x v="4"/>
    <x v="2"/>
    <s v=" "/>
    <x v="178"/>
    <s v="Ingleside"/>
    <m/>
    <s v="Revenue Reimbursement "/>
    <x v="5"/>
    <n v="1"/>
    <n v="30000"/>
    <n v="30000"/>
    <n v="0"/>
    <x v="4"/>
    <n v="21988377"/>
    <n v="75000000"/>
    <x v="0"/>
  </r>
  <r>
    <x v="4"/>
    <x v="2"/>
    <s v=" "/>
    <x v="264"/>
    <s v="Jacksboro"/>
    <m/>
    <s v="Revenue Reimbursement "/>
    <x v="5"/>
    <n v="1"/>
    <n v="20000"/>
    <n v="20000"/>
    <n v="0"/>
    <x v="4"/>
    <n v="21988377"/>
    <n v="75000000"/>
    <x v="0"/>
  </r>
  <r>
    <x v="4"/>
    <x v="2"/>
    <s v=" "/>
    <x v="226"/>
    <s v="Cherokee County"/>
    <m/>
    <s v="Revenue Reimbursement "/>
    <x v="5"/>
    <n v="1"/>
    <n v="69000"/>
    <n v="69000"/>
    <n v="0"/>
    <x v="4"/>
    <n v="21988377"/>
    <n v="75000000"/>
    <x v="0"/>
  </r>
  <r>
    <x v="4"/>
    <x v="2"/>
    <s v=" "/>
    <x v="265"/>
    <s v="Jasper"/>
    <m/>
    <s v="Revenue Reimbursement "/>
    <x v="5"/>
    <n v="1"/>
    <n v="20000"/>
    <n v="20000"/>
    <n v="0"/>
    <x v="4"/>
    <n v="21988377"/>
    <n v="75000000"/>
    <x v="0"/>
  </r>
  <r>
    <x v="4"/>
    <x v="2"/>
    <s v=" "/>
    <x v="201"/>
    <s v="Junction"/>
    <m/>
    <s v="Revenue Reimbursement "/>
    <x v="5"/>
    <n v="1"/>
    <n v="20000"/>
    <n v="20000"/>
    <n v="0"/>
    <x v="4"/>
    <n v="21988377"/>
    <n v="75000000"/>
    <x v="0"/>
  </r>
  <r>
    <x v="4"/>
    <x v="2"/>
    <s v=" "/>
    <x v="139"/>
    <s v="Kenedy "/>
    <m/>
    <s v="Revenue Reimbursement "/>
    <x v="5"/>
    <n v="1"/>
    <n v="20000"/>
    <n v="20000"/>
    <n v="0"/>
    <x v="4"/>
    <n v="21988377"/>
    <n v="75000000"/>
    <x v="0"/>
  </r>
  <r>
    <x v="4"/>
    <x v="2"/>
    <s v=" "/>
    <x v="124"/>
    <s v="Kerrville "/>
    <m/>
    <s v="Revenue Reimbursement "/>
    <x v="5"/>
    <n v="1"/>
    <n v="69000"/>
    <n v="69000"/>
    <n v="0"/>
    <x v="4"/>
    <n v="21988377"/>
    <n v="75000000"/>
    <x v="0"/>
  </r>
  <r>
    <x v="4"/>
    <x v="2"/>
    <s v=" "/>
    <x v="85"/>
    <s v="Killeen "/>
    <m/>
    <s v="Revenue Reimbursement "/>
    <x v="5"/>
    <n v="1"/>
    <n v="30000"/>
    <n v="30000"/>
    <n v="0"/>
    <x v="4"/>
    <n v="21988377"/>
    <n v="75000000"/>
    <x v="0"/>
  </r>
  <r>
    <x v="4"/>
    <x v="2"/>
    <s v=" "/>
    <x v="59"/>
    <s v="Kleberg County"/>
    <m/>
    <s v="Revenue Reimbursement "/>
    <x v="5"/>
    <n v="1"/>
    <n v="20000"/>
    <n v="20000"/>
    <n v="0"/>
    <x v="4"/>
    <n v="21988377"/>
    <n v="75000000"/>
    <x v="0"/>
  </r>
  <r>
    <x v="4"/>
    <x v="2"/>
    <s v=" "/>
    <x v="266"/>
    <s v="Hardin "/>
    <m/>
    <s v="Revenue Reimbursement "/>
    <x v="5"/>
    <n v="1"/>
    <n v="30000"/>
    <n v="30000"/>
    <n v="0"/>
    <x v="4"/>
    <n v="21988377"/>
    <n v="75000000"/>
    <x v="0"/>
  </r>
  <r>
    <x v="4"/>
    <x v="2"/>
    <s v=" "/>
    <x v="267"/>
    <s v="La Grange "/>
    <m/>
    <s v="Revenue Reimbursement "/>
    <x v="5"/>
    <n v="1"/>
    <n v="30000"/>
    <n v="30000"/>
    <n v="0"/>
    <x v="4"/>
    <n v="21988377"/>
    <n v="75000000"/>
    <x v="0"/>
  </r>
  <r>
    <x v="4"/>
    <x v="2"/>
    <s v=" "/>
    <x v="52"/>
    <s v="La Porte"/>
    <m/>
    <s v="Revenue Reimbursement "/>
    <x v="5"/>
    <n v="1"/>
    <n v="30000"/>
    <n v="30000"/>
    <n v="0"/>
    <x v="4"/>
    <n v="21988377"/>
    <n v="75000000"/>
    <x v="0"/>
  </r>
  <r>
    <x v="4"/>
    <x v="2"/>
    <s v=" "/>
    <x v="268"/>
    <s v="Lago Vista"/>
    <m/>
    <s v="Revenue Reimbursement "/>
    <x v="5"/>
    <n v="1"/>
    <n v="30000"/>
    <n v="30000"/>
    <n v="0"/>
    <x v="4"/>
    <n v="21988377"/>
    <n v="75000000"/>
    <x v="0"/>
  </r>
  <r>
    <x v="4"/>
    <x v="2"/>
    <s v=" "/>
    <x v="68"/>
    <s v="Lamesa "/>
    <m/>
    <s v="Revenue Reimbursement "/>
    <x v="5"/>
    <n v="1"/>
    <n v="30000"/>
    <n v="30000"/>
    <n v="0"/>
    <x v="4"/>
    <n v="21988377"/>
    <n v="75000000"/>
    <x v="0"/>
  </r>
  <r>
    <x v="4"/>
    <x v="2"/>
    <s v=" "/>
    <x v="269"/>
    <s v="Lampasas"/>
    <m/>
    <s v="Revenue Reimbursement "/>
    <x v="5"/>
    <n v="1"/>
    <n v="20000"/>
    <n v="20000"/>
    <n v="0"/>
    <x v="4"/>
    <n v="21988377"/>
    <n v="75000000"/>
    <x v="0"/>
  </r>
  <r>
    <x v="4"/>
    <x v="2"/>
    <s v="LNC"/>
    <x v="270"/>
    <s v="Lancaster"/>
    <m/>
    <s v="Revenue Reimbursement "/>
    <x v="5"/>
    <n v="1"/>
    <n v="69000"/>
    <n v="69000"/>
    <n v="0"/>
    <x v="4"/>
    <n v="21988377"/>
    <n v="75000000"/>
    <x v="1"/>
  </r>
  <r>
    <x v="4"/>
    <x v="2"/>
    <s v=" "/>
    <x v="188"/>
    <s v="Levelland/Hockley County"/>
    <m/>
    <s v="Revenue Reimbursement "/>
    <x v="5"/>
    <n v="1"/>
    <n v="30000"/>
    <n v="30000"/>
    <n v="0"/>
    <x v="4"/>
    <n v="21988377"/>
    <n v="75000000"/>
    <x v="0"/>
  </r>
  <r>
    <x v="4"/>
    <x v="2"/>
    <s v=" "/>
    <x v="227"/>
    <s v="Liberty"/>
    <m/>
    <s v="Revenue Reimbursement "/>
    <x v="5"/>
    <n v="1"/>
    <n v="30000"/>
    <n v="30000"/>
    <n v="0"/>
    <x v="4"/>
    <n v="21988377"/>
    <n v="75000000"/>
    <x v="0"/>
  </r>
  <r>
    <x v="4"/>
    <x v="2"/>
    <s v=" "/>
    <x v="189"/>
    <s v="Littlefield"/>
    <m/>
    <s v="Revenue Reimbursement "/>
    <x v="5"/>
    <n v="1"/>
    <n v="20000"/>
    <n v="20000"/>
    <n v="0"/>
    <x v="4"/>
    <n v="21988377"/>
    <n v="75000000"/>
    <x v="0"/>
  </r>
  <r>
    <x v="4"/>
    <x v="2"/>
    <s v=" "/>
    <x v="271"/>
    <s v="Livingston"/>
    <m/>
    <s v="Revenue Reimbursement "/>
    <x v="5"/>
    <n v="1"/>
    <n v="30000"/>
    <n v="30000"/>
    <n v="0"/>
    <x v="4"/>
    <n v="21988377"/>
    <n v="75000000"/>
    <x v="0"/>
  </r>
  <r>
    <x v="4"/>
    <x v="2"/>
    <s v=" "/>
    <x v="202"/>
    <s v="Llano"/>
    <m/>
    <s v="Revenue Reimbursement "/>
    <x v="5"/>
    <n v="1"/>
    <n v="30000"/>
    <n v="30000"/>
    <n v="0"/>
    <x v="4"/>
    <n v="21988377"/>
    <n v="75000000"/>
    <x v="0"/>
  </r>
  <r>
    <x v="4"/>
    <x v="2"/>
    <s v=" "/>
    <x v="272"/>
    <s v="Lockhart"/>
    <m/>
    <s v="Revenue Reimbursement "/>
    <x v="5"/>
    <n v="1"/>
    <n v="30000"/>
    <n v="30000"/>
    <n v="0"/>
    <x v="4"/>
    <n v="21988377"/>
    <n v="75000000"/>
    <x v="0"/>
  </r>
  <r>
    <x v="4"/>
    <x v="2"/>
    <s v=" "/>
    <x v="20"/>
    <s v="Lufkin"/>
    <m/>
    <s v="Revenue Reimbursement "/>
    <x v="5"/>
    <n v="1"/>
    <n v="69000"/>
    <n v="69000"/>
    <n v="0"/>
    <x v="4"/>
    <n v="21988377"/>
    <n v="75000000"/>
    <x v="0"/>
  </r>
  <r>
    <x v="4"/>
    <x v="2"/>
    <s v=" "/>
    <x v="273"/>
    <s v="Marfa"/>
    <m/>
    <s v="Revenue Reimbursement "/>
    <x v="5"/>
    <n v="1"/>
    <n v="30000"/>
    <n v="30000"/>
    <n v="0"/>
    <x v="4"/>
    <n v="21988377"/>
    <n v="75000000"/>
    <x v="0"/>
  </r>
  <r>
    <x v="4"/>
    <x v="2"/>
    <s v=" "/>
    <x v="274"/>
    <s v="Harrison"/>
    <m/>
    <s v="Revenue Reimbursement "/>
    <x v="5"/>
    <n v="1"/>
    <n v="69000"/>
    <n v="69000"/>
    <n v="0"/>
    <x v="4"/>
    <n v="21988377"/>
    <n v="75000000"/>
    <x v="0"/>
  </r>
  <r>
    <x v="4"/>
    <x v="2"/>
    <s v="TKI"/>
    <x v="168"/>
    <s v="McKinney"/>
    <m/>
    <s v="Revenue Reimbursement "/>
    <x v="5"/>
    <n v="1"/>
    <n v="157000"/>
    <n v="157000"/>
    <n v="0"/>
    <x v="4"/>
    <n v="21988377"/>
    <n v="75000000"/>
    <x v="1"/>
  </r>
  <r>
    <x v="4"/>
    <x v="2"/>
    <s v=" "/>
    <x v="275"/>
    <s v="Memphis"/>
    <m/>
    <s v="Revenue Reimbursement "/>
    <x v="5"/>
    <n v="1"/>
    <n v="1000"/>
    <n v="1000"/>
    <n v="0"/>
    <x v="4"/>
    <n v="21988377"/>
    <n v="75000000"/>
    <x v="0"/>
  </r>
  <r>
    <x v="4"/>
    <x v="2"/>
    <s v="HQZ"/>
    <x v="179"/>
    <s v="City of Mesquite"/>
    <m/>
    <s v="Revenue Reimbursement "/>
    <x v="5"/>
    <n v="1"/>
    <n v="69000"/>
    <n v="69000"/>
    <n v="0"/>
    <x v="4"/>
    <n v="21988377"/>
    <n v="75000000"/>
    <x v="1"/>
  </r>
  <r>
    <x v="4"/>
    <x v="2"/>
    <s v=" "/>
    <x v="276"/>
    <s v="Limestone"/>
    <m/>
    <s v="Revenue Reimbursement "/>
    <x v="5"/>
    <n v="1"/>
    <n v="20000"/>
    <n v="20000"/>
    <n v="0"/>
    <x v="4"/>
    <n v="21988377"/>
    <n v="75000000"/>
    <x v="0"/>
  </r>
  <r>
    <x v="4"/>
    <x v="2"/>
    <s v=" "/>
    <x v="140"/>
    <s v="Midland"/>
    <m/>
    <s v="Revenue Reimbursement "/>
    <x v="5"/>
    <n v="1"/>
    <n v="69000"/>
    <n v="69000"/>
    <n v="0"/>
    <x v="4"/>
    <n v="21988377"/>
    <n v="75000000"/>
    <x v="0"/>
  </r>
  <r>
    <x v="4"/>
    <x v="2"/>
    <s v="JWY"/>
    <x v="126"/>
    <s v="Midlothian"/>
    <s v="Drainage Study"/>
    <s v="Revenue Reimbursement "/>
    <x v="5"/>
    <n v="1"/>
    <n v="30000"/>
    <n v="30000"/>
    <n v="0"/>
    <x v="4"/>
    <n v="21988377"/>
    <n v="75000000"/>
    <x v="1"/>
  </r>
  <r>
    <x v="4"/>
    <x v="2"/>
    <s v="MWL"/>
    <x v="112"/>
    <s v="Mineral Wells"/>
    <s v="Drainage Study"/>
    <s v="Revenue Reimbursement "/>
    <x v="5"/>
    <n v="1"/>
    <n v="69000"/>
    <n v="69000"/>
    <n v="0"/>
    <x v="4"/>
    <n v="21988377"/>
    <n v="75000000"/>
    <x v="1"/>
  </r>
  <r>
    <x v="4"/>
    <x v="2"/>
    <s v=" "/>
    <x v="54"/>
    <s v="Monahans"/>
    <m/>
    <s v="Revenue Reimbursement "/>
    <x v="5"/>
    <n v="1"/>
    <n v="30000"/>
    <n v="30000"/>
    <n v="0"/>
    <x v="4"/>
    <n v="21988377"/>
    <n v="75000000"/>
    <x v="0"/>
  </r>
  <r>
    <x v="4"/>
    <x v="2"/>
    <s v=" "/>
    <x v="127"/>
    <s v="Cochran County"/>
    <s v="Pavement Inprovements"/>
    <s v="Revenue Reimbursement "/>
    <x v="5"/>
    <n v="1"/>
    <n v="1000"/>
    <n v="1000"/>
    <n v="0"/>
    <x v="4"/>
    <n v="21988377"/>
    <n v="75000000"/>
    <x v="0"/>
  </r>
  <r>
    <x v="4"/>
    <x v="2"/>
    <s v=" "/>
    <x v="277"/>
    <s v="Mount Pleasant"/>
    <s v="Pavement Inprovements"/>
    <s v="Revenue Reimbursement "/>
    <x v="5"/>
    <n v="1"/>
    <n v="69000"/>
    <n v="69000"/>
    <n v="0"/>
    <x v="4"/>
    <n v="21988377"/>
    <n v="75000000"/>
    <x v="0"/>
  </r>
  <r>
    <x v="4"/>
    <x v="2"/>
    <s v=" "/>
    <x v="74"/>
    <s v="Franklin County"/>
    <m/>
    <s v="Revenue Reimbursement "/>
    <x v="5"/>
    <n v="1"/>
    <n v="20000"/>
    <n v="20000"/>
    <n v="0"/>
    <x v="4"/>
    <n v="21988377"/>
    <n v="75000000"/>
    <x v="0"/>
  </r>
  <r>
    <x v="4"/>
    <x v="2"/>
    <s v=" "/>
    <x v="76"/>
    <s v="Bailey "/>
    <s v="Engineering/Design"/>
    <s v="Revenue Reimbursement "/>
    <x v="5"/>
    <n v="1"/>
    <n v="20000"/>
    <n v="20000"/>
    <n v="0"/>
    <x v="4"/>
    <n v="21988377"/>
    <n v="75000000"/>
    <x v="0"/>
  </r>
  <r>
    <x v="4"/>
    <x v="2"/>
    <s v=" "/>
    <x v="278"/>
    <s v="Nacogdoches "/>
    <m/>
    <s v="Revenue Reimbursement "/>
    <x v="5"/>
    <n v="1"/>
    <n v="30000"/>
    <n v="30000"/>
    <n v="0"/>
    <x v="4"/>
    <n v="21988377"/>
    <n v="75000000"/>
    <x v="0"/>
  </r>
  <r>
    <x v="4"/>
    <x v="2"/>
    <s v=" "/>
    <x v="16"/>
    <s v="New Braunfels"/>
    <s v="Pavement Inprovements"/>
    <s v="Revenue Reimbursement "/>
    <x v="5"/>
    <n v="1"/>
    <n v="69000"/>
    <n v="69000"/>
    <n v="0"/>
    <x v="4"/>
    <n v="21988377"/>
    <n v="75000000"/>
    <x v="0"/>
  </r>
  <r>
    <x v="4"/>
    <x v="2"/>
    <s v=" "/>
    <x v="164"/>
    <s v="Odessa"/>
    <s v="Pavement Inprovements"/>
    <s v="Revenue Reimbursement "/>
    <x v="5"/>
    <n v="1"/>
    <n v="69000"/>
    <n v="69000"/>
    <n v="0"/>
    <x v="4"/>
    <n v="21988377"/>
    <n v="75000000"/>
    <x v="0"/>
  </r>
  <r>
    <x v="4"/>
    <x v="2"/>
    <s v=" "/>
    <x v="151"/>
    <s v="Olney"/>
    <m/>
    <s v="Revenue Reimbursement "/>
    <x v="5"/>
    <n v="1"/>
    <n v="1000"/>
    <n v="1000"/>
    <n v="0"/>
    <x v="4"/>
    <n v="21988377"/>
    <n v="75000000"/>
    <x v="0"/>
  </r>
  <r>
    <x v="4"/>
    <x v="2"/>
    <s v=" "/>
    <x v="279"/>
    <s v="Orange "/>
    <m/>
    <s v="Revenue Reimbursement "/>
    <x v="5"/>
    <n v="1"/>
    <n v="30000"/>
    <n v="30000"/>
    <n v="0"/>
    <x v="4"/>
    <n v="21988377"/>
    <n v="75000000"/>
    <x v="0"/>
  </r>
  <r>
    <x v="4"/>
    <x v="2"/>
    <s v=" "/>
    <x v="280"/>
    <s v="Crockett"/>
    <m/>
    <s v="Revenue Reimbursement "/>
    <x v="5"/>
    <n v="1"/>
    <n v="20000"/>
    <n v="20000"/>
    <n v="0"/>
    <x v="4"/>
    <n v="21988377"/>
    <n v="75000000"/>
    <x v="0"/>
  </r>
  <r>
    <x v="4"/>
    <x v="2"/>
    <s v=" "/>
    <x v="113"/>
    <s v="Matagorda "/>
    <m/>
    <s v="Revenue Reimbursement "/>
    <x v="5"/>
    <n v="1"/>
    <n v="20000"/>
    <n v="20000"/>
    <n v="0"/>
    <x v="4"/>
    <n v="21988377"/>
    <n v="75000000"/>
    <x v="0"/>
  </r>
  <r>
    <x v="4"/>
    <x v="2"/>
    <s v=" "/>
    <x v="233"/>
    <s v="Palestine"/>
    <m/>
    <s v="Revenue Reimbursement "/>
    <x v="5"/>
    <n v="1"/>
    <n v="69000"/>
    <n v="69000"/>
    <n v="0"/>
    <x v="4"/>
    <n v="21988377"/>
    <n v="75000000"/>
    <x v="0"/>
  </r>
  <r>
    <x v="4"/>
    <x v="2"/>
    <s v=" "/>
    <x v="281"/>
    <s v="Pampa"/>
    <m/>
    <s v="Revenue Reimbursement "/>
    <x v="5"/>
    <n v="1"/>
    <n v="69000"/>
    <n v="69000"/>
    <n v="0"/>
    <x v="4"/>
    <n v="21988377"/>
    <n v="75000000"/>
    <x v="0"/>
  </r>
  <r>
    <x v="4"/>
    <x v="2"/>
    <s v=" "/>
    <x v="282"/>
    <s v="Paris "/>
    <m/>
    <s v="Revenue Reimbursement "/>
    <x v="5"/>
    <n v="1"/>
    <n v="69000"/>
    <n v="69000"/>
    <n v="0"/>
    <x v="4"/>
    <n v="21988377"/>
    <n v="75000000"/>
    <x v="0"/>
  </r>
  <r>
    <x v="4"/>
    <x v="2"/>
    <s v=" "/>
    <x v="10"/>
    <s v="Pecos County"/>
    <m/>
    <s v="Revenue Reimbursement "/>
    <x v="5"/>
    <n v="1"/>
    <n v="20000"/>
    <n v="20000"/>
    <n v="0"/>
    <x v="4"/>
    <n v="21988377"/>
    <n v="75000000"/>
    <x v="0"/>
  </r>
  <r>
    <x v="4"/>
    <x v="2"/>
    <s v=" "/>
    <x v="192"/>
    <s v="Brazoria County"/>
    <m/>
    <s v="Revenue Reimbursement "/>
    <x v="5"/>
    <n v="1"/>
    <n v="69000"/>
    <n v="69000"/>
    <n v="0"/>
    <x v="4"/>
    <n v="21988377"/>
    <n v="75000000"/>
    <x v="0"/>
  </r>
  <r>
    <x v="4"/>
    <x v="2"/>
    <s v=" "/>
    <x v="165"/>
    <s v="Perryton"/>
    <m/>
    <s v="Revenue Reimbursement "/>
    <x v="5"/>
    <n v="1"/>
    <n v="30000"/>
    <n v="30000"/>
    <n v="0"/>
    <x v="4"/>
    <n v="21988377"/>
    <n v="75000000"/>
    <x v="0"/>
  </r>
  <r>
    <x v="4"/>
    <x v="2"/>
    <s v=" "/>
    <x v="166"/>
    <s v="Plainview/Hale County"/>
    <m/>
    <s v="Revenue Reimbursement "/>
    <x v="5"/>
    <n v="1"/>
    <n v="30000"/>
    <n v="30000"/>
    <n v="0"/>
    <x v="4"/>
    <n v="21988377"/>
    <n v="75000000"/>
    <x v="0"/>
  </r>
  <r>
    <x v="4"/>
    <x v="2"/>
    <s v=" "/>
    <x v="153"/>
    <s v="Pleasanton "/>
    <m/>
    <s v="Revenue Reimbursement "/>
    <x v="5"/>
    <n v="1"/>
    <n v="20000"/>
    <n v="20000"/>
    <n v="0"/>
    <x v="4"/>
    <n v="21988377"/>
    <n v="75000000"/>
    <x v="0"/>
  </r>
  <r>
    <x v="4"/>
    <x v="2"/>
    <s v=" "/>
    <x v="218"/>
    <s v="Cameron"/>
    <m/>
    <s v="Revenue Reimbursement "/>
    <x v="5"/>
    <n v="1"/>
    <n v="20000"/>
    <n v="20000"/>
    <n v="0"/>
    <x v="4"/>
    <n v="21988377"/>
    <n v="75000000"/>
    <x v="0"/>
  </r>
  <r>
    <x v="4"/>
    <x v="2"/>
    <s v=" "/>
    <x v="204"/>
    <s v="Calhoun"/>
    <m/>
    <s v="Revenue Reimbursement "/>
    <x v="5"/>
    <n v="1"/>
    <n v="30000"/>
    <n v="30000"/>
    <n v="0"/>
    <x v="4"/>
    <n v="21988377"/>
    <n v="75000000"/>
    <x v="0"/>
  </r>
  <r>
    <x v="4"/>
    <x v="2"/>
    <s v=" "/>
    <x v="71"/>
    <s v="Garza"/>
    <m/>
    <s v="Revenue Reimbursement "/>
    <x v="5"/>
    <n v="1"/>
    <n v="20000"/>
    <n v="20000"/>
    <n v="0"/>
    <x v="4"/>
    <n v="21988377"/>
    <n v="75000000"/>
    <x v="0"/>
  </r>
  <r>
    <x v="4"/>
    <x v="2"/>
    <s v=" "/>
    <x v="234"/>
    <s v="Quanah"/>
    <m/>
    <s v="Revenue Reimbursement "/>
    <x v="5"/>
    <n v="1"/>
    <n v="30000"/>
    <n v="30000"/>
    <n v="0"/>
    <x v="4"/>
    <n v="21988377"/>
    <n v="75000000"/>
    <x v="0"/>
  </r>
  <r>
    <x v="4"/>
    <x v="2"/>
    <s v=" "/>
    <x v="283"/>
    <s v="Refugio"/>
    <m/>
    <s v="Revenue Reimbursement "/>
    <x v="5"/>
    <n v="1"/>
    <n v="30000"/>
    <n v="30000"/>
    <n v="0"/>
    <x v="4"/>
    <n v="21988377"/>
    <n v="75000000"/>
    <x v="0"/>
  </r>
  <r>
    <x v="4"/>
    <x v="2"/>
    <s v=" "/>
    <x v="284"/>
    <s v="Robstown"/>
    <m/>
    <s v="Revenue Reimbursement "/>
    <x v="5"/>
    <n v="1"/>
    <n v="30000"/>
    <n v="30000"/>
    <n v="0"/>
    <x v="4"/>
    <n v="21988377"/>
    <n v="75000000"/>
    <x v="0"/>
  </r>
  <r>
    <x v="4"/>
    <x v="2"/>
    <s v=" "/>
    <x v="72"/>
    <s v="Aransas County"/>
    <m/>
    <s v="Revenue Reimbursement "/>
    <x v="5"/>
    <n v="1"/>
    <n v="30000"/>
    <n v="30000"/>
    <n v="0"/>
    <x v="4"/>
    <n v="21988377"/>
    <n v="75000000"/>
    <x v="0"/>
  </r>
  <r>
    <x v="4"/>
    <x v="2"/>
    <s v="F46"/>
    <x v="33"/>
    <s v="Rockwall "/>
    <m/>
    <s v="Revenue Reimbursement "/>
    <x v="5"/>
    <n v="1"/>
    <n v="30000"/>
    <n v="30000"/>
    <n v="0"/>
    <x v="4"/>
    <n v="21988377"/>
    <n v="75000000"/>
    <x v="1"/>
  </r>
  <r>
    <x v="4"/>
    <x v="2"/>
    <s v=" "/>
    <x v="193"/>
    <s v="San Antonio"/>
    <m/>
    <s v="Revenue Reimbursement "/>
    <x v="5"/>
    <n v="1"/>
    <n v="30000"/>
    <n v="30000"/>
    <n v="0"/>
    <x v="4"/>
    <n v="21988377"/>
    <n v="75000000"/>
    <x v="0"/>
  </r>
  <r>
    <x v="4"/>
    <x v="2"/>
    <s v=" "/>
    <x v="285"/>
    <s v="San Antonio"/>
    <m/>
    <s v="Revenue Reimbursement "/>
    <x v="5"/>
    <n v="1"/>
    <n v="20000"/>
    <n v="20000"/>
    <n v="0"/>
    <x v="4"/>
    <n v="21988377"/>
    <n v="75000000"/>
    <x v="0"/>
  </r>
  <r>
    <x v="4"/>
    <x v="2"/>
    <s v=" "/>
    <x v="4"/>
    <s v="San Marcos "/>
    <m/>
    <s v="Revenue Reimbursement "/>
    <x v="5"/>
    <n v="1"/>
    <n v="157000"/>
    <n v="157000"/>
    <n v="0"/>
    <x v="4"/>
    <n v="21988377"/>
    <n v="75000000"/>
    <x v="0"/>
  </r>
  <r>
    <x v="4"/>
    <x v="2"/>
    <s v=" "/>
    <x v="286"/>
    <s v="Seminole"/>
    <m/>
    <s v="Revenue Reimbursement "/>
    <x v="5"/>
    <n v="1"/>
    <n v="30000"/>
    <n v="30000"/>
    <n v="0"/>
    <x v="4"/>
    <n v="21988377"/>
    <n v="75000000"/>
    <x v="0"/>
  </r>
  <r>
    <x v="4"/>
    <x v="2"/>
    <s v=" "/>
    <x v="181"/>
    <s v="Seymour"/>
    <m/>
    <s v="Revenue Reimbursement "/>
    <x v="5"/>
    <n v="1"/>
    <n v="20000"/>
    <n v="20000"/>
    <n v="0"/>
    <x v="4"/>
    <n v="21988377"/>
    <n v="75000000"/>
    <x v="0"/>
  </r>
  <r>
    <x v="4"/>
    <x v="2"/>
    <s v="GYI"/>
    <x v="167"/>
    <s v="Sherman/Denison "/>
    <m/>
    <s v="Revenue Reimbursement "/>
    <x v="5"/>
    <n v="1"/>
    <n v="69000"/>
    <n v="69000"/>
    <n v="0"/>
    <x v="4"/>
    <n v="21988377"/>
    <n v="75000000"/>
    <x v="1"/>
  </r>
  <r>
    <x v="4"/>
    <x v="2"/>
    <s v=" "/>
    <x v="287"/>
    <s v="Lubbock "/>
    <m/>
    <s v="Revenue Reimbursement "/>
    <x v="5"/>
    <n v="1"/>
    <n v="20000"/>
    <n v="20000"/>
    <n v="0"/>
    <x v="4"/>
    <n v="21988377"/>
    <n v="75000000"/>
    <x v="0"/>
  </r>
  <r>
    <x v="4"/>
    <x v="2"/>
    <s v=" "/>
    <x v="171"/>
    <s v="Smithville"/>
    <s v="Engineering/Design"/>
    <s v="Revenue Reimbursement "/>
    <x v="5"/>
    <n v="1"/>
    <n v="20000"/>
    <n v="20000"/>
    <n v="0"/>
    <x v="4"/>
    <n v="21988377"/>
    <n v="75000000"/>
    <x v="0"/>
  </r>
  <r>
    <x v="4"/>
    <x v="2"/>
    <s v=" "/>
    <x v="288"/>
    <s v="Snyder"/>
    <m/>
    <s v="Revenue Reimbursement "/>
    <x v="5"/>
    <n v="1"/>
    <n v="30000"/>
    <n v="30000"/>
    <n v="0"/>
    <x v="4"/>
    <n v="21988377"/>
    <n v="75000000"/>
    <x v="0"/>
  </r>
  <r>
    <x v="4"/>
    <x v="2"/>
    <s v=" "/>
    <x v="130"/>
    <s v="Spearman"/>
    <s v="Electrical Improvements"/>
    <s v="Revenue Reimbursement "/>
    <x v="5"/>
    <n v="1"/>
    <n v="20000"/>
    <n v="20000"/>
    <n v="0"/>
    <x v="4"/>
    <n v="21988377"/>
    <n v="75000000"/>
    <x v="0"/>
  </r>
  <r>
    <x v="4"/>
    <x v="2"/>
    <s v=" "/>
    <x v="235"/>
    <s v="Stamford"/>
    <s v="Electrical Improvements"/>
    <s v="Revenue Reimbursement "/>
    <x v="5"/>
    <n v="1"/>
    <n v="30000"/>
    <n v="30000"/>
    <n v="0"/>
    <x v="4"/>
    <n v="21988377"/>
    <n v="75000000"/>
    <x v="0"/>
  </r>
  <r>
    <x v="4"/>
    <x v="2"/>
    <s v="SEP"/>
    <x v="12"/>
    <s v="Stephenville"/>
    <m/>
    <s v="Revenue Reimbursement "/>
    <x v="5"/>
    <n v="1"/>
    <n v="30000"/>
    <n v="30000"/>
    <n v="0"/>
    <x v="4"/>
    <n v="21988377"/>
    <n v="75000000"/>
    <x v="1"/>
  </r>
  <r>
    <x v="4"/>
    <x v="2"/>
    <s v=" "/>
    <x v="182"/>
    <s v="Sulphur Springs"/>
    <s v="Pavement Inprovements"/>
    <s v="Revenue Reimbursement "/>
    <x v="5"/>
    <n v="1"/>
    <n v="30000"/>
    <n v="30000"/>
    <n v="0"/>
    <x v="4"/>
    <n v="21988377"/>
    <n v="75000000"/>
    <x v="0"/>
  </r>
  <r>
    <x v="4"/>
    <x v="2"/>
    <s v=" "/>
    <x v="86"/>
    <s v="Sweetwater"/>
    <s v="Pavement Inprovements"/>
    <s v="Revenue Reimbursement "/>
    <x v="5"/>
    <n v="1"/>
    <n v="20000"/>
    <n v="20000"/>
    <n v="0"/>
    <x v="4"/>
    <n v="21988377"/>
    <n v="75000000"/>
    <x v="0"/>
  </r>
  <r>
    <x v="4"/>
    <x v="2"/>
    <s v=" "/>
    <x v="13"/>
    <s v="Taylor"/>
    <m/>
    <s v="Revenue Reimbursement "/>
    <x v="5"/>
    <n v="1"/>
    <n v="30000"/>
    <n v="30000"/>
    <n v="0"/>
    <x v="4"/>
    <n v="21988377"/>
    <n v="75000000"/>
    <x v="0"/>
  </r>
  <r>
    <x v="4"/>
    <x v="2"/>
    <s v=" "/>
    <x v="69"/>
    <s v="Temple"/>
    <s v="Pavement Inprovements"/>
    <s v="Revenue Reimbursement "/>
    <x v="5"/>
    <n v="1"/>
    <n v="69000"/>
    <n v="69000"/>
    <n v="0"/>
    <x v="4"/>
    <n v="21988377"/>
    <n v="75000000"/>
    <x v="0"/>
  </r>
  <r>
    <x v="4"/>
    <x v="2"/>
    <s v="TRL"/>
    <x v="79"/>
    <s v="Terrell"/>
    <s v="Pavement Inprovements"/>
    <s v="Revenue Reimbursement "/>
    <x v="5"/>
    <n v="1"/>
    <n v="30000"/>
    <n v="30000"/>
    <n v="0"/>
    <x v="4"/>
    <n v="21988377"/>
    <n v="75000000"/>
    <x v="1"/>
  </r>
  <r>
    <x v="4"/>
    <x v="2"/>
    <s v=" "/>
    <x v="289"/>
    <s v="Tulia"/>
    <m/>
    <s v="Revenue Reimbursement "/>
    <x v="5"/>
    <n v="1"/>
    <n v="20000"/>
    <n v="20000"/>
    <n v="0"/>
    <x v="4"/>
    <n v="21988377"/>
    <n v="75000000"/>
    <x v="0"/>
  </r>
  <r>
    <x v="4"/>
    <x v="2"/>
    <s v=" "/>
    <x v="194"/>
    <s v="Uvalde"/>
    <s v="Engineering/Design"/>
    <s v="Revenue Reimbursement "/>
    <x v="5"/>
    <n v="1"/>
    <n v="30000"/>
    <n v="30000"/>
    <n v="0"/>
    <x v="4"/>
    <n v="21988377"/>
    <n v="75000000"/>
    <x v="0"/>
  </r>
  <r>
    <x v="4"/>
    <x v="2"/>
    <s v=" "/>
    <x v="73"/>
    <s v="Culberson County"/>
    <s v="Engineering/Design"/>
    <s v="Revenue Reimbursement "/>
    <x v="5"/>
    <n v="1"/>
    <n v="20000"/>
    <n v="20000"/>
    <n v="0"/>
    <x v="4"/>
    <n v="21988377"/>
    <n v="75000000"/>
    <x v="0"/>
  </r>
  <r>
    <x v="4"/>
    <x v="2"/>
    <s v=" "/>
    <x v="290"/>
    <s v="Vega"/>
    <m/>
    <s v="Revenue Reimbursement "/>
    <x v="5"/>
    <n v="1"/>
    <n v="20000"/>
    <n v="20000"/>
    <n v="0"/>
    <x v="4"/>
    <n v="21988377"/>
    <n v="75000000"/>
    <x v="0"/>
  </r>
  <r>
    <x v="4"/>
    <x v="2"/>
    <s v=" "/>
    <x v="104"/>
    <s v="Vernon "/>
    <s v="Pavement Improvements"/>
    <s v="Revenue Reimbursement "/>
    <x v="5"/>
    <n v="1"/>
    <n v="30000"/>
    <n v="30000"/>
    <n v="0"/>
    <x v="4"/>
    <n v="21988377"/>
    <n v="75000000"/>
    <x v="0"/>
  </r>
  <r>
    <x v="4"/>
    <x v="2"/>
    <s v=" "/>
    <x v="229"/>
    <s v="Waco"/>
    <m/>
    <s v="Revenue Reimbursement "/>
    <x v="5"/>
    <n v="1"/>
    <n v="69000"/>
    <n v="69000"/>
    <n v="0"/>
    <x v="4"/>
    <n v="21988377"/>
    <n v="75000000"/>
    <x v="0"/>
  </r>
  <r>
    <x v="4"/>
    <x v="2"/>
    <s v=" "/>
    <x v="291"/>
    <s v="Waco"/>
    <s v="Electrical Improvements"/>
    <s v="Revenue Reimbursement "/>
    <x v="5"/>
    <n v="1"/>
    <n v="1000"/>
    <n v="1000"/>
    <n v="0"/>
    <x v="4"/>
    <n v="21988377"/>
    <n v="75000000"/>
    <x v="0"/>
  </r>
  <r>
    <x v="4"/>
    <x v="2"/>
    <s v=" "/>
    <x v="292"/>
    <s v="Wellington "/>
    <s v="Electrical Improvements"/>
    <s v="Revenue Reimbursement "/>
    <x v="5"/>
    <n v="1"/>
    <n v="20000"/>
    <n v="20000"/>
    <n v="0"/>
    <x v="4"/>
    <n v="21988377"/>
    <n v="75000000"/>
    <x v="0"/>
  </r>
  <r>
    <x v="4"/>
    <x v="2"/>
    <s v=" "/>
    <x v="172"/>
    <s v="Weslaco"/>
    <m/>
    <s v="Revenue Reimbursement "/>
    <x v="5"/>
    <n v="1"/>
    <n v="30000"/>
    <n v="30000"/>
    <n v="0"/>
    <x v="4"/>
    <n v="21988377"/>
    <n v="75000000"/>
    <x v="0"/>
  </r>
  <r>
    <x v="4"/>
    <x v="2"/>
    <s v=" "/>
    <x v="173"/>
    <s v="Wharton "/>
    <s v="Construct Detention Pond"/>
    <s v="Revenue Reimbursement "/>
    <x v="5"/>
    <n v="1"/>
    <n v="30000"/>
    <n v="30000"/>
    <n v="0"/>
    <x v="4"/>
    <n v="21988377"/>
    <n v="75000000"/>
    <x v="0"/>
  </r>
  <r>
    <x v="4"/>
    <x v="2"/>
    <s v=" "/>
    <x v="106"/>
    <s v="Whichita Falls"/>
    <s v="Construct Detention Pond"/>
    <s v="Revenue Reimbursement "/>
    <x v="5"/>
    <n v="1"/>
    <n v="69000"/>
    <n v="69000"/>
    <n v="0"/>
    <x v="4"/>
    <n v="21988377"/>
    <n v="75000000"/>
    <x v="0"/>
  </r>
  <r>
    <x v="4"/>
    <x v="2"/>
    <s v=" "/>
    <x v="64"/>
    <s v="Winkler County"/>
    <m/>
    <s v="Revenue Reimbursement "/>
    <x v="5"/>
    <n v="1"/>
    <n v="1000"/>
    <n v="1000"/>
    <n v="0"/>
    <x v="4"/>
    <n v="21988377"/>
    <n v="75000000"/>
    <x v="0"/>
  </r>
  <r>
    <x v="4"/>
    <x v="2"/>
    <s v=" "/>
    <x v="22"/>
    <s v="Chambers County"/>
    <s v="Electrical Improvements"/>
    <s v="Revenue Reimbursement "/>
    <x v="5"/>
    <n v="1"/>
    <n v="20000"/>
    <n v="20000"/>
    <n v="0"/>
    <x v="4"/>
    <n v="21988377"/>
    <n v="75000000"/>
    <x v="0"/>
  </r>
  <r>
    <x v="4"/>
    <x v="2"/>
    <s v=" "/>
    <x v="154"/>
    <s v="Winnsboro"/>
    <s v="Electrical Improvements"/>
    <s v="Revenue Reimbursement "/>
    <x v="5"/>
    <n v="1"/>
    <n v="20000"/>
    <n v="20000"/>
    <n v="0"/>
    <x v="4"/>
    <n v="21988377"/>
    <n v="75000000"/>
    <x v="0"/>
  </r>
  <r>
    <x v="4"/>
    <x v="3"/>
    <s v=" "/>
    <x v="9"/>
    <s v="Bay City"/>
    <s v="Engineering/Design"/>
    <m/>
    <x v="3"/>
    <n v="1"/>
    <n v="315000"/>
    <n v="315000"/>
    <n v="0"/>
    <x v="4"/>
    <n v="21988377"/>
    <n v="75000000"/>
    <x v="0"/>
  </r>
  <r>
    <x v="4"/>
    <x v="3"/>
    <s v=" "/>
    <x v="9"/>
    <s v="Bay City"/>
    <s v="Engineering/Design"/>
    <m/>
    <x v="5"/>
    <n v="1"/>
    <n v="35000"/>
    <n v="35000"/>
    <n v="0"/>
    <x v="4"/>
    <n v="21988377"/>
    <n v="75000000"/>
    <x v="0"/>
  </r>
  <r>
    <x v="4"/>
    <x v="3"/>
    <s v=" "/>
    <x v="128"/>
    <s v="Big Lake"/>
    <s v="Prepare an Obstruction Survey"/>
    <s v="Design &amp; Construct Pavement Improvements"/>
    <x v="1"/>
    <n v="0.9"/>
    <n v="52400"/>
    <n v="47160"/>
    <n v="5240"/>
    <x v="4"/>
    <n v="21988377"/>
    <n v="75000000"/>
    <x v="0"/>
  </r>
  <r>
    <x v="4"/>
    <x v="3"/>
    <s v=" "/>
    <x v="143"/>
    <s v="Brownwood"/>
    <s v="Pavement Improvements"/>
    <m/>
    <x v="3"/>
    <n v="1"/>
    <n v="516375"/>
    <n v="516375"/>
    <n v="0"/>
    <x v="4"/>
    <n v="21988377"/>
    <n v="75000000"/>
    <x v="0"/>
  </r>
  <r>
    <x v="4"/>
    <x v="3"/>
    <s v=" "/>
    <x v="143"/>
    <s v="Brownwood"/>
    <s v="Pavement Improvements"/>
    <m/>
    <x v="5"/>
    <n v="1"/>
    <n v="57375"/>
    <n v="57375"/>
    <n v="0"/>
    <x v="4"/>
    <n v="21988377"/>
    <n v="75000000"/>
    <x v="0"/>
  </r>
  <r>
    <x v="4"/>
    <x v="3"/>
    <s v="CPT"/>
    <x v="51"/>
    <s v="City of Cleburne"/>
    <s v="Pavement Improvements"/>
    <m/>
    <x v="2"/>
    <n v="1"/>
    <n v="5580000"/>
    <n v="5580000"/>
    <n v="0"/>
    <x v="4"/>
    <n v="21988377"/>
    <n v="75000000"/>
    <x v="1"/>
  </r>
  <r>
    <x v="4"/>
    <x v="3"/>
    <s v="CPT"/>
    <x v="51"/>
    <s v="City of Cleburne"/>
    <s v="Pavement Improvements"/>
    <m/>
    <x v="5"/>
    <n v="1"/>
    <n v="620000"/>
    <n v="620000"/>
    <n v="0"/>
    <x v="4"/>
    <n v="21988377"/>
    <n v="75000000"/>
    <x v="1"/>
  </r>
  <r>
    <x v="4"/>
    <x v="3"/>
    <s v=" "/>
    <x v="161"/>
    <s v="Commerce"/>
    <s v="Pavement Improvements"/>
    <m/>
    <x v="0"/>
    <n v="1"/>
    <n v="406320"/>
    <n v="406320"/>
    <n v="0"/>
    <x v="4"/>
    <n v="21988377"/>
    <n v="75000000"/>
    <x v="0"/>
  </r>
  <r>
    <x v="4"/>
    <x v="3"/>
    <s v=" "/>
    <x v="161"/>
    <s v="Commerce"/>
    <s v="Pavement Improvements"/>
    <m/>
    <x v="3"/>
    <n v="1"/>
    <n v="300000"/>
    <n v="300000"/>
    <n v="0"/>
    <x v="4"/>
    <n v="21988377"/>
    <n v="75000000"/>
    <x v="0"/>
  </r>
  <r>
    <x v="4"/>
    <x v="3"/>
    <s v=" "/>
    <x v="161"/>
    <s v="Commerce"/>
    <s v="Pavement Improvements"/>
    <m/>
    <x v="5"/>
    <n v="1"/>
    <n v="78480"/>
    <n v="78480"/>
    <n v="0"/>
    <x v="4"/>
    <n v="21988377"/>
    <n v="75000000"/>
    <x v="0"/>
  </r>
  <r>
    <x v="4"/>
    <x v="3"/>
    <s v=" "/>
    <x v="248"/>
    <s v="Crockett"/>
    <s v="Install Automated Weather Observing System"/>
    <s v="Design &amp; Construct Pavement Improvements"/>
    <x v="1"/>
    <n v="0.75"/>
    <n v="150000"/>
    <n v="112500"/>
    <n v="37500"/>
    <x v="4"/>
    <n v="21988377"/>
    <n v="75000000"/>
    <x v="0"/>
  </r>
  <r>
    <x v="4"/>
    <x v="3"/>
    <s v=" "/>
    <x v="249"/>
    <s v="Dalhart"/>
    <s v="Engineering/Design"/>
    <m/>
    <x v="3"/>
    <n v="1"/>
    <n v="207000"/>
    <n v="207000"/>
    <n v="0"/>
    <x v="4"/>
    <n v="21988377"/>
    <n v="75000000"/>
    <x v="0"/>
  </r>
  <r>
    <x v="4"/>
    <x v="3"/>
    <s v=" "/>
    <x v="249"/>
    <s v="Dalhart"/>
    <s v="Engineering/Design"/>
    <m/>
    <x v="5"/>
    <n v="1"/>
    <n v="23000"/>
    <n v="23000"/>
    <n v="0"/>
    <x v="4"/>
    <n v="21988377"/>
    <n v="75000000"/>
    <x v="0"/>
  </r>
  <r>
    <x v="4"/>
    <x v="3"/>
    <s v=" "/>
    <x v="293"/>
    <s v="Del Rio"/>
    <s v="Engineering/Design"/>
    <m/>
    <x v="3"/>
    <n v="0.9"/>
    <n v="150000"/>
    <n v="135000"/>
    <n v="15000"/>
    <x v="4"/>
    <n v="21988377"/>
    <n v="75000000"/>
    <x v="0"/>
  </r>
  <r>
    <x v="4"/>
    <x v="3"/>
    <s v=" "/>
    <x v="170"/>
    <s v="Denver City"/>
    <s v="Pavement/Improvements"/>
    <s v="Design &amp; Construct Pavement Improvements"/>
    <x v="1"/>
    <n v="0.9"/>
    <n v="4615000"/>
    <n v="4153500"/>
    <n v="461500"/>
    <x v="4"/>
    <n v="21988377"/>
    <n v="75000000"/>
    <x v="0"/>
  </r>
  <r>
    <x v="4"/>
    <x v="3"/>
    <s v=" "/>
    <x v="156"/>
    <s v="Edna"/>
    <s v="Pavement/Improvements"/>
    <m/>
    <x v="0"/>
    <n v="1"/>
    <n v="534000"/>
    <n v="534000"/>
    <n v="0"/>
    <x v="4"/>
    <n v="21988377"/>
    <n v="75000000"/>
    <x v="0"/>
  </r>
  <r>
    <x v="4"/>
    <x v="3"/>
    <s v=" "/>
    <x v="156"/>
    <s v="Edna"/>
    <s v="Pavement/Improvements"/>
    <m/>
    <x v="3"/>
    <n v="1"/>
    <n v="600000"/>
    <n v="600000"/>
    <n v="0"/>
    <x v="4"/>
    <n v="21988377"/>
    <n v="75000000"/>
    <x v="0"/>
  </r>
  <r>
    <x v="4"/>
    <x v="3"/>
    <s v=" "/>
    <x v="156"/>
    <s v="Edna"/>
    <s v="Pavement/Improvements"/>
    <m/>
    <x v="5"/>
    <n v="1"/>
    <n v="126000"/>
    <n v="126000"/>
    <n v="0"/>
    <x v="4"/>
    <n v="21988377"/>
    <n v="75000000"/>
    <x v="0"/>
  </r>
  <r>
    <x v="4"/>
    <x v="3"/>
    <s v=" "/>
    <x v="61"/>
    <s v="Henderson"/>
    <s v="Engineering/Design"/>
    <m/>
    <x v="3"/>
    <n v="1"/>
    <n v="202500"/>
    <n v="202500"/>
    <n v="0"/>
    <x v="4"/>
    <n v="21988377"/>
    <n v="75000000"/>
    <x v="0"/>
  </r>
  <r>
    <x v="4"/>
    <x v="3"/>
    <s v=" "/>
    <x v="61"/>
    <s v="Henderson"/>
    <s v="Engineering/Design"/>
    <m/>
    <x v="5"/>
    <n v="1"/>
    <n v="22500"/>
    <n v="22500"/>
    <n v="0"/>
    <x v="4"/>
    <n v="21988377"/>
    <n v="75000000"/>
    <x v="0"/>
  </r>
  <r>
    <x v="4"/>
    <x v="3"/>
    <s v=" "/>
    <x v="265"/>
    <s v="Jasper"/>
    <s v="Install Automated Weather Observing System"/>
    <s v="Design &amp; Construct Pavement Improvements"/>
    <x v="1"/>
    <n v="0.75"/>
    <n v="150000"/>
    <n v="112500"/>
    <n v="37500"/>
    <x v="4"/>
    <n v="21988377"/>
    <n v="75000000"/>
    <x v="0"/>
  </r>
  <r>
    <x v="4"/>
    <x v="3"/>
    <s v=" "/>
    <x v="268"/>
    <s v="Lago Vista"/>
    <s v="Land Reimbursement"/>
    <m/>
    <x v="0"/>
    <n v="0.9"/>
    <n v="211830"/>
    <n v="190647"/>
    <n v="21183"/>
    <x v="4"/>
    <n v="21988377"/>
    <n v="75000000"/>
    <x v="0"/>
  </r>
  <r>
    <x v="4"/>
    <x v="3"/>
    <s v=" "/>
    <x v="20"/>
    <s v="Lufkin"/>
    <s v="Engineering/Design"/>
    <m/>
    <x v="3"/>
    <n v="1"/>
    <n v="135000"/>
    <n v="135000"/>
    <n v="0"/>
    <x v="4"/>
    <n v="21988377"/>
    <n v="75000000"/>
    <x v="0"/>
  </r>
  <r>
    <x v="4"/>
    <x v="3"/>
    <s v=" "/>
    <x v="20"/>
    <s v="Lufkin"/>
    <s v="Engineering/Design"/>
    <m/>
    <x v="5"/>
    <n v="1"/>
    <n v="15000"/>
    <n v="15000"/>
    <n v="0"/>
    <x v="4"/>
    <n v="21988377"/>
    <n v="75000000"/>
    <x v="0"/>
  </r>
  <r>
    <x v="4"/>
    <x v="3"/>
    <s v=" "/>
    <x v="60"/>
    <s v="Mason  "/>
    <s v="Pavement and Fencing Improvements"/>
    <s v="Design &amp; Construct Pavement Improvements"/>
    <x v="1"/>
    <n v="0.9"/>
    <n v="1100000"/>
    <n v="990000"/>
    <n v="110000"/>
    <x v="4"/>
    <n v="21988377"/>
    <n v="75000000"/>
    <x v="0"/>
  </r>
  <r>
    <x v="4"/>
    <x v="3"/>
    <s v="TKI"/>
    <x v="168"/>
    <s v="McKinney"/>
    <s v="Taxiway Reimbursement"/>
    <m/>
    <x v="3"/>
    <n v="1"/>
    <n v="198000"/>
    <n v="198000"/>
    <n v="0"/>
    <x v="4"/>
    <n v="21988377"/>
    <n v="75000000"/>
    <x v="1"/>
  </r>
  <r>
    <x v="4"/>
    <x v="3"/>
    <s v="TKI"/>
    <x v="168"/>
    <s v="McKinney"/>
    <s v="Taxiway Reimbursement"/>
    <m/>
    <x v="5"/>
    <n v="1"/>
    <n v="22000"/>
    <n v="22000"/>
    <n v="0"/>
    <x v="4"/>
    <n v="21988377"/>
    <n v="75000000"/>
    <x v="1"/>
  </r>
  <r>
    <x v="4"/>
    <x v="3"/>
    <s v=" "/>
    <x v="10"/>
    <s v="Pecos County"/>
    <s v="Taxiway Improvements"/>
    <m/>
    <x v="0"/>
    <n v="1"/>
    <n v="4130700"/>
    <n v="4130700"/>
    <n v="0"/>
    <x v="4"/>
    <n v="21988377"/>
    <n v="75000000"/>
    <x v="0"/>
  </r>
  <r>
    <x v="4"/>
    <x v="3"/>
    <s v=" "/>
    <x v="10"/>
    <s v="Pecos County"/>
    <s v="Taxiway Improvements"/>
    <m/>
    <x v="3"/>
    <n v="1"/>
    <n v="300000"/>
    <n v="300000"/>
    <n v="0"/>
    <x v="4"/>
    <n v="21988377"/>
    <n v="75000000"/>
    <x v="0"/>
  </r>
  <r>
    <x v="4"/>
    <x v="3"/>
    <s v=" "/>
    <x v="10"/>
    <s v="Pecos County"/>
    <s v="Taxiway Improvements"/>
    <m/>
    <x v="5"/>
    <n v="1"/>
    <n v="492300"/>
    <n v="492300"/>
    <n v="0"/>
    <x v="4"/>
    <n v="21988377"/>
    <n v="75000000"/>
    <x v="0"/>
  </r>
  <r>
    <x v="4"/>
    <x v="3"/>
    <s v="FWS"/>
    <x v="142"/>
    <s v="Spinks"/>
    <s v="Pavement Improvements"/>
    <m/>
    <x v="2"/>
    <n v="1"/>
    <n v="3370500"/>
    <n v="3370500"/>
    <n v="0"/>
    <x v="4"/>
    <n v="21988377"/>
    <n v="75000000"/>
    <x v="1"/>
  </r>
  <r>
    <x v="4"/>
    <x v="3"/>
    <s v="FWS"/>
    <x v="142"/>
    <s v="Spinks"/>
    <s v="Pavement Improvements"/>
    <m/>
    <x v="5"/>
    <n v="1"/>
    <n v="374500"/>
    <n v="374500"/>
    <n v="0"/>
    <x v="4"/>
    <n v="21988377"/>
    <n v="75000000"/>
    <x v="1"/>
  </r>
  <r>
    <x v="4"/>
    <x v="3"/>
    <s v="SEP"/>
    <x v="12"/>
    <s v="Stephenville"/>
    <s v="Engineering/Design"/>
    <m/>
    <x v="0"/>
    <n v="0.9"/>
    <n v="36800"/>
    <n v="33120"/>
    <n v="3680"/>
    <x v="4"/>
    <n v="21988377"/>
    <n v="75000000"/>
    <x v="1"/>
  </r>
  <r>
    <x v="4"/>
    <x v="3"/>
    <s v=" "/>
    <x v="219"/>
    <s v="Sugar Land"/>
    <s v="Taxiway Improvements"/>
    <m/>
    <x v="2"/>
    <n v="1"/>
    <n v="2000000"/>
    <n v="2000000"/>
    <n v="0"/>
    <x v="4"/>
    <n v="21988377"/>
    <n v="75000000"/>
    <x v="0"/>
  </r>
  <r>
    <x v="4"/>
    <x v="3"/>
    <s v=" "/>
    <x v="219"/>
    <s v="Sugar Land"/>
    <s v="Taxiway Improvements"/>
    <m/>
    <x v="5"/>
    <n v="1"/>
    <n v="222222"/>
    <n v="222222"/>
    <n v="0"/>
    <x v="4"/>
    <n v="21988377"/>
    <n v="75000000"/>
    <x v="0"/>
  </r>
  <r>
    <x v="4"/>
    <x v="4"/>
    <s v="GKY"/>
    <x v="39"/>
    <s v="Arlington"/>
    <s v="Drainage Study"/>
    <m/>
    <x v="0"/>
    <n v="1"/>
    <n v="75000"/>
    <n v="75000"/>
    <n v="0"/>
    <x v="4"/>
    <n v="21988377"/>
    <n v="75000000"/>
    <x v="1"/>
  </r>
  <r>
    <x v="4"/>
    <x v="4"/>
    <s v="GKY"/>
    <x v="39"/>
    <s v="Arlington"/>
    <s v="Drainage Study"/>
    <m/>
    <x v="5"/>
    <n v="1"/>
    <n v="25000"/>
    <n v="25000"/>
    <n v="0"/>
    <x v="4"/>
    <n v="21988377"/>
    <n v="75000000"/>
    <x v="1"/>
  </r>
  <r>
    <x v="4"/>
    <x v="4"/>
    <s v="GKY"/>
    <x v="39"/>
    <s v="Arlington"/>
    <s v="Drainage Study"/>
    <m/>
    <x v="3"/>
    <n v="1"/>
    <n v="150000"/>
    <n v="150000"/>
    <n v="0"/>
    <x v="4"/>
    <n v="21988377"/>
    <n v="75000000"/>
    <x v="1"/>
  </r>
  <r>
    <x v="4"/>
    <x v="4"/>
    <s v=" "/>
    <x v="209"/>
    <s v="Bowie"/>
    <s v="Pavement Inprovements"/>
    <m/>
    <x v="0"/>
    <n v="1"/>
    <n v="1101000"/>
    <n v="1101000"/>
    <n v="0"/>
    <x v="4"/>
    <n v="21988377"/>
    <n v="75000000"/>
    <x v="0"/>
  </r>
  <r>
    <x v="4"/>
    <x v="4"/>
    <s v=" "/>
    <x v="209"/>
    <s v="Bowie"/>
    <s v="Pavement Inprovements"/>
    <m/>
    <x v="5"/>
    <n v="1"/>
    <n v="189000"/>
    <n v="189000"/>
    <n v="0"/>
    <x v="4"/>
    <n v="21988377"/>
    <n v="75000000"/>
    <x v="0"/>
  </r>
  <r>
    <x v="4"/>
    <x v="4"/>
    <s v=" "/>
    <x v="209"/>
    <s v="Bowie"/>
    <s v="Pavement Inprovements"/>
    <m/>
    <x v="3"/>
    <n v="1"/>
    <n v="600000"/>
    <n v="600000"/>
    <n v="0"/>
    <x v="4"/>
    <n v="21988377"/>
    <n v="75000000"/>
    <x v="0"/>
  </r>
  <r>
    <x v="4"/>
    <x v="4"/>
    <s v=" "/>
    <x v="245"/>
    <s v="Cleveland "/>
    <s v="Engineering/Design"/>
    <m/>
    <x v="3"/>
    <n v="1"/>
    <n v="90000"/>
    <n v="90000"/>
    <n v="0"/>
    <x v="4"/>
    <n v="21988377"/>
    <n v="75000000"/>
    <x v="0"/>
  </r>
  <r>
    <x v="4"/>
    <x v="4"/>
    <s v=" "/>
    <x v="245"/>
    <s v="Cleveland "/>
    <s v="Engineering/Design"/>
    <m/>
    <x v="5"/>
    <n v="1"/>
    <n v="10000"/>
    <n v="10000"/>
    <n v="0"/>
    <x v="4"/>
    <n v="21988377"/>
    <n v="75000000"/>
    <x v="0"/>
  </r>
  <r>
    <x v="4"/>
    <x v="4"/>
    <s v=" "/>
    <x v="115"/>
    <s v="Coleman"/>
    <s v="Pavement Inprovements"/>
    <m/>
    <x v="0"/>
    <n v="1"/>
    <n v="1356150"/>
    <n v="1356150"/>
    <n v="0"/>
    <x v="4"/>
    <n v="21988377"/>
    <n v="75000000"/>
    <x v="0"/>
  </r>
  <r>
    <x v="4"/>
    <x v="4"/>
    <s v=" "/>
    <x v="115"/>
    <s v="Coleman"/>
    <s v="Pavement Inprovements"/>
    <m/>
    <x v="5"/>
    <n v="1"/>
    <n v="217350"/>
    <n v="217350"/>
    <n v="0"/>
    <x v="4"/>
    <n v="21988377"/>
    <n v="75000000"/>
    <x v="0"/>
  </r>
  <r>
    <x v="4"/>
    <x v="4"/>
    <s v=" "/>
    <x v="115"/>
    <s v="Coleman"/>
    <s v="Pavement Inprovements"/>
    <m/>
    <x v="3"/>
    <n v="1"/>
    <n v="600000"/>
    <n v="600000"/>
    <n v="0"/>
    <x v="4"/>
    <n v="21988377"/>
    <n v="75000000"/>
    <x v="0"/>
  </r>
  <r>
    <x v="4"/>
    <x v="4"/>
    <s v="DTO"/>
    <x v="94"/>
    <s v="Denton"/>
    <s v="Engineering/Design"/>
    <m/>
    <x v="0"/>
    <n v="1"/>
    <n v="356985"/>
    <n v="356985"/>
    <n v="0"/>
    <x v="4"/>
    <n v="21988377"/>
    <n v="75000000"/>
    <x v="1"/>
  </r>
  <r>
    <x v="4"/>
    <x v="4"/>
    <s v="DTO"/>
    <x v="94"/>
    <s v="Denton"/>
    <s v="Engineering/Design"/>
    <m/>
    <x v="5"/>
    <n v="1"/>
    <n v="39665"/>
    <n v="39665"/>
    <n v="0"/>
    <x v="4"/>
    <n v="21988377"/>
    <m/>
    <x v="1"/>
  </r>
  <r>
    <x v="4"/>
    <x v="4"/>
    <s v=" "/>
    <x v="175"/>
    <s v="Devine"/>
    <s v="Electrical Improvements"/>
    <m/>
    <x v="0"/>
    <n v="1"/>
    <n v="44100"/>
    <n v="44100"/>
    <n v="0"/>
    <x v="4"/>
    <n v="21988377"/>
    <n v="75000000"/>
    <x v="0"/>
  </r>
  <r>
    <x v="4"/>
    <x v="4"/>
    <s v=" "/>
    <x v="175"/>
    <s v="Devine"/>
    <s v="Electrical Improvements"/>
    <m/>
    <x v="5"/>
    <n v="1"/>
    <n v="54900"/>
    <n v="54900"/>
    <n v="0"/>
    <x v="4"/>
    <n v="21988377"/>
    <n v="75000000"/>
    <x v="0"/>
  </r>
  <r>
    <x v="4"/>
    <x v="4"/>
    <s v=" "/>
    <x v="175"/>
    <s v="Devine"/>
    <s v="Electrical Improvements"/>
    <m/>
    <x v="3"/>
    <n v="1"/>
    <n v="450000"/>
    <n v="450000"/>
    <n v="0"/>
    <x v="4"/>
    <n v="21988377"/>
    <n v="75000000"/>
    <x v="0"/>
  </r>
  <r>
    <x v="4"/>
    <x v="4"/>
    <s v=" "/>
    <x v="186"/>
    <s v="Dumas"/>
    <s v="Pavement Inprovements"/>
    <m/>
    <x v="0"/>
    <n v="1"/>
    <n v="1121371.5"/>
    <n v="1121371.5"/>
    <n v="0"/>
    <x v="4"/>
    <n v="21988377"/>
    <n v="75000000"/>
    <x v="0"/>
  </r>
  <r>
    <x v="4"/>
    <x v="4"/>
    <s v=" "/>
    <x v="186"/>
    <s v="Dumas"/>
    <s v="Pavement Inprovements"/>
    <m/>
    <x v="5"/>
    <n v="1"/>
    <n v="191263.5"/>
    <n v="191263.5"/>
    <n v="0"/>
    <x v="4"/>
    <n v="21988377"/>
    <n v="75000000"/>
    <x v="0"/>
  </r>
  <r>
    <x v="4"/>
    <x v="4"/>
    <s v=" "/>
    <x v="186"/>
    <s v="Dumas"/>
    <s v="Pavement Inprovements"/>
    <m/>
    <x v="3"/>
    <n v="1"/>
    <n v="600000"/>
    <n v="600000"/>
    <n v="0"/>
    <x v="4"/>
    <n v="21988377"/>
    <n v="75000000"/>
    <x v="0"/>
  </r>
  <r>
    <x v="4"/>
    <x v="4"/>
    <s v=" "/>
    <x v="134"/>
    <s v="Edinburg"/>
    <s v="Pavement Inprovements"/>
    <m/>
    <x v="0"/>
    <n v="1"/>
    <n v="368400"/>
    <n v="368400"/>
    <n v="0"/>
    <x v="4"/>
    <n v="21988377"/>
    <n v="75000000"/>
    <x v="0"/>
  </r>
  <r>
    <x v="4"/>
    <x v="4"/>
    <s v=" "/>
    <x v="134"/>
    <s v="Edinburg"/>
    <s v="Pavement Inprovements"/>
    <m/>
    <x v="5"/>
    <n v="1"/>
    <n v="57600"/>
    <n v="57600"/>
    <n v="0"/>
    <x v="4"/>
    <n v="21988377"/>
    <n v="75000000"/>
    <x v="0"/>
  </r>
  <r>
    <x v="4"/>
    <x v="4"/>
    <s v=" "/>
    <x v="134"/>
    <s v="Edinburg"/>
    <s v="Pavement Inprovements"/>
    <m/>
    <x v="3"/>
    <n v="1"/>
    <n v="150000"/>
    <n v="150000"/>
    <n v="0"/>
    <x v="4"/>
    <n v="21988377"/>
    <n v="75000000"/>
    <x v="0"/>
  </r>
  <r>
    <x v="4"/>
    <x v="4"/>
    <s v=" "/>
    <x v="187"/>
    <s v="Galveston"/>
    <s v="Engineering/Design"/>
    <m/>
    <x v="0"/>
    <n v="1"/>
    <n v="120000"/>
    <n v="120000"/>
    <n v="0"/>
    <x v="4"/>
    <n v="21988377"/>
    <n v="75000000"/>
    <x v="0"/>
  </r>
  <r>
    <x v="4"/>
    <x v="4"/>
    <s v=" "/>
    <x v="187"/>
    <s v="Galveston"/>
    <s v="Engineering/Design"/>
    <m/>
    <x v="5"/>
    <n v="1"/>
    <n v="30000"/>
    <n v="30000"/>
    <n v="0"/>
    <x v="4"/>
    <n v="21988377"/>
    <n v="75000000"/>
    <x v="0"/>
  </r>
  <r>
    <x v="4"/>
    <x v="4"/>
    <s v=" "/>
    <x v="187"/>
    <s v="Galveston"/>
    <s v="Engineering/Design"/>
    <m/>
    <x v="3"/>
    <n v="1"/>
    <n v="150000"/>
    <n v="150000"/>
    <n v="0"/>
    <x v="4"/>
    <n v="21988377"/>
    <n v="75000000"/>
    <x v="0"/>
  </r>
  <r>
    <x v="4"/>
    <x v="4"/>
    <s v="GDJ"/>
    <x v="46"/>
    <s v="Granbury"/>
    <s v="Pavement Improvements"/>
    <m/>
    <x v="0"/>
    <n v="1"/>
    <n v="2700000"/>
    <n v="2700000"/>
    <n v="0"/>
    <x v="4"/>
    <n v="21988377"/>
    <n v="75000000"/>
    <x v="1"/>
  </r>
  <r>
    <x v="4"/>
    <x v="4"/>
    <s v="GDJ"/>
    <x v="46"/>
    <s v="Granbury"/>
    <s v="Pavement Improvements"/>
    <m/>
    <x v="5"/>
    <n v="1"/>
    <n v="300000"/>
    <n v="300000"/>
    <n v="0"/>
    <x v="4"/>
    <n v="21988377"/>
    <n v="75000000"/>
    <x v="1"/>
  </r>
  <r>
    <x v="4"/>
    <x v="4"/>
    <s v="INJ"/>
    <x v="177"/>
    <s v="Hillsboro"/>
    <s v="Electrical Improvements"/>
    <m/>
    <x v="0"/>
    <n v="1"/>
    <n v="34731"/>
    <n v="34731"/>
    <n v="0"/>
    <x v="4"/>
    <n v="21988377"/>
    <n v="75000000"/>
    <x v="1"/>
  </r>
  <r>
    <x v="4"/>
    <x v="4"/>
    <s v="INJ"/>
    <x v="177"/>
    <s v="Hillsboro"/>
    <s v="Electrical Improvements"/>
    <m/>
    <x v="5"/>
    <n v="1"/>
    <n v="55350"/>
    <n v="55350"/>
    <n v="0"/>
    <x v="4"/>
    <n v="21988377"/>
    <n v="75000000"/>
    <x v="1"/>
  </r>
  <r>
    <x v="4"/>
    <x v="4"/>
    <s v="INJ"/>
    <x v="177"/>
    <s v="Hillsboro"/>
    <s v="Electrical Improvements"/>
    <m/>
    <x v="3"/>
    <n v="1"/>
    <n v="463419"/>
    <n v="463419"/>
    <n v="0"/>
    <x v="4"/>
    <n v="21988377"/>
    <n v="75000000"/>
    <x v="1"/>
  </r>
  <r>
    <x v="4"/>
    <x v="4"/>
    <s v=" "/>
    <x v="16"/>
    <s v="New Braunfels Regional"/>
    <s v="Pavement Improvements"/>
    <m/>
    <x v="0"/>
    <n v="1"/>
    <n v="272331"/>
    <n v="272331"/>
    <n v="0"/>
    <x v="4"/>
    <n v="21988377"/>
    <n v="75000000"/>
    <x v="0"/>
  </r>
  <r>
    <x v="4"/>
    <x v="4"/>
    <s v=" "/>
    <x v="16"/>
    <s v="New Braunfels Regional"/>
    <s v="Pavement Improvements"/>
    <m/>
    <x v="5"/>
    <n v="1"/>
    <n v="87750"/>
    <n v="87750"/>
    <n v="0"/>
    <x v="4"/>
    <n v="21988377"/>
    <n v="75000000"/>
    <x v="0"/>
  </r>
  <r>
    <x v="4"/>
    <x v="4"/>
    <s v=" "/>
    <x v="16"/>
    <s v="New Braunfels Regional"/>
    <s v="Pavement Improvements"/>
    <m/>
    <x v="3"/>
    <n v="1"/>
    <n v="517419"/>
    <n v="517419"/>
    <n v="0"/>
    <x v="4"/>
    <n v="21988377"/>
    <n v="75000000"/>
    <x v="0"/>
  </r>
  <r>
    <x v="4"/>
    <x v="4"/>
    <s v=" "/>
    <x v="281"/>
    <s v="Pampa"/>
    <s v="Pavement Improvements"/>
    <m/>
    <x v="0"/>
    <n v="1"/>
    <n v="48000"/>
    <n v="48000"/>
    <n v="0"/>
    <x v="4"/>
    <n v="21988377"/>
    <n v="75000000"/>
    <x v="0"/>
  </r>
  <r>
    <x v="4"/>
    <x v="4"/>
    <s v=" "/>
    <x v="281"/>
    <s v="Pampa"/>
    <s v="Pavement Improvements"/>
    <m/>
    <x v="5"/>
    <n v="1"/>
    <n v="72000"/>
    <n v="72000"/>
    <n v="0"/>
    <x v="4"/>
    <n v="21988377"/>
    <n v="75000000"/>
    <x v="0"/>
  </r>
  <r>
    <x v="4"/>
    <x v="4"/>
    <s v=" "/>
    <x v="281"/>
    <s v="Pampa"/>
    <s v="Pavement Improvements"/>
    <m/>
    <x v="3"/>
    <n v="1"/>
    <n v="600000"/>
    <n v="600000"/>
    <n v="0"/>
    <x v="4"/>
    <n v="21988377"/>
    <n v="75000000"/>
    <x v="0"/>
  </r>
  <r>
    <x v="4"/>
    <x v="4"/>
    <s v=" "/>
    <x v="218"/>
    <s v="Port Isabel"/>
    <s v="Fencing Improvements"/>
    <m/>
    <x v="0"/>
    <n v="1"/>
    <n v="162619"/>
    <n v="162619"/>
    <n v="0"/>
    <x v="4"/>
    <n v="21988377"/>
    <n v="75000000"/>
    <x v="0"/>
  </r>
  <r>
    <x v="4"/>
    <x v="4"/>
    <s v=" "/>
    <x v="218"/>
    <s v="Port Isabel"/>
    <s v="Fencing Improvements"/>
    <m/>
    <x v="5"/>
    <n v="1"/>
    <n v="68068.800000000003"/>
    <n v="68068.800000000003"/>
    <n v="0"/>
    <x v="4"/>
    <n v="21988377"/>
    <n v="75000000"/>
    <x v="0"/>
  </r>
  <r>
    <x v="4"/>
    <x v="4"/>
    <s v=" "/>
    <x v="218"/>
    <s v="Port Isabel"/>
    <s v="Fencing Improvements"/>
    <m/>
    <x v="3"/>
    <n v="1"/>
    <n v="450000"/>
    <n v="450000"/>
    <n v="0"/>
    <x v="4"/>
    <n v="21988377"/>
    <n v="75000000"/>
    <x v="0"/>
  </r>
  <r>
    <x v="4"/>
    <x v="4"/>
    <s v=" "/>
    <x v="206"/>
    <s v="Seminole"/>
    <s v="Fencing Improvements"/>
    <m/>
    <x v="3"/>
    <n v="1"/>
    <n v="540000"/>
    <n v="540000"/>
    <n v="0"/>
    <x v="4"/>
    <n v="21988377"/>
    <n v="75000000"/>
    <x v="0"/>
  </r>
  <r>
    <x v="4"/>
    <x v="4"/>
    <s v=" "/>
    <x v="206"/>
    <s v="Seminole"/>
    <s v="Fencing Improvements"/>
    <m/>
    <x v="5"/>
    <n v="1"/>
    <n v="60000"/>
    <n v="60000"/>
    <n v="0"/>
    <x v="4"/>
    <n v="21988377"/>
    <n v="75000000"/>
    <x v="0"/>
  </r>
  <r>
    <x v="4"/>
    <x v="4"/>
    <s v=" "/>
    <x v="116"/>
    <s v="Stanton"/>
    <s v="Pavement Improvements"/>
    <s v="Design &amp; Construct Pavement Improvements"/>
    <x v="1"/>
    <n v="0.9"/>
    <n v="2226000"/>
    <n v="2003400"/>
    <n v="222600"/>
    <x v="4"/>
    <n v="21988377"/>
    <n v="75000000"/>
    <x v="0"/>
  </r>
  <r>
    <x v="4"/>
    <x v="4"/>
    <s v=" "/>
    <x v="56"/>
    <s v="Sweetwater"/>
    <s v="Pavement Improvements"/>
    <m/>
    <x v="0"/>
    <n v="1"/>
    <n v="1249448"/>
    <n v="1249448"/>
    <n v="0"/>
    <x v="4"/>
    <n v="21988377"/>
    <n v="75000000"/>
    <x v="0"/>
  </r>
  <r>
    <x v="4"/>
    <x v="4"/>
    <s v=" "/>
    <x v="56"/>
    <s v="Sweetwater"/>
    <s v="Pavement Improvements"/>
    <m/>
    <x v="5"/>
    <n v="1"/>
    <n v="178627.5"/>
    <n v="178627.5"/>
    <n v="0"/>
    <x v="4"/>
    <n v="21988377"/>
    <n v="75000000"/>
    <x v="0"/>
  </r>
  <r>
    <x v="4"/>
    <x v="4"/>
    <s v=" "/>
    <x v="56"/>
    <s v="Sweetwater"/>
    <s v="Pavement Improvements"/>
    <m/>
    <x v="3"/>
    <n v="1"/>
    <n v="358200"/>
    <n v="358200"/>
    <n v="0"/>
    <x v="4"/>
    <n v="21988377"/>
    <n v="75000000"/>
    <x v="0"/>
  </r>
  <r>
    <x v="4"/>
    <x v="4"/>
    <s v=" "/>
    <x v="13"/>
    <s v="Taylor"/>
    <s v="Pavement Improvemetns"/>
    <m/>
    <x v="0"/>
    <n v="1"/>
    <n v="786000"/>
    <n v="786000"/>
    <n v="0"/>
    <x v="4"/>
    <n v="21988377"/>
    <n v="75000000"/>
    <x v="0"/>
  </r>
  <r>
    <x v="4"/>
    <x v="4"/>
    <s v=" "/>
    <x v="13"/>
    <s v="Taylor"/>
    <s v="Pavement Improvemetns"/>
    <m/>
    <x v="5"/>
    <n v="1"/>
    <n v="144000"/>
    <n v="144000"/>
    <n v="0"/>
    <x v="4"/>
    <n v="21988377"/>
    <n v="75000000"/>
    <x v="0"/>
  </r>
  <r>
    <x v="4"/>
    <x v="4"/>
    <s v=" "/>
    <x v="13"/>
    <s v="Taylor"/>
    <s v="Pavement Improvemetns"/>
    <m/>
    <x v="3"/>
    <n v="1"/>
    <n v="510000"/>
    <n v="510000"/>
    <n v="0"/>
    <x v="4"/>
    <n v="21988377"/>
    <n v="75000000"/>
    <x v="0"/>
  </r>
  <r>
    <x v="4"/>
    <x v="4"/>
    <s v=" "/>
    <x v="294"/>
    <s v="Temple"/>
    <s v="Electrical Improvements"/>
    <m/>
    <x v="2"/>
    <n v="1"/>
    <n v="1137000"/>
    <n v="1137000"/>
    <n v="0"/>
    <x v="4"/>
    <n v="21988377"/>
    <n v="75000000"/>
    <x v="0"/>
  </r>
  <r>
    <x v="4"/>
    <x v="4"/>
    <s v=" "/>
    <x v="294"/>
    <s v="Temple"/>
    <s v="Electrical Improvements"/>
    <m/>
    <x v="5"/>
    <n v="1"/>
    <n v="193000"/>
    <n v="193000"/>
    <n v="0"/>
    <x v="4"/>
    <n v="21988377"/>
    <n v="75000000"/>
    <x v="0"/>
  </r>
  <r>
    <x v="4"/>
    <x v="4"/>
    <s v=" "/>
    <x v="294"/>
    <s v="Temple"/>
    <s v="Electrical Improvements"/>
    <m/>
    <x v="3"/>
    <n v="1"/>
    <n v="600000"/>
    <n v="600000"/>
    <n v="0"/>
    <x v="4"/>
    <n v="21988377"/>
    <n v="75000000"/>
    <x v="0"/>
  </r>
  <r>
    <x v="4"/>
    <x v="4"/>
    <s v=" "/>
    <x v="194"/>
    <s v="Uvalde"/>
    <s v="Pavement Improvements "/>
    <m/>
    <x v="0"/>
    <n v="1"/>
    <n v="189750"/>
    <n v="189750"/>
    <n v="0"/>
    <x v="4"/>
    <n v="21988377"/>
    <n v="75000000"/>
    <x v="0"/>
  </r>
  <r>
    <x v="4"/>
    <x v="4"/>
    <s v=" "/>
    <x v="194"/>
    <s v="Uvalde"/>
    <s v="Pavement Improvements "/>
    <m/>
    <x v="5"/>
    <n v="1"/>
    <n v="87750"/>
    <n v="87750"/>
    <n v="0"/>
    <x v="4"/>
    <n v="21988377"/>
    <n v="75000000"/>
    <x v="0"/>
  </r>
  <r>
    <x v="4"/>
    <x v="4"/>
    <s v=" "/>
    <x v="194"/>
    <s v="Uvalde"/>
    <s v="Pavement Improvements "/>
    <m/>
    <x v="3"/>
    <n v="1"/>
    <n v="600000"/>
    <n v="600000"/>
    <n v="0"/>
    <x v="4"/>
    <n v="21988377"/>
    <n v="75000000"/>
    <x v="0"/>
  </r>
  <r>
    <x v="4"/>
    <x v="4"/>
    <s v=" "/>
    <x v="104"/>
    <s v="Vernon "/>
    <s v="Pavement Improvements"/>
    <m/>
    <x v="0"/>
    <n v="1"/>
    <n v="585156"/>
    <n v="585156"/>
    <n v="0"/>
    <x v="4"/>
    <n v="21988377"/>
    <n v="75000000"/>
    <x v="0"/>
  </r>
  <r>
    <x v="4"/>
    <x v="4"/>
    <s v=" "/>
    <x v="104"/>
    <s v="Vernon "/>
    <s v="Pavement Improvements"/>
    <m/>
    <x v="5"/>
    <n v="1"/>
    <n v="81684"/>
    <n v="81684"/>
    <n v="0"/>
    <x v="4"/>
    <n v="21988377"/>
    <n v="75000000"/>
    <x v="0"/>
  </r>
  <r>
    <x v="4"/>
    <x v="4"/>
    <s v=" "/>
    <x v="104"/>
    <s v="Vernon "/>
    <s v="Pavement Improvements"/>
    <m/>
    <x v="3"/>
    <n v="1"/>
    <n v="150000"/>
    <n v="150000"/>
    <n v="0"/>
    <x v="4"/>
    <n v="21988377"/>
    <n v="75000000"/>
    <x v="0"/>
  </r>
  <r>
    <x v="4"/>
    <x v="4"/>
    <s v=" "/>
    <x v="172"/>
    <s v="Weslaco"/>
    <s v="Electrical Improvements"/>
    <m/>
    <x v="0"/>
    <n v="1"/>
    <n v="128551"/>
    <n v="128551"/>
    <n v="0"/>
    <x v="4"/>
    <n v="21988377"/>
    <n v="75000000"/>
    <x v="0"/>
  </r>
  <r>
    <x v="4"/>
    <x v="4"/>
    <s v=" "/>
    <x v="172"/>
    <s v="Weslaco"/>
    <s v="Electrical Improvements"/>
    <m/>
    <x v="5"/>
    <n v="1"/>
    <n v="72450"/>
    <n v="72450"/>
    <n v="0"/>
    <x v="4"/>
    <n v="21988377"/>
    <n v="75000000"/>
    <x v="0"/>
  </r>
  <r>
    <x v="4"/>
    <x v="4"/>
    <s v=" "/>
    <x v="172"/>
    <s v="Weslaco"/>
    <s v="Electrical Improvements"/>
    <m/>
    <x v="3"/>
    <n v="1"/>
    <n v="523499"/>
    <n v="523499"/>
    <n v="0"/>
    <x v="4"/>
    <n v="21988377"/>
    <n v="75000000"/>
    <x v="0"/>
  </r>
  <r>
    <x v="4"/>
    <x v="5"/>
    <s v="ADS"/>
    <x v="2"/>
    <s v="Town of Addison"/>
    <s v="Design &amp; Construct Pavement Improvements"/>
    <m/>
    <x v="0"/>
    <n v="1"/>
    <n v="1177680"/>
    <n v="1177680"/>
    <n v="0"/>
    <x v="4"/>
    <n v="21988377"/>
    <n v="75000000"/>
    <x v="1"/>
  </r>
  <r>
    <x v="4"/>
    <x v="5"/>
    <s v="ADS"/>
    <x v="2"/>
    <s v="Addison"/>
    <s v="Design &amp; Construct Pavement Improvements"/>
    <m/>
    <x v="5"/>
    <n v="1"/>
    <n v="147520"/>
    <n v="147520"/>
    <n v="0"/>
    <x v="4"/>
    <n v="21988377"/>
    <m/>
    <x v="1"/>
  </r>
  <r>
    <x v="4"/>
    <x v="5"/>
    <s v="ADS"/>
    <x v="2"/>
    <s v="Addison"/>
    <s v="Design &amp; Construct Pavement Improvements"/>
    <m/>
    <x v="3"/>
    <n v="1"/>
    <n v="150000"/>
    <n v="150000"/>
    <n v="0"/>
    <x v="4"/>
    <n v="21988377"/>
    <m/>
    <x v="1"/>
  </r>
  <r>
    <x v="4"/>
    <x v="5"/>
    <s v=" "/>
    <x v="38"/>
    <s v="Bryan"/>
    <s v="Engineering/Design"/>
    <m/>
    <x v="3"/>
    <n v="1"/>
    <n v="180000"/>
    <n v="180000"/>
    <n v="0"/>
    <x v="4"/>
    <n v="21988377"/>
    <n v="75000000"/>
    <x v="0"/>
  </r>
  <r>
    <x v="4"/>
    <x v="5"/>
    <s v=" "/>
    <x v="38"/>
    <s v="Bryan"/>
    <s v="Engineering/Design"/>
    <m/>
    <x v="5"/>
    <n v="1"/>
    <n v="20000"/>
    <n v="20000"/>
    <n v="0"/>
    <x v="4"/>
    <n v="21988377"/>
    <n v="75000000"/>
    <x v="0"/>
  </r>
  <r>
    <x v="4"/>
    <x v="5"/>
    <s v="CRS"/>
    <x v="246"/>
    <s v="Corsicana"/>
    <s v="Engineering/Design"/>
    <m/>
    <x v="3"/>
    <n v="1"/>
    <n v="252000"/>
    <n v="252000"/>
    <n v="0"/>
    <x v="4"/>
    <n v="21988377"/>
    <n v="75000000"/>
    <x v="1"/>
  </r>
  <r>
    <x v="4"/>
    <x v="5"/>
    <s v="CRS"/>
    <x v="246"/>
    <s v="Corsicana"/>
    <s v="Engineering/Design"/>
    <m/>
    <x v="5"/>
    <n v="1"/>
    <n v="28000"/>
    <n v="28000"/>
    <n v="0"/>
    <x v="4"/>
    <n v="21988377"/>
    <m/>
    <x v="1"/>
  </r>
  <r>
    <x v="4"/>
    <x v="5"/>
    <s v=" "/>
    <x v="253"/>
    <s v="Eastland"/>
    <s v="Engineering/Design"/>
    <m/>
    <x v="3"/>
    <n v="1"/>
    <n v="270000"/>
    <n v="270000"/>
    <n v="0"/>
    <x v="4"/>
    <n v="21988377"/>
    <n v="75000000"/>
    <x v="0"/>
  </r>
  <r>
    <x v="4"/>
    <x v="5"/>
    <s v=" "/>
    <x v="253"/>
    <s v="Eastland"/>
    <s v="Engineering/Design"/>
    <m/>
    <x v="5"/>
    <n v="1"/>
    <n v="30000"/>
    <n v="30000"/>
    <n v="0"/>
    <x v="4"/>
    <n v="21988377"/>
    <n v="75000000"/>
    <x v="0"/>
  </r>
  <r>
    <x v="4"/>
    <x v="5"/>
    <s v="FTW"/>
    <x v="30"/>
    <s v="Fort Worth"/>
    <s v="Engineering/Design"/>
    <m/>
    <x v="0"/>
    <n v="1"/>
    <n v="180000"/>
    <n v="180000"/>
    <n v="0"/>
    <x v="4"/>
    <n v="21988377"/>
    <n v="75000000"/>
    <x v="1"/>
  </r>
  <r>
    <x v="4"/>
    <x v="5"/>
    <s v="FTW"/>
    <x v="30"/>
    <s v="Fort Worth"/>
    <s v="Engineering/Design"/>
    <m/>
    <x v="5"/>
    <n v="1"/>
    <n v="20000"/>
    <n v="20000"/>
    <n v="0"/>
    <x v="4"/>
    <n v="21988377"/>
    <m/>
    <x v="1"/>
  </r>
  <r>
    <x v="4"/>
    <x v="5"/>
    <s v="GLE"/>
    <x v="102"/>
    <s v="Gainesville"/>
    <s v="Engineering/Design"/>
    <m/>
    <x v="3"/>
    <n v="1"/>
    <n v="225000"/>
    <n v="225000"/>
    <n v="0"/>
    <x v="4"/>
    <n v="21988377"/>
    <n v="75000000"/>
    <x v="1"/>
  </r>
  <r>
    <x v="4"/>
    <x v="5"/>
    <s v="GLE"/>
    <x v="102"/>
    <s v="Gainesville"/>
    <s v="Engineering/Design"/>
    <m/>
    <x v="5"/>
    <n v="1"/>
    <n v="25000"/>
    <n v="25000"/>
    <n v="0"/>
    <x v="4"/>
    <n v="21988377"/>
    <m/>
    <x v="1"/>
  </r>
  <r>
    <x v="4"/>
    <x v="5"/>
    <s v="GPM"/>
    <x v="123"/>
    <s v="Grand Prairie"/>
    <s v="Design &amp; Construct Fencing Improvements"/>
    <m/>
    <x v="3"/>
    <n v="1"/>
    <n v="135000"/>
    <n v="135000"/>
    <n v="0"/>
    <x v="4"/>
    <n v="21988377"/>
    <n v="75000000"/>
    <x v="1"/>
  </r>
  <r>
    <x v="4"/>
    <x v="5"/>
    <s v="GPM"/>
    <x v="123"/>
    <s v="Grand Prairie"/>
    <s v="Design &amp; Construct Fencing Improvements"/>
    <m/>
    <x v="5"/>
    <n v="1"/>
    <n v="15000"/>
    <n v="15000"/>
    <n v="0"/>
    <x v="4"/>
    <n v="21988377"/>
    <m/>
    <x v="1"/>
  </r>
  <r>
    <x v="4"/>
    <x v="5"/>
    <s v="LNC"/>
    <x v="270"/>
    <s v="Lancaster"/>
    <s v="Engineering/Design"/>
    <m/>
    <x v="3"/>
    <n v="1"/>
    <n v="90000"/>
    <n v="90000"/>
    <n v="0"/>
    <x v="4"/>
    <n v="21988377"/>
    <n v="75000000"/>
    <x v="1"/>
  </r>
  <r>
    <x v="4"/>
    <x v="5"/>
    <s v="LNC"/>
    <x v="270"/>
    <s v="Lancaster"/>
    <s v="Engineering/Design"/>
    <m/>
    <x v="5"/>
    <n v="1"/>
    <n v="10000"/>
    <n v="10000"/>
    <n v="0"/>
    <x v="4"/>
    <n v="21988377"/>
    <m/>
    <x v="1"/>
  </r>
  <r>
    <x v="4"/>
    <x v="5"/>
    <s v=" "/>
    <x v="295"/>
    <s v="Mason"/>
    <s v="Electrical Improvements"/>
    <s v="Design &amp; Construct Pavement Improvements"/>
    <x v="1"/>
    <n v="0.9"/>
    <n v="535000"/>
    <n v="481500"/>
    <n v="53500"/>
    <x v="4"/>
    <n v="21988377"/>
    <n v="75000000"/>
    <x v="0"/>
  </r>
  <r>
    <x v="4"/>
    <x v="5"/>
    <s v=" "/>
    <x v="296"/>
    <s v="Olney"/>
    <s v="Pavement Improvements"/>
    <m/>
    <x v="0"/>
    <n v="1"/>
    <n v="144690"/>
    <n v="144690"/>
    <n v="0"/>
    <x v="4"/>
    <n v="21988377"/>
    <n v="75000000"/>
    <x v="0"/>
  </r>
  <r>
    <x v="4"/>
    <x v="5"/>
    <s v=" "/>
    <x v="296"/>
    <s v="Olney"/>
    <s v="Pavement Improvements"/>
    <m/>
    <x v="5"/>
    <n v="1"/>
    <n v="49410"/>
    <n v="49410"/>
    <n v="0"/>
    <x v="4"/>
    <n v="21988377"/>
    <n v="75000000"/>
    <x v="0"/>
  </r>
  <r>
    <x v="4"/>
    <x v="5"/>
    <s v=" "/>
    <x v="296"/>
    <s v="Olney"/>
    <s v="Pavement Improvements"/>
    <m/>
    <x v="3"/>
    <n v="1"/>
    <n v="300000"/>
    <n v="300000"/>
    <n v="0"/>
    <x v="4"/>
    <n v="21988377"/>
    <n v="75000000"/>
    <x v="0"/>
  </r>
  <r>
    <x v="4"/>
    <x v="5"/>
    <s v=" "/>
    <x v="290"/>
    <s v="Vega"/>
    <s v="Design &amp; Construct Pavement Improvements"/>
    <m/>
    <x v="0"/>
    <s v="  "/>
    <n v="364167"/>
    <n v="340500"/>
    <n v="23667"/>
    <x v="4"/>
    <n v="21988377"/>
    <n v="75000000"/>
    <x v="0"/>
  </r>
  <r>
    <x v="4"/>
    <x v="5"/>
    <s v=" "/>
    <x v="290"/>
    <s v="Vega"/>
    <s v="Design &amp; Construct Pavement Improvements"/>
    <m/>
    <x v="5"/>
    <n v="1"/>
    <n v="67500"/>
    <n v="67500"/>
    <n v="0"/>
    <x v="4"/>
    <n v="21988377"/>
    <n v="75000000"/>
    <x v="0"/>
  </r>
  <r>
    <x v="4"/>
    <x v="5"/>
    <s v=" "/>
    <x v="290"/>
    <s v="Vega"/>
    <s v="Design &amp; Construct Pavement Improvements"/>
    <m/>
    <x v="3"/>
    <n v="1"/>
    <n v="300000"/>
    <n v="300000"/>
    <n v="0"/>
    <x v="4"/>
    <n v="21988377"/>
    <n v="75000000"/>
    <x v="0"/>
  </r>
  <r>
    <x v="4"/>
    <x v="10"/>
    <s v=" "/>
    <x v="238"/>
    <s v="Beaumont"/>
    <s v="Design &amp; Construct Pavement Improvements"/>
    <s v="Design &amp; Construct Pavement Improvements"/>
    <x v="1"/>
    <n v="0.9"/>
    <n v="665000"/>
    <n v="598500"/>
    <n v="66500"/>
    <x v="4"/>
    <n v="21988377"/>
    <n v="75000000"/>
    <x v="0"/>
  </r>
  <r>
    <x v="4"/>
    <x v="10"/>
    <s v=" "/>
    <x v="239"/>
    <s v="Beeville"/>
    <s v="Design &amp; Construct Pavement Improvements"/>
    <s v="Design &amp; Construct Pavement Improvements"/>
    <x v="1"/>
    <n v="0.9"/>
    <n v="615000"/>
    <n v="553500"/>
    <n v="61500"/>
    <x v="4"/>
    <n v="21988377"/>
    <n v="75000000"/>
    <x v="0"/>
  </r>
  <r>
    <x v="4"/>
    <x v="10"/>
    <s v=" "/>
    <x v="297"/>
    <s v="Bishop"/>
    <s v="Design &amp; Construct Pavement Improvements"/>
    <s v="Design &amp; Construct Pavement Improvements"/>
    <x v="1"/>
    <n v="0.9"/>
    <n v="260000"/>
    <n v="234000"/>
    <n v="26000"/>
    <x v="4"/>
    <n v="21988377"/>
    <n v="75000000"/>
    <x v="0"/>
  </r>
  <r>
    <x v="4"/>
    <x v="10"/>
    <s v=" "/>
    <x v="298"/>
    <s v="Brownwood"/>
    <s v="Pavement Improvements"/>
    <m/>
    <x v="0"/>
    <n v="0.9"/>
    <n v="686700"/>
    <n v="618030"/>
    <n v="68670"/>
    <x v="4"/>
    <n v="21988377"/>
    <n v="75000000"/>
    <x v="0"/>
  </r>
  <r>
    <x v="4"/>
    <x v="10"/>
    <s v=" "/>
    <x v="299"/>
    <s v="Castroville"/>
    <s v="Design &amp; Construct Pavement Improvements"/>
    <s v="Design &amp; Construct Pavement Improvements"/>
    <x v="1"/>
    <n v="0.9"/>
    <n v="720000"/>
    <n v="648000"/>
    <n v="72000"/>
    <x v="4"/>
    <n v="21988377"/>
    <n v="75000000"/>
    <x v="0"/>
  </r>
  <r>
    <x v="4"/>
    <x v="10"/>
    <s v="CPT"/>
    <x v="51"/>
    <s v="City of Cleburne"/>
    <s v="Prepare an Airport Master Plan Update"/>
    <s v="Design &amp; Construct Pavement Improvements"/>
    <x v="1"/>
    <n v="0.9"/>
    <n v="225000"/>
    <n v="202500"/>
    <n v="22500"/>
    <x v="4"/>
    <n v="21988377"/>
    <n v="75000000"/>
    <x v="1"/>
  </r>
  <r>
    <x v="4"/>
    <x v="10"/>
    <s v=" "/>
    <x v="248"/>
    <s v="Crockett"/>
    <s v="Design &amp; Construct Pavement Improvements"/>
    <s v="Design &amp; Construct Pavement Improvements"/>
    <x v="1"/>
    <n v="0.9"/>
    <n v="530000"/>
    <n v="477000"/>
    <n v="53000"/>
    <x v="4"/>
    <n v="21988377"/>
    <n v="75000000"/>
    <x v="0"/>
  </r>
  <r>
    <x v="4"/>
    <x v="10"/>
    <s v=" "/>
    <x v="300"/>
    <s v="Gonzales"/>
    <s v="Prepare an Airport Layout Plan Update"/>
    <s v="Design &amp; Construct Pavement Improvements"/>
    <x v="1"/>
    <n v="0.9"/>
    <n v="150000"/>
    <n v="135000"/>
    <n v="15000"/>
    <x v="4"/>
    <n v="21988377"/>
    <n v="75000000"/>
    <x v="0"/>
  </r>
  <r>
    <x v="4"/>
    <x v="10"/>
    <s v=" "/>
    <x v="301"/>
    <s v="Jefferson"/>
    <s v="Design &amp; Construct Pavement Improvements"/>
    <s v="Design &amp; Construct Pavement Improvements"/>
    <x v="1"/>
    <n v="0.9"/>
    <n v="300000"/>
    <n v="270000"/>
    <n v="30000"/>
    <x v="4"/>
    <n v="21988377"/>
    <n v="75000000"/>
    <x v="0"/>
  </r>
  <r>
    <x v="4"/>
    <x v="10"/>
    <s v=" "/>
    <x v="85"/>
    <s v="Killeen"/>
    <s v="Design &amp; Construct Pavement Improvements"/>
    <s v="Design &amp; Construct Pavement Improvements"/>
    <x v="1"/>
    <n v="0.9"/>
    <n v="675000"/>
    <n v="607500"/>
    <n v="67500"/>
    <x v="4"/>
    <n v="21988377"/>
    <n v="75000000"/>
    <x v="0"/>
  </r>
  <r>
    <x v="4"/>
    <x v="10"/>
    <s v=" "/>
    <x v="204"/>
    <s v="Port Lavaca"/>
    <s v="Pavement Improvements"/>
    <m/>
    <x v="0"/>
    <n v="0.9"/>
    <n v="371420"/>
    <n v="334278"/>
    <n v="37142"/>
    <x v="4"/>
    <n v="21988377"/>
    <n v="75000000"/>
    <x v="0"/>
  </r>
  <r>
    <x v="4"/>
    <x v="10"/>
    <s v=" "/>
    <x v="283"/>
    <s v="Refugio"/>
    <s v="Design &amp; Construct Pavement Improvements"/>
    <s v="Design &amp; Construct Pavement Improvements"/>
    <x v="1"/>
    <n v="0.9"/>
    <n v="475000"/>
    <n v="427500"/>
    <n v="47500"/>
    <x v="4"/>
    <n v="21988377"/>
    <n v="75000000"/>
    <x v="0"/>
  </r>
  <r>
    <x v="4"/>
    <x v="10"/>
    <s v=" "/>
    <x v="205"/>
    <s v="Rockport"/>
    <s v="Design &amp; Construct Pavement Improvements"/>
    <m/>
    <x v="3"/>
    <n v="0.9"/>
    <n v="166667"/>
    <n v="150000.30000000002"/>
    <n v="16666.699999999983"/>
    <x v="4"/>
    <n v="21988377"/>
    <n v="75000000"/>
    <x v="0"/>
  </r>
  <r>
    <x v="4"/>
    <x v="7"/>
    <s v=" "/>
    <x v="302"/>
    <s v="Graham"/>
    <s v="Pavement Improvements"/>
    <m/>
    <x v="0"/>
    <n v="0.9"/>
    <n v="896834"/>
    <n v="807150.6"/>
    <n v="89683.400000000023"/>
    <x v="4"/>
    <n v="21988377"/>
    <n v="75000000"/>
    <x v="0"/>
  </r>
  <r>
    <x v="4"/>
    <x v="7"/>
    <s v=" "/>
    <x v="302"/>
    <s v="Graham"/>
    <s v="Pavement Improvements"/>
    <m/>
    <x v="3"/>
    <n v="0.9"/>
    <n v="666666"/>
    <n v="599999.4"/>
    <n v="66666.599999999977"/>
    <x v="4"/>
    <n v="21988377"/>
    <n v="75000000"/>
    <x v="0"/>
  </r>
  <r>
    <x v="4"/>
    <x v="7"/>
    <s v=" "/>
    <x v="303"/>
    <s v="Mineola"/>
    <s v="Engineering/Design"/>
    <s v="Design &amp; Construct Pavement Improvements"/>
    <x v="1"/>
    <n v="0.9"/>
    <n v="125000"/>
    <n v="112500"/>
    <n v="12500"/>
    <x v="4"/>
    <n v="21988377"/>
    <n v="75000000"/>
    <x v="0"/>
  </r>
  <r>
    <x v="4"/>
    <x v="7"/>
    <s v=" "/>
    <x v="16"/>
    <s v="New Braunfels"/>
    <s v="Drainage Improvements"/>
    <m/>
    <x v="0"/>
    <n v="0.9"/>
    <n v="500000"/>
    <n v="450000"/>
    <n v="50000"/>
    <x v="4"/>
    <n v="21988377"/>
    <n v="75000000"/>
    <x v="0"/>
  </r>
  <r>
    <x v="4"/>
    <x v="7"/>
    <s v=" "/>
    <x v="284"/>
    <s v="Robstown"/>
    <s v="Install Fuel Farm"/>
    <m/>
    <x v="3"/>
    <n v="0.75"/>
    <n v="200000"/>
    <n v="150000"/>
    <n v="50000"/>
    <x v="4"/>
    <n v="21988377"/>
    <n v="75000000"/>
    <x v="0"/>
  </r>
  <r>
    <x v="4"/>
    <x v="7"/>
    <s v=" "/>
    <x v="182"/>
    <s v="Sulphur Springs"/>
    <s v="Pavement Improvements"/>
    <m/>
    <x v="0"/>
    <n v="0.9"/>
    <n v="1122834"/>
    <n v="1010550.6"/>
    <n v="112283.40000000002"/>
    <x v="4"/>
    <n v="21988377"/>
    <n v="75000000"/>
    <x v="0"/>
  </r>
  <r>
    <x v="4"/>
    <x v="7"/>
    <s v=" "/>
    <x v="182"/>
    <s v="Sulphur Springs"/>
    <s v="Pavement Improvements"/>
    <m/>
    <x v="3"/>
    <n v="0.9"/>
    <n v="666666"/>
    <n v="599999.4"/>
    <n v="66666.599999999977"/>
    <x v="4"/>
    <n v="21988377"/>
    <n v="75000000"/>
    <x v="0"/>
  </r>
  <r>
    <x v="5"/>
    <x v="8"/>
    <s v=" "/>
    <x v="199"/>
    <s v="City of Hearne "/>
    <m/>
    <s v="Pavement Improvements"/>
    <x v="0"/>
    <n v="0.9"/>
    <n v="100000"/>
    <n v="90000"/>
    <n v="10000"/>
    <x v="5"/>
    <n v="26095073"/>
    <n v="75000000"/>
    <x v="0"/>
  </r>
  <r>
    <x v="5"/>
    <x v="8"/>
    <s v=" "/>
    <x v="104"/>
    <s v="Wilbarger County"/>
    <m/>
    <s v="Pavement Improvements"/>
    <x v="0"/>
    <n v="0.9"/>
    <n v="470580"/>
    <n v="423522"/>
    <n v="47058"/>
    <x v="5"/>
    <n v="26095073"/>
    <n v="75000000"/>
    <x v="0"/>
  </r>
  <r>
    <x v="5"/>
    <x v="9"/>
    <s v=" "/>
    <x v="31"/>
    <s v="City of Atlanta "/>
    <m/>
    <s v="Install Automated Weather Observing System"/>
    <x v="1"/>
    <n v="0.75"/>
    <n v="200000"/>
    <n v="150000"/>
    <n v="50000"/>
    <x v="5"/>
    <n v="26095073"/>
    <n v="75000000"/>
    <x v="0"/>
  </r>
  <r>
    <x v="5"/>
    <x v="9"/>
    <s v=" "/>
    <x v="133"/>
    <s v="Hutchinson County"/>
    <m/>
    <s v="Engineering/Design "/>
    <x v="3"/>
    <n v="0.9"/>
    <n v="330000"/>
    <n v="297000"/>
    <n v="33000"/>
    <x v="5"/>
    <n v="26095073"/>
    <n v="75000000"/>
    <x v="0"/>
  </r>
  <r>
    <x v="5"/>
    <x v="9"/>
    <s v="7F3"/>
    <x v="241"/>
    <s v="Caddo Mills"/>
    <m/>
    <s v="Drainage Improvements"/>
    <x v="3"/>
    <n v="0.9"/>
    <n v="100000"/>
    <n v="90000"/>
    <n v="10000"/>
    <x v="5"/>
    <n v="26095073"/>
    <n v="75000000"/>
    <x v="1"/>
  </r>
  <r>
    <x v="5"/>
    <x v="9"/>
    <s v="RBD"/>
    <x v="93"/>
    <s v="City of Dallas "/>
    <m/>
    <s v="Engineering/Design "/>
    <x v="3"/>
    <n v="0.9"/>
    <n v="150000"/>
    <n v="135000"/>
    <n v="15000"/>
    <x v="5"/>
    <n v="26095073"/>
    <n v="75000000"/>
    <x v="1"/>
  </r>
  <r>
    <x v="5"/>
    <x v="9"/>
    <s v=" "/>
    <x v="252"/>
    <s v="Maverick County "/>
    <m/>
    <s v="Prepare an ALP "/>
    <x v="3"/>
    <n v="0.9"/>
    <n v="250000"/>
    <n v="225000"/>
    <n v="25000"/>
    <x v="5"/>
    <n v="26095073"/>
    <n v="75000000"/>
    <x v="0"/>
  </r>
  <r>
    <x v="5"/>
    <x v="9"/>
    <s v=" "/>
    <x v="23"/>
    <s v="Fredericksburg"/>
    <m/>
    <s v="Prepare an ALP "/>
    <x v="1"/>
    <n v="0.9"/>
    <n v="250000"/>
    <n v="225000"/>
    <n v="25000"/>
    <x v="5"/>
    <n v="26095073"/>
    <n v="75000000"/>
    <x v="0"/>
  </r>
  <r>
    <x v="5"/>
    <x v="9"/>
    <s v=" "/>
    <x v="82"/>
    <s v="City of Gladewater"/>
    <m/>
    <s v="Engineering/Design "/>
    <x v="3"/>
    <n v="0.9"/>
    <n v="75000"/>
    <n v="67500"/>
    <n v="7500"/>
    <x v="5"/>
    <n v="26095073"/>
    <n v="75000000"/>
    <x v="0"/>
  </r>
  <r>
    <x v="5"/>
    <x v="9"/>
    <s v=" "/>
    <x v="227"/>
    <s v="City of Liberty"/>
    <m/>
    <s v="Engineering/Design "/>
    <x v="3"/>
    <n v="0.9"/>
    <n v="175000"/>
    <n v="157500"/>
    <n v="17500"/>
    <x v="5"/>
    <n v="26095073"/>
    <n v="75000000"/>
    <x v="0"/>
  </r>
  <r>
    <x v="5"/>
    <x v="9"/>
    <s v=" "/>
    <x v="304"/>
    <s v="San Saba City County "/>
    <m/>
    <s v="Prepare an Obstruction Survey"/>
    <x v="1"/>
    <n v="0.9"/>
    <n v="110000"/>
    <n v="99000"/>
    <n v="11000"/>
    <x v="5"/>
    <n v="26095073"/>
    <n v="75000000"/>
    <x v="0"/>
  </r>
  <r>
    <x v="5"/>
    <x v="9"/>
    <s v=" "/>
    <x v="305"/>
    <s v="Alpine"/>
    <m/>
    <s v="Reimbursement "/>
    <x v="5"/>
    <n v="1"/>
    <n v="13000"/>
    <n v="13000"/>
    <n v="0"/>
    <x v="5"/>
    <n v="26095073"/>
    <n v="75000000"/>
    <x v="0"/>
  </r>
  <r>
    <x v="5"/>
    <x v="9"/>
    <s v=" "/>
    <x v="22"/>
    <s v="Chambers County"/>
    <m/>
    <s v="Reimbursement "/>
    <x v="5"/>
    <n v="1"/>
    <n v="9000"/>
    <n v="9000"/>
    <n v="0"/>
    <x v="5"/>
    <n v="26095073"/>
    <n v="75000000"/>
    <x v="0"/>
  </r>
  <r>
    <x v="5"/>
    <x v="9"/>
    <s v=" "/>
    <x v="47"/>
    <s v="Andrews County"/>
    <m/>
    <s v="Reimbursement "/>
    <x v="5"/>
    <n v="1"/>
    <n v="13000"/>
    <n v="13000"/>
    <n v="0"/>
    <x v="5"/>
    <n v="26095073"/>
    <n v="75000000"/>
    <x v="0"/>
  </r>
  <r>
    <x v="5"/>
    <x v="9"/>
    <s v=" "/>
    <x v="155"/>
    <s v="Brazoria County"/>
    <m/>
    <s v="Reimbursement "/>
    <x v="5"/>
    <n v="1"/>
    <n v="13000"/>
    <n v="13000"/>
    <n v="0"/>
    <x v="5"/>
    <n v="26095073"/>
    <n v="75000000"/>
    <x v="0"/>
  </r>
  <r>
    <x v="5"/>
    <x v="9"/>
    <s v="GKY"/>
    <x v="39"/>
    <s v="Arlington"/>
    <m/>
    <s v="Reimbursement "/>
    <x v="5"/>
    <n v="1"/>
    <n v="57162"/>
    <n v="57162"/>
    <n v="0"/>
    <x v="5"/>
    <n v="26095073"/>
    <n v="75000000"/>
    <x v="1"/>
  </r>
  <r>
    <x v="5"/>
    <x v="9"/>
    <s v=" "/>
    <x v="237"/>
    <s v="Stonewall County "/>
    <m/>
    <s v="Reimbursement "/>
    <x v="5"/>
    <n v="1"/>
    <n v="9000"/>
    <n v="9000"/>
    <n v="0"/>
    <x v="5"/>
    <n v="26095073"/>
    <n v="75000000"/>
    <x v="0"/>
  </r>
  <r>
    <x v="5"/>
    <x v="9"/>
    <s v=" "/>
    <x v="53"/>
    <s v="Henderson"/>
    <m/>
    <s v="Reimbursement "/>
    <x v="5"/>
    <n v="1"/>
    <n v="13000"/>
    <n v="13000"/>
    <n v="0"/>
    <x v="5"/>
    <n v="26095073"/>
    <n v="75000000"/>
    <x v="0"/>
  </r>
  <r>
    <x v="5"/>
    <x v="9"/>
    <s v=" "/>
    <x v="31"/>
    <s v="Cass County "/>
    <m/>
    <s v="Reimbursement "/>
    <x v="5"/>
    <n v="1"/>
    <n v="13000"/>
    <n v="13000"/>
    <n v="0"/>
    <x v="5"/>
    <n v="26095073"/>
    <n v="75000000"/>
    <x v="0"/>
  </r>
  <r>
    <x v="5"/>
    <x v="9"/>
    <s v=" "/>
    <x v="9"/>
    <s v="Matagorda "/>
    <m/>
    <s v="Reimbursement "/>
    <x v="5"/>
    <n v="1"/>
    <n v="13000"/>
    <n v="13000"/>
    <n v="0"/>
    <x v="5"/>
    <n v="26095073"/>
    <n v="75000000"/>
    <x v="0"/>
  </r>
  <r>
    <x v="5"/>
    <x v="9"/>
    <s v=" "/>
    <x v="238"/>
    <s v="Beaumont"/>
    <m/>
    <s v="Reimbursement "/>
    <x v="5"/>
    <n v="1"/>
    <n v="13000"/>
    <n v="13000"/>
    <n v="0"/>
    <x v="5"/>
    <n v="26095073"/>
    <n v="75000000"/>
    <x v="0"/>
  </r>
  <r>
    <x v="5"/>
    <x v="9"/>
    <s v=" "/>
    <x v="239"/>
    <s v="Beevile"/>
    <m/>
    <s v="Reimbursement "/>
    <x v="5"/>
    <n v="1"/>
    <n v="9000"/>
    <n v="9000"/>
    <n v="0"/>
    <x v="5"/>
    <n v="26095073"/>
    <n v="75000000"/>
    <x v="0"/>
  </r>
  <r>
    <x v="5"/>
    <x v="9"/>
    <s v=" "/>
    <x v="131"/>
    <s v="Howard "/>
    <m/>
    <s v="Reimbursement "/>
    <x v="5"/>
    <n v="1"/>
    <n v="13000"/>
    <n v="13000"/>
    <n v="0"/>
    <x v="5"/>
    <n v="26095073"/>
    <n v="75000000"/>
    <x v="0"/>
  </r>
  <r>
    <x v="5"/>
    <x v="9"/>
    <s v=" "/>
    <x v="17"/>
    <s v="Fannin "/>
    <m/>
    <s v="Reimbursement "/>
    <x v="5"/>
    <n v="1"/>
    <n v="13000"/>
    <n v="13000"/>
    <n v="0"/>
    <x v="5"/>
    <n v="26095073"/>
    <n v="75000000"/>
    <x v="0"/>
  </r>
  <r>
    <x v="5"/>
    <x v="9"/>
    <s v=" "/>
    <x v="133"/>
    <s v="Hutchinson County"/>
    <m/>
    <s v="Reimbursement "/>
    <x v="5"/>
    <n v="1"/>
    <n v="13000"/>
    <n v="13000"/>
    <n v="0"/>
    <x v="5"/>
    <n v="26095073"/>
    <n v="75000000"/>
    <x v="0"/>
  </r>
  <r>
    <x v="5"/>
    <x v="9"/>
    <s v=" "/>
    <x v="209"/>
    <s v="Bowie"/>
    <m/>
    <s v="Reimbursement "/>
    <x v="5"/>
    <n v="1"/>
    <n v="13000"/>
    <n v="13000"/>
    <n v="0"/>
    <x v="5"/>
    <n v="26095073"/>
    <n v="75000000"/>
    <x v="0"/>
  </r>
  <r>
    <x v="5"/>
    <x v="9"/>
    <s v=" "/>
    <x v="15"/>
    <s v="Brady"/>
    <m/>
    <s v="Reimbursement "/>
    <x v="5"/>
    <n v="1"/>
    <n v="13000"/>
    <n v="13000"/>
    <n v="0"/>
    <x v="5"/>
    <n v="26095073"/>
    <n v="75000000"/>
    <x v="0"/>
  </r>
  <r>
    <x v="5"/>
    <x v="9"/>
    <s v=" "/>
    <x v="222"/>
    <s v="Breckenridge"/>
    <m/>
    <s v="Reimbursement "/>
    <x v="5"/>
    <n v="1"/>
    <n v="9000"/>
    <n v="9000"/>
    <n v="0"/>
    <x v="5"/>
    <n v="26095073"/>
    <n v="75000000"/>
    <x v="0"/>
  </r>
  <r>
    <x v="5"/>
    <x v="9"/>
    <s v=" "/>
    <x v="210"/>
    <s v="Brenham"/>
    <m/>
    <s v="Reimbursement "/>
    <x v="5"/>
    <n v="1"/>
    <n v="23000"/>
    <n v="23000"/>
    <n v="0"/>
    <x v="5"/>
    <n v="26095073"/>
    <n v="75000000"/>
    <x v="0"/>
  </r>
  <r>
    <x v="5"/>
    <x v="9"/>
    <s v="XBP"/>
    <x v="240"/>
    <s v="Bridgeport"/>
    <m/>
    <s v="Reimbursement "/>
    <x v="5"/>
    <n v="1"/>
    <n v="13000"/>
    <n v="13000"/>
    <n v="0"/>
    <x v="5"/>
    <n v="26095073"/>
    <n v="75000000"/>
    <x v="1"/>
  </r>
  <r>
    <x v="5"/>
    <x v="9"/>
    <s v=" "/>
    <x v="63"/>
    <s v="Terry County"/>
    <m/>
    <s v="Reimbursement "/>
    <x v="5"/>
    <n v="1"/>
    <n v="13000"/>
    <n v="13000"/>
    <n v="0"/>
    <x v="5"/>
    <n v="26095073"/>
    <n v="75000000"/>
    <x v="0"/>
  </r>
  <r>
    <x v="5"/>
    <x v="9"/>
    <s v=" "/>
    <x v="298"/>
    <s v="Brownwood"/>
    <m/>
    <s v="Reimbursement "/>
    <x v="5"/>
    <n v="1"/>
    <n v="13000"/>
    <n v="13000"/>
    <n v="0"/>
    <x v="5"/>
    <n v="26095073"/>
    <n v="75000000"/>
    <x v="0"/>
  </r>
  <r>
    <x v="5"/>
    <x v="9"/>
    <s v=" "/>
    <x v="38"/>
    <s v="Bryan"/>
    <m/>
    <s v="Reimbursement "/>
    <x v="5"/>
    <n v="1"/>
    <n v="13000"/>
    <n v="13000"/>
    <n v="0"/>
    <x v="5"/>
    <n v="26095073"/>
    <n v="75000000"/>
    <x v="0"/>
  </r>
  <r>
    <x v="5"/>
    <x v="9"/>
    <s v=" "/>
    <x v="132"/>
    <s v="Burnet"/>
    <m/>
    <s v="Reimbursement "/>
    <x v="5"/>
    <n v="1"/>
    <n v="13000"/>
    <n v="13000"/>
    <n v="0"/>
    <x v="5"/>
    <n v="26095073"/>
    <n v="75000000"/>
    <x v="0"/>
  </r>
  <r>
    <x v="5"/>
    <x v="9"/>
    <s v="7F3"/>
    <x v="241"/>
    <s v="Caddo Mills"/>
    <m/>
    <s v="Reimbursement "/>
    <x v="5"/>
    <n v="1"/>
    <n v="13000"/>
    <n v="13000"/>
    <n v="0"/>
    <x v="5"/>
    <n v="26095073"/>
    <n v="75000000"/>
    <x v="1"/>
  </r>
  <r>
    <x v="5"/>
    <x v="9"/>
    <s v=" "/>
    <x v="242"/>
    <s v="Hunt County"/>
    <m/>
    <s v="Reimbursement "/>
    <x v="5"/>
    <n v="1"/>
    <n v="13000"/>
    <n v="13000"/>
    <n v="0"/>
    <x v="5"/>
    <n v="26095073"/>
    <n v="75000000"/>
    <x v="0"/>
  </r>
  <r>
    <x v="5"/>
    <x v="9"/>
    <s v=" "/>
    <x v="243"/>
    <s v="Dimmitt"/>
    <m/>
    <s v="Reimbursement "/>
    <x v="5"/>
    <n v="1"/>
    <n v="9000"/>
    <n v="9000"/>
    <n v="0"/>
    <x v="5"/>
    <n v="26095073"/>
    <n v="75000000"/>
    <x v="0"/>
  </r>
  <r>
    <x v="5"/>
    <x v="9"/>
    <s v=" "/>
    <x v="299"/>
    <s v="Medina County "/>
    <m/>
    <s v="Reimbursement "/>
    <x v="5"/>
    <n v="1"/>
    <n v="13000"/>
    <n v="13000"/>
    <n v="0"/>
    <x v="5"/>
    <n v="26095073"/>
    <n v="75000000"/>
    <x v="0"/>
  </r>
  <r>
    <x v="5"/>
    <x v="9"/>
    <s v=" "/>
    <x v="212"/>
    <s v="Center"/>
    <m/>
    <s v="Reimbursement "/>
    <x v="5"/>
    <n v="1"/>
    <n v="13000"/>
    <n v="13000"/>
    <n v="0"/>
    <x v="5"/>
    <n v="26095073"/>
    <n v="75000000"/>
    <x v="0"/>
  </r>
  <r>
    <x v="5"/>
    <x v="9"/>
    <s v=" "/>
    <x v="244"/>
    <s v="Clarksville "/>
    <m/>
    <s v="Reimbursement "/>
    <x v="5"/>
    <n v="1"/>
    <n v="9000"/>
    <n v="9000"/>
    <n v="0"/>
    <x v="5"/>
    <n v="26095073"/>
    <n v="75000000"/>
    <x v="0"/>
  </r>
  <r>
    <x v="5"/>
    <x v="9"/>
    <s v="CPT"/>
    <x v="51"/>
    <s v="Cleburne"/>
    <m/>
    <s v="Reimbursement "/>
    <x v="5"/>
    <n v="1"/>
    <n v="23000"/>
    <n v="23000"/>
    <n v="0"/>
    <x v="5"/>
    <n v="26095073"/>
    <n v="75000000"/>
    <x v="1"/>
  </r>
  <r>
    <x v="5"/>
    <x v="9"/>
    <s v=" "/>
    <x v="245"/>
    <s v="Cleveland "/>
    <m/>
    <s v="Reimbursement "/>
    <x v="5"/>
    <n v="1"/>
    <n v="13000"/>
    <n v="13000"/>
    <n v="0"/>
    <x v="5"/>
    <n v="26095073"/>
    <n v="75000000"/>
    <x v="0"/>
  </r>
  <r>
    <x v="5"/>
    <x v="9"/>
    <s v=" "/>
    <x v="35"/>
    <s v="Clifton "/>
    <m/>
    <s v="Reimbursement "/>
    <x v="5"/>
    <n v="1"/>
    <n v="9000"/>
    <n v="9000"/>
    <n v="0"/>
    <x v="5"/>
    <n v="26095073"/>
    <n v="75000000"/>
    <x v="0"/>
  </r>
  <r>
    <x v="5"/>
    <x v="9"/>
    <s v=" "/>
    <x v="115"/>
    <s v="Coleman"/>
    <m/>
    <s v="Reimbursement "/>
    <x v="5"/>
    <n v="1"/>
    <n v="13000"/>
    <n v="13000"/>
    <n v="0"/>
    <x v="5"/>
    <n v="26095073"/>
    <n v="75000000"/>
    <x v="0"/>
  </r>
  <r>
    <x v="5"/>
    <x v="9"/>
    <s v=" "/>
    <x v="145"/>
    <s v="Comanche "/>
    <m/>
    <s v="Reimbursement "/>
    <x v="5"/>
    <n v="1"/>
    <n v="9000"/>
    <n v="9000"/>
    <n v="0"/>
    <x v="5"/>
    <n v="26095073"/>
    <n v="75000000"/>
    <x v="0"/>
  </r>
  <r>
    <x v="5"/>
    <x v="9"/>
    <s v=" "/>
    <x v="161"/>
    <s v="Commerce"/>
    <m/>
    <s v="Reimbursement "/>
    <x v="5"/>
    <n v="1"/>
    <n v="9000"/>
    <n v="9000"/>
    <n v="0"/>
    <x v="5"/>
    <n v="26095073"/>
    <n v="75000000"/>
    <x v="0"/>
  </r>
  <r>
    <x v="5"/>
    <x v="9"/>
    <s v=" "/>
    <x v="89"/>
    <s v="Conroe"/>
    <m/>
    <s v="Reimbursement "/>
    <x v="5"/>
    <n v="1"/>
    <n v="57162"/>
    <n v="57162"/>
    <n v="0"/>
    <x v="5"/>
    <n v="26095073"/>
    <n v="75000000"/>
    <x v="0"/>
  </r>
  <r>
    <x v="5"/>
    <x v="9"/>
    <s v="CRS"/>
    <x v="246"/>
    <s v="Corsicana"/>
    <m/>
    <s v="Reimbursement "/>
    <x v="5"/>
    <n v="1"/>
    <n v="13000"/>
    <n v="13000"/>
    <n v="0"/>
    <x v="5"/>
    <n v="26095073"/>
    <n v="75000000"/>
    <x v="1"/>
  </r>
  <r>
    <x v="5"/>
    <x v="9"/>
    <s v=" "/>
    <x v="247"/>
    <s v="Cotulla "/>
    <m/>
    <s v="Reimbursement "/>
    <x v="5"/>
    <n v="1"/>
    <n v="9000"/>
    <n v="9000"/>
    <n v="0"/>
    <x v="5"/>
    <n v="26095073"/>
    <n v="75000000"/>
    <x v="0"/>
  </r>
  <r>
    <x v="5"/>
    <x v="9"/>
    <s v=" "/>
    <x v="248"/>
    <s v="Houston  "/>
    <m/>
    <s v="Reimbursement "/>
    <x v="5"/>
    <n v="1"/>
    <n v="13000"/>
    <n v="13000"/>
    <n v="0"/>
    <x v="5"/>
    <n v="26095073"/>
    <n v="75000000"/>
    <x v="0"/>
  </r>
  <r>
    <x v="5"/>
    <x v="9"/>
    <s v=" "/>
    <x v="249"/>
    <s v="Dalhart"/>
    <m/>
    <s v="Reimbursement "/>
    <x v="5"/>
    <n v="1"/>
    <n v="13000"/>
    <n v="13000"/>
    <n v="0"/>
    <x v="5"/>
    <n v="26095073"/>
    <n v="75000000"/>
    <x v="0"/>
  </r>
  <r>
    <x v="5"/>
    <x v="9"/>
    <s v="ADS"/>
    <x v="2"/>
    <s v="Addison"/>
    <m/>
    <s v="Reimbursement "/>
    <x v="5"/>
    <n v="1"/>
    <n v="57000"/>
    <n v="57000"/>
    <n v="0"/>
    <x v="5"/>
    <n v="26095073"/>
    <n v="75000000"/>
    <x v="1"/>
  </r>
  <r>
    <x v="5"/>
    <x v="9"/>
    <s v="RBD"/>
    <x v="93"/>
    <s v="Dallas"/>
    <m/>
    <s v="Reimbursement "/>
    <x v="5"/>
    <n v="1"/>
    <n v="91162"/>
    <n v="91162"/>
    <n v="0"/>
    <x v="5"/>
    <n v="26095073"/>
    <n v="75000000"/>
    <x v="1"/>
  </r>
  <r>
    <x v="5"/>
    <x v="9"/>
    <s v="LUD"/>
    <x v="119"/>
    <s v="Decatur"/>
    <m/>
    <s v="Reimbursement "/>
    <x v="5"/>
    <n v="1"/>
    <n v="9000"/>
    <n v="9000"/>
    <n v="0"/>
    <x v="5"/>
    <n v="26095073"/>
    <n v="75000000"/>
    <x v="1"/>
  </r>
  <r>
    <x v="5"/>
    <x v="9"/>
    <s v="DTO"/>
    <x v="94"/>
    <s v="City of Denton"/>
    <m/>
    <s v="Reimbursement "/>
    <x v="5"/>
    <n v="1"/>
    <n v="91162"/>
    <n v="91162"/>
    <n v="0"/>
    <x v="5"/>
    <n v="26095073"/>
    <n v="75000000"/>
    <x v="1"/>
  </r>
  <r>
    <x v="5"/>
    <x v="9"/>
    <s v=" "/>
    <x v="175"/>
    <s v="Devine"/>
    <m/>
    <s v="Reimbursement "/>
    <x v="5"/>
    <n v="1"/>
    <n v="9000"/>
    <n v="9000"/>
    <n v="0"/>
    <x v="5"/>
    <n v="26095073"/>
    <n v="75000000"/>
    <x v="0"/>
  </r>
  <r>
    <x v="5"/>
    <x v="9"/>
    <s v=" "/>
    <x v="186"/>
    <s v="Dumas"/>
    <m/>
    <s v="Reimbursement "/>
    <x v="5"/>
    <n v="1"/>
    <n v="13000"/>
    <n v="13000"/>
    <n v="0"/>
    <x v="5"/>
    <n v="26095073"/>
    <n v="75000000"/>
    <x v="0"/>
  </r>
  <r>
    <x v="5"/>
    <x v="9"/>
    <s v=" "/>
    <x v="306"/>
    <s v="Eagle Lake "/>
    <m/>
    <s v="Reimbursement "/>
    <x v="5"/>
    <n v="1"/>
    <n v="13000"/>
    <n v="13000"/>
    <n v="0"/>
    <x v="5"/>
    <n v="26095073"/>
    <n v="75000000"/>
    <x v="0"/>
  </r>
  <r>
    <x v="5"/>
    <x v="9"/>
    <s v=" "/>
    <x v="252"/>
    <s v="Eagle Pass "/>
    <m/>
    <s v="Reimbursement "/>
    <x v="5"/>
    <n v="1"/>
    <n v="9000"/>
    <n v="9000"/>
    <n v="0"/>
    <x v="5"/>
    <n v="26095073"/>
    <n v="75000000"/>
    <x v="0"/>
  </r>
  <r>
    <x v="5"/>
    <x v="9"/>
    <s v=" "/>
    <x v="253"/>
    <s v="Eastland"/>
    <m/>
    <s v="Reimbursement "/>
    <x v="5"/>
    <n v="1"/>
    <n v="13000"/>
    <n v="13000"/>
    <n v="0"/>
    <x v="5"/>
    <n v="26095073"/>
    <n v="75000000"/>
    <x v="0"/>
  </r>
  <r>
    <x v="5"/>
    <x v="9"/>
    <s v=" "/>
    <x v="134"/>
    <s v="Edinburg"/>
    <m/>
    <s v="Reimbursement "/>
    <x v="5"/>
    <n v="1"/>
    <n v="13000"/>
    <n v="13000"/>
    <n v="0"/>
    <x v="5"/>
    <n v="26095073"/>
    <n v="75000000"/>
    <x v="0"/>
  </r>
  <r>
    <x v="5"/>
    <x v="9"/>
    <s v=" "/>
    <x v="156"/>
    <s v="Edna"/>
    <m/>
    <s v="Reimbursement "/>
    <x v="5"/>
    <n v="1"/>
    <n v="9000"/>
    <n v="9000"/>
    <n v="0"/>
    <x v="5"/>
    <n v="26095073"/>
    <n v="75000000"/>
    <x v="0"/>
  </r>
  <r>
    <x v="5"/>
    <x v="9"/>
    <s v="F41"/>
    <x v="65"/>
    <s v="Ennis "/>
    <m/>
    <s v="Reimbursement "/>
    <x v="5"/>
    <n v="1"/>
    <n v="9000"/>
    <n v="9000"/>
    <n v="0"/>
    <x v="5"/>
    <n v="26095073"/>
    <n v="75000000"/>
    <x v="1"/>
  </r>
  <r>
    <x v="5"/>
    <x v="9"/>
    <s v=" "/>
    <x v="196"/>
    <s v="Floydada"/>
    <m/>
    <s v="Reimbursement "/>
    <x v="5"/>
    <n v="1"/>
    <n v="13000"/>
    <n v="13000"/>
    <n v="0"/>
    <x v="5"/>
    <n v="26095073"/>
    <n v="75000000"/>
    <x v="0"/>
  </r>
  <r>
    <x v="5"/>
    <x v="9"/>
    <s v=" "/>
    <x v="121"/>
    <s v="Fort Stockton"/>
    <m/>
    <s v="Reimbursement "/>
    <x v="5"/>
    <n v="1"/>
    <n v="13000"/>
    <n v="13000"/>
    <n v="0"/>
    <x v="5"/>
    <n v="26095073"/>
    <n v="75000000"/>
    <x v="0"/>
  </r>
  <r>
    <x v="5"/>
    <x v="9"/>
    <s v="FTW"/>
    <x v="30"/>
    <s v="Fort Worth "/>
    <m/>
    <s v="Reimbursement "/>
    <x v="5"/>
    <n v="1"/>
    <n v="57000"/>
    <n v="57000"/>
    <n v="0"/>
    <x v="5"/>
    <n v="26095073"/>
    <n v="75000000"/>
    <x v="1"/>
  </r>
  <r>
    <x v="5"/>
    <x v="9"/>
    <s v="FWS"/>
    <x v="142"/>
    <s v="Fort Worth "/>
    <m/>
    <s v="Reimbursement "/>
    <x v="5"/>
    <n v="1"/>
    <n v="57162"/>
    <n v="57162"/>
    <n v="0"/>
    <x v="5"/>
    <n v="26095073"/>
    <n v="75000000"/>
    <x v="1"/>
  </r>
  <r>
    <x v="5"/>
    <x v="9"/>
    <s v=" "/>
    <x v="23"/>
    <s v="Fredericksburg"/>
    <m/>
    <s v="Reimbursement "/>
    <x v="5"/>
    <n v="1"/>
    <n v="23000"/>
    <n v="23000"/>
    <n v="0"/>
    <x v="5"/>
    <n v="26095073"/>
    <n v="75000000"/>
    <x v="0"/>
  </r>
  <r>
    <x v="5"/>
    <x v="9"/>
    <s v=" "/>
    <x v="187"/>
    <s v="Galveston"/>
    <m/>
    <s v="Reimbursement "/>
    <x v="5"/>
    <n v="1"/>
    <n v="57162"/>
    <n v="57162"/>
    <n v="0"/>
    <x v="5"/>
    <n v="26095073"/>
    <n v="75000000"/>
    <x v="0"/>
  </r>
  <r>
    <x v="5"/>
    <x v="9"/>
    <s v="T57"/>
    <x v="255"/>
    <s v="Garland "/>
    <m/>
    <s v="Reimbursement "/>
    <x v="5"/>
    <n v="1"/>
    <n v="9000"/>
    <n v="9000"/>
    <n v="0"/>
    <x v="5"/>
    <n v="26095073"/>
    <n v="75000000"/>
    <x v="1"/>
  </r>
  <r>
    <x v="5"/>
    <x v="9"/>
    <s v=" "/>
    <x v="256"/>
    <s v="Gatesville "/>
    <m/>
    <s v="Reimbursement "/>
    <x v="5"/>
    <n v="1"/>
    <n v="9000"/>
    <n v="9000"/>
    <n v="0"/>
    <x v="5"/>
    <n v="26095073"/>
    <n v="75000000"/>
    <x v="0"/>
  </r>
  <r>
    <x v="5"/>
    <x v="9"/>
    <s v=" "/>
    <x v="176"/>
    <s v="Georgetown"/>
    <m/>
    <s v="Reimbursement "/>
    <x v="5"/>
    <n v="1"/>
    <n v="57162"/>
    <n v="57162"/>
    <n v="0"/>
    <x v="5"/>
    <n v="26095073"/>
    <n v="75000000"/>
    <x v="0"/>
  </r>
  <r>
    <x v="5"/>
    <x v="9"/>
    <s v=" "/>
    <x v="307"/>
    <s v="Giddings/Lee County"/>
    <m/>
    <s v="Reimbursement "/>
    <x v="5"/>
    <n v="1"/>
    <n v="13000"/>
    <n v="13000"/>
    <n v="0"/>
    <x v="5"/>
    <n v="26095073"/>
    <n v="75000000"/>
    <x v="0"/>
  </r>
  <r>
    <x v="5"/>
    <x v="9"/>
    <s v=" "/>
    <x v="257"/>
    <s v="Gilmer"/>
    <m/>
    <s v="Reimbursement "/>
    <x v="5"/>
    <n v="1"/>
    <n v="13000"/>
    <n v="13000"/>
    <n v="0"/>
    <x v="5"/>
    <n v="26095073"/>
    <n v="75000000"/>
    <x v="0"/>
  </r>
  <r>
    <x v="5"/>
    <x v="9"/>
    <s v=" "/>
    <x v="82"/>
    <s v="Gladewater "/>
    <m/>
    <s v="Reimbursement "/>
    <x v="5"/>
    <n v="1"/>
    <n v="13000"/>
    <n v="13000"/>
    <n v="0"/>
    <x v="5"/>
    <n v="26095073"/>
    <n v="75000000"/>
    <x v="0"/>
  </r>
  <r>
    <x v="5"/>
    <x v="9"/>
    <s v=" "/>
    <x v="302"/>
    <s v="Graham"/>
    <m/>
    <s v="Reimbursement "/>
    <x v="5"/>
    <n v="1"/>
    <n v="13000"/>
    <n v="13000"/>
    <n v="0"/>
    <x v="5"/>
    <n v="26095073"/>
    <n v="75000000"/>
    <x v="0"/>
  </r>
  <r>
    <x v="5"/>
    <x v="9"/>
    <s v="GDJ"/>
    <x v="46"/>
    <s v="Granbury"/>
    <m/>
    <s v="Reimbursement "/>
    <x v="5"/>
    <n v="1"/>
    <n v="13000"/>
    <n v="13000"/>
    <n v="0"/>
    <x v="5"/>
    <n v="26095073"/>
    <n v="75000000"/>
    <x v="1"/>
  </r>
  <r>
    <x v="5"/>
    <x v="9"/>
    <s v="GPM"/>
    <x v="123"/>
    <s v="Grand Prairie"/>
    <m/>
    <s v="Reimbursement "/>
    <x v="5"/>
    <n v="1"/>
    <n v="57162"/>
    <n v="57162"/>
    <n v="0"/>
    <x v="5"/>
    <n v="26095073"/>
    <n v="75000000"/>
    <x v="1"/>
  </r>
  <r>
    <x v="5"/>
    <x v="9"/>
    <s v="GVT"/>
    <x v="147"/>
    <s v="Greenville "/>
    <m/>
    <s v="Reimbursement "/>
    <x v="5"/>
    <n v="1"/>
    <n v="23000"/>
    <n v="23000"/>
    <n v="0"/>
    <x v="5"/>
    <n v="26095073"/>
    <n v="75000000"/>
    <x v="1"/>
  </r>
  <r>
    <x v="5"/>
    <x v="9"/>
    <s v=" "/>
    <x v="258"/>
    <s v="Gruver"/>
    <m/>
    <s v="Reimbursement "/>
    <x v="5"/>
    <n v="1"/>
    <n v="9000"/>
    <n v="9000"/>
    <n v="0"/>
    <x v="5"/>
    <n v="26095073"/>
    <n v="75000000"/>
    <x v="0"/>
  </r>
  <r>
    <x v="5"/>
    <x v="9"/>
    <s v=" "/>
    <x v="225"/>
    <s v="Hamilton"/>
    <m/>
    <s v="Reimbursement "/>
    <x v="5"/>
    <n v="1"/>
    <n v="9000"/>
    <n v="9000"/>
    <n v="0"/>
    <x v="5"/>
    <n v="26095073"/>
    <n v="75000000"/>
    <x v="0"/>
  </r>
  <r>
    <x v="5"/>
    <x v="9"/>
    <s v=" "/>
    <x v="95"/>
    <s v="Hearne "/>
    <m/>
    <s v="Reimbursement "/>
    <x v="5"/>
    <n v="1"/>
    <n v="9000"/>
    <n v="9000"/>
    <n v="0"/>
    <x v="5"/>
    <n v="26095073"/>
    <n v="75000000"/>
    <x v="0"/>
  </r>
  <r>
    <x v="5"/>
    <x v="9"/>
    <s v=" "/>
    <x v="44"/>
    <s v="Jim Hogg County"/>
    <m/>
    <s v="Reimbursement "/>
    <x v="5"/>
    <n v="1"/>
    <n v="9000"/>
    <n v="9000"/>
    <n v="0"/>
    <x v="5"/>
    <n v="26095073"/>
    <n v="75000000"/>
    <x v="0"/>
  </r>
  <r>
    <x v="5"/>
    <x v="9"/>
    <s v=" "/>
    <x v="61"/>
    <s v="Rusk County"/>
    <m/>
    <s v="Reimbursement "/>
    <x v="5"/>
    <n v="1"/>
    <n v="13000"/>
    <n v="13000"/>
    <n v="0"/>
    <x v="5"/>
    <n v="26095073"/>
    <n v="75000000"/>
    <x v="0"/>
  </r>
  <r>
    <x v="5"/>
    <x v="9"/>
    <s v=" "/>
    <x v="260"/>
    <s v="Hereford "/>
    <m/>
    <s v="Reimbursement "/>
    <x v="5"/>
    <n v="1"/>
    <n v="9000"/>
    <n v="9000"/>
    <n v="0"/>
    <x v="5"/>
    <n v="26095073"/>
    <n v="75000000"/>
    <x v="0"/>
  </r>
  <r>
    <x v="5"/>
    <x v="9"/>
    <s v="INJ"/>
    <x v="177"/>
    <s v="Hillsboro"/>
    <m/>
    <s v="Reimbursement "/>
    <x v="5"/>
    <n v="1"/>
    <n v="13000"/>
    <n v="13000"/>
    <n v="0"/>
    <x v="5"/>
    <n v="26095073"/>
    <n v="75000000"/>
    <x v="1"/>
  </r>
  <r>
    <x v="5"/>
    <x v="9"/>
    <s v=" "/>
    <x v="42"/>
    <s v="Hondo "/>
    <m/>
    <s v="Reimbursement "/>
    <x v="5"/>
    <n v="1"/>
    <n v="13000"/>
    <n v="13000"/>
    <n v="0"/>
    <x v="5"/>
    <n v="26095073"/>
    <n v="75000000"/>
    <x v="0"/>
  </r>
  <r>
    <x v="5"/>
    <x v="9"/>
    <s v=" "/>
    <x v="219"/>
    <s v="Houston  "/>
    <m/>
    <s v="Reimbursement "/>
    <x v="5"/>
    <n v="1"/>
    <n v="91162"/>
    <n v="91162"/>
    <n v="0"/>
    <x v="5"/>
    <n v="26095073"/>
    <n v="75000000"/>
    <x v="0"/>
  </r>
  <r>
    <x v="5"/>
    <x v="9"/>
    <s v=" "/>
    <x v="261"/>
    <s v="Houston  "/>
    <m/>
    <s v="Reimbursement "/>
    <x v="5"/>
    <n v="1"/>
    <n v="23000"/>
    <n v="23000"/>
    <n v="0"/>
    <x v="5"/>
    <n v="26095073"/>
    <n v="75000000"/>
    <x v="0"/>
  </r>
  <r>
    <x v="5"/>
    <x v="9"/>
    <s v=" "/>
    <x v="200"/>
    <s v="Huntsville"/>
    <m/>
    <s v="Reimbursement "/>
    <x v="5"/>
    <n v="1"/>
    <n v="23000"/>
    <n v="23000"/>
    <n v="0"/>
    <x v="5"/>
    <n v="26095073"/>
    <n v="75000000"/>
    <x v="0"/>
  </r>
  <r>
    <x v="5"/>
    <x v="9"/>
    <s v=" "/>
    <x v="178"/>
    <s v="Ingleside"/>
    <m/>
    <s v="Reimbursement "/>
    <x v="5"/>
    <n v="1"/>
    <n v="23000"/>
    <n v="23000"/>
    <n v="0"/>
    <x v="5"/>
    <n v="26095073"/>
    <n v="75000000"/>
    <x v="0"/>
  </r>
  <r>
    <x v="5"/>
    <x v="9"/>
    <s v=" "/>
    <x v="226"/>
    <s v="Jacksonville"/>
    <m/>
    <s v="Reimbursement "/>
    <x v="5"/>
    <n v="1"/>
    <n v="23000"/>
    <n v="23000"/>
    <n v="0"/>
    <x v="5"/>
    <n v="26095073"/>
    <n v="75000000"/>
    <x v="0"/>
  </r>
  <r>
    <x v="5"/>
    <x v="9"/>
    <s v=" "/>
    <x v="265"/>
    <s v="Jasper "/>
    <m/>
    <s v="Reimbursement "/>
    <x v="5"/>
    <n v="1"/>
    <n v="13000"/>
    <n v="13000"/>
    <n v="0"/>
    <x v="5"/>
    <n v="26095073"/>
    <n v="75000000"/>
    <x v="0"/>
  </r>
  <r>
    <x v="5"/>
    <x v="9"/>
    <s v=" "/>
    <x v="201"/>
    <s v="Junction "/>
    <m/>
    <s v="Reimbursement "/>
    <x v="5"/>
    <n v="1"/>
    <n v="13000"/>
    <n v="13000"/>
    <n v="0"/>
    <x v="5"/>
    <n v="26095073"/>
    <n v="75000000"/>
    <x v="0"/>
  </r>
  <r>
    <x v="5"/>
    <x v="9"/>
    <s v=" "/>
    <x v="139"/>
    <s v="Karnes "/>
    <m/>
    <s v="Reimbursement "/>
    <x v="5"/>
    <n v="1"/>
    <n v="9000"/>
    <n v="9000"/>
    <n v="0"/>
    <x v="5"/>
    <n v="26095073"/>
    <n v="75000000"/>
    <x v="0"/>
  </r>
  <r>
    <x v="5"/>
    <x v="9"/>
    <s v=" "/>
    <x v="124"/>
    <s v="Kerrville "/>
    <m/>
    <s v="Reimbursement "/>
    <x v="5"/>
    <n v="1"/>
    <n v="23000"/>
    <n v="23000"/>
    <n v="0"/>
    <x v="5"/>
    <n v="26095073"/>
    <n v="75000000"/>
    <x v="0"/>
  </r>
  <r>
    <x v="5"/>
    <x v="9"/>
    <s v=" "/>
    <x v="85"/>
    <s v="Killeen "/>
    <m/>
    <s v="Reimbursement "/>
    <x v="5"/>
    <n v="1"/>
    <n v="13000"/>
    <n v="13000"/>
    <n v="0"/>
    <x v="5"/>
    <n v="26095073"/>
    <n v="75000000"/>
    <x v="0"/>
  </r>
  <r>
    <x v="5"/>
    <x v="9"/>
    <s v=" "/>
    <x v="59"/>
    <s v="Kleberg County"/>
    <m/>
    <s v="Reimbursement "/>
    <x v="5"/>
    <n v="1"/>
    <n v="9000"/>
    <n v="9000"/>
    <n v="0"/>
    <x v="5"/>
    <n v="26095073"/>
    <n v="75000000"/>
    <x v="0"/>
  </r>
  <r>
    <x v="5"/>
    <x v="9"/>
    <s v=" "/>
    <x v="266"/>
    <s v="Hardin "/>
    <m/>
    <s v="Reimbursement "/>
    <x v="5"/>
    <n v="1"/>
    <n v="9000"/>
    <n v="9000"/>
    <n v="0"/>
    <x v="5"/>
    <n v="26095073"/>
    <n v="75000000"/>
    <x v="0"/>
  </r>
  <r>
    <x v="5"/>
    <x v="9"/>
    <s v=" "/>
    <x v="267"/>
    <s v="La Grange "/>
    <m/>
    <s v="Reimbursement "/>
    <x v="5"/>
    <n v="1"/>
    <n v="13000"/>
    <n v="13000"/>
    <n v="0"/>
    <x v="5"/>
    <n v="26095073"/>
    <n v="75000000"/>
    <x v="0"/>
  </r>
  <r>
    <x v="5"/>
    <x v="9"/>
    <s v=" "/>
    <x v="52"/>
    <s v="La Porte"/>
    <m/>
    <s v="Reimbursement "/>
    <x v="5"/>
    <n v="1"/>
    <n v="13000"/>
    <n v="13000"/>
    <n v="0"/>
    <x v="5"/>
    <n v="26095073"/>
    <n v="75000000"/>
    <x v="0"/>
  </r>
  <r>
    <x v="5"/>
    <x v="9"/>
    <s v=" "/>
    <x v="268"/>
    <s v="Lago Vista"/>
    <m/>
    <s v="Reimbursement "/>
    <x v="5"/>
    <n v="1"/>
    <n v="13000"/>
    <n v="13000"/>
    <n v="0"/>
    <x v="5"/>
    <n v="26095073"/>
    <n v="75000000"/>
    <x v="0"/>
  </r>
  <r>
    <x v="5"/>
    <x v="9"/>
    <s v=" "/>
    <x v="68"/>
    <s v="Lamesa "/>
    <m/>
    <s v="Reimbursement "/>
    <x v="5"/>
    <n v="1"/>
    <n v="13000"/>
    <n v="13000"/>
    <n v="0"/>
    <x v="5"/>
    <n v="26095073"/>
    <n v="75000000"/>
    <x v="0"/>
  </r>
  <r>
    <x v="5"/>
    <x v="9"/>
    <s v=" "/>
    <x v="308"/>
    <s v="Lampasas"/>
    <m/>
    <s v="Reimbursement "/>
    <x v="5"/>
    <n v="1"/>
    <n v="9000"/>
    <n v="9000"/>
    <n v="0"/>
    <x v="5"/>
    <n v="26095073"/>
    <n v="75000000"/>
    <x v="0"/>
  </r>
  <r>
    <x v="5"/>
    <x v="9"/>
    <s v="LNC"/>
    <x v="270"/>
    <s v="Lancaster"/>
    <m/>
    <s v="Reimbursement "/>
    <x v="5"/>
    <n v="1"/>
    <n v="13000"/>
    <n v="13000"/>
    <n v="0"/>
    <x v="5"/>
    <n v="26095073"/>
    <n v="75000000"/>
    <x v="0"/>
  </r>
  <r>
    <x v="5"/>
    <x v="9"/>
    <s v=" "/>
    <x v="188"/>
    <s v="Levelland/Hockley County"/>
    <m/>
    <s v="Reimbursement "/>
    <x v="5"/>
    <n v="1"/>
    <n v="9000"/>
    <n v="9000"/>
    <n v="0"/>
    <x v="5"/>
    <n v="26095073"/>
    <n v="75000000"/>
    <x v="0"/>
  </r>
  <r>
    <x v="5"/>
    <x v="9"/>
    <s v=" "/>
    <x v="227"/>
    <s v="Liberty"/>
    <m/>
    <s v="Reimbursement "/>
    <x v="5"/>
    <n v="1"/>
    <n v="13000"/>
    <n v="13000"/>
    <n v="0"/>
    <x v="5"/>
    <n v="26095073"/>
    <n v="75000000"/>
    <x v="0"/>
  </r>
  <r>
    <x v="5"/>
    <x v="9"/>
    <s v=" "/>
    <x v="189"/>
    <s v="Littlefield"/>
    <m/>
    <s v="Reimbursement "/>
    <x v="5"/>
    <n v="1"/>
    <n v="9000"/>
    <n v="9000"/>
    <n v="0"/>
    <x v="5"/>
    <n v="26095073"/>
    <n v="75000000"/>
    <x v="0"/>
  </r>
  <r>
    <x v="5"/>
    <x v="9"/>
    <s v=" "/>
    <x v="271"/>
    <s v="Livingston"/>
    <m/>
    <s v="Reimbursement "/>
    <x v="5"/>
    <n v="1"/>
    <n v="9000"/>
    <n v="9000"/>
    <n v="0"/>
    <x v="5"/>
    <n v="26095073"/>
    <n v="75000000"/>
    <x v="0"/>
  </r>
  <r>
    <x v="5"/>
    <x v="9"/>
    <s v=" "/>
    <x v="202"/>
    <s v="Llano"/>
    <m/>
    <s v="Reimbursement "/>
    <x v="5"/>
    <n v="1"/>
    <n v="13000"/>
    <n v="13000"/>
    <n v="0"/>
    <x v="5"/>
    <n v="26095073"/>
    <n v="75000000"/>
    <x v="0"/>
  </r>
  <r>
    <x v="5"/>
    <x v="9"/>
    <s v=" "/>
    <x v="272"/>
    <s v="Lockhart"/>
    <m/>
    <s v="Reimbursement "/>
    <x v="5"/>
    <n v="1"/>
    <n v="13000"/>
    <n v="13000"/>
    <n v="0"/>
    <x v="5"/>
    <n v="26095073"/>
    <n v="75000000"/>
    <x v="0"/>
  </r>
  <r>
    <x v="5"/>
    <x v="9"/>
    <s v=" "/>
    <x v="20"/>
    <s v="Lufkin"/>
    <m/>
    <s v="Reimbursement "/>
    <x v="5"/>
    <n v="1"/>
    <n v="23000"/>
    <n v="23000"/>
    <n v="0"/>
    <x v="5"/>
    <n v="26095073"/>
    <n v="75000000"/>
    <x v="0"/>
  </r>
  <r>
    <x v="5"/>
    <x v="9"/>
    <s v=" "/>
    <x v="273"/>
    <s v="Marfa "/>
    <m/>
    <s v="Reimbursement "/>
    <x v="5"/>
    <n v="1"/>
    <n v="9000"/>
    <n v="9000"/>
    <n v="0"/>
    <x v="5"/>
    <n v="26095073"/>
    <n v="75000000"/>
    <x v="0"/>
  </r>
  <r>
    <x v="5"/>
    <x v="9"/>
    <s v=" "/>
    <x v="274"/>
    <s v="Harrison"/>
    <m/>
    <s v="Reimbursement "/>
    <x v="5"/>
    <n v="1"/>
    <n v="23000"/>
    <n v="23000"/>
    <n v="0"/>
    <x v="5"/>
    <n v="26095073"/>
    <n v="75000000"/>
    <x v="0"/>
  </r>
  <r>
    <x v="5"/>
    <x v="9"/>
    <s v="TKI"/>
    <x v="168"/>
    <s v="McKinney"/>
    <m/>
    <s v="Reimbursement "/>
    <x v="5"/>
    <n v="1"/>
    <n v="91162"/>
    <n v="91162"/>
    <n v="0"/>
    <x v="5"/>
    <n v="26095073"/>
    <n v="75000000"/>
    <x v="1"/>
  </r>
  <r>
    <x v="5"/>
    <x v="9"/>
    <s v="HQZ"/>
    <x v="179"/>
    <s v="Mesquite "/>
    <m/>
    <s v="Reimbursement "/>
    <x v="5"/>
    <n v="1"/>
    <n v="57162"/>
    <n v="57162"/>
    <n v="0"/>
    <x v="5"/>
    <n v="26095073"/>
    <n v="75000000"/>
    <x v="1"/>
  </r>
  <r>
    <x v="5"/>
    <x v="9"/>
    <s v=" "/>
    <x v="276"/>
    <s v="Limestone"/>
    <m/>
    <s v="Reimbursement "/>
    <x v="5"/>
    <n v="1"/>
    <n v="9000"/>
    <n v="9000"/>
    <n v="0"/>
    <x v="5"/>
    <n v="26095073"/>
    <n v="75000000"/>
    <x v="0"/>
  </r>
  <r>
    <x v="5"/>
    <x v="9"/>
    <s v=" "/>
    <x v="140"/>
    <s v="Midland"/>
    <m/>
    <s v="Reimbursement "/>
    <x v="5"/>
    <n v="1"/>
    <n v="23000"/>
    <n v="23000"/>
    <n v="0"/>
    <x v="5"/>
    <n v="26095073"/>
    <n v="75000000"/>
    <x v="0"/>
  </r>
  <r>
    <x v="5"/>
    <x v="9"/>
    <s v="JWY"/>
    <x v="126"/>
    <s v="Midlothian/Waxahachie"/>
    <m/>
    <s v="Reimbursement "/>
    <x v="5"/>
    <n v="1"/>
    <n v="13000"/>
    <n v="13000"/>
    <n v="0"/>
    <x v="5"/>
    <n v="26095073"/>
    <n v="75000000"/>
    <x v="1"/>
  </r>
  <r>
    <x v="5"/>
    <x v="9"/>
    <s v="MWL"/>
    <x v="112"/>
    <s v="Mineral Wells"/>
    <m/>
    <s v="Reimbursement "/>
    <x v="5"/>
    <n v="1"/>
    <n v="13000"/>
    <n v="13000"/>
    <n v="0"/>
    <x v="5"/>
    <n v="26095073"/>
    <n v="75000000"/>
    <x v="1"/>
  </r>
  <r>
    <x v="5"/>
    <x v="9"/>
    <s v=" "/>
    <x v="54"/>
    <s v="Monahans"/>
    <m/>
    <s v="Reimbursement "/>
    <x v="5"/>
    <n v="1"/>
    <n v="13000"/>
    <n v="13000"/>
    <n v="0"/>
    <x v="5"/>
    <n v="26095073"/>
    <n v="75000000"/>
    <x v="0"/>
  </r>
  <r>
    <x v="5"/>
    <x v="9"/>
    <s v=" "/>
    <x v="277"/>
    <s v="Mount Pleasant"/>
    <m/>
    <s v="Reimbursement "/>
    <x v="5"/>
    <n v="1"/>
    <n v="23000"/>
    <n v="23000"/>
    <n v="0"/>
    <x v="5"/>
    <n v="26095073"/>
    <n v="75000000"/>
    <x v="0"/>
  </r>
  <r>
    <x v="5"/>
    <x v="9"/>
    <s v=" "/>
    <x v="76"/>
    <s v="Bailey "/>
    <m/>
    <s v="Reimbursement "/>
    <x v="5"/>
    <n v="1"/>
    <n v="9000"/>
    <n v="9000"/>
    <n v="0"/>
    <x v="5"/>
    <n v="26095073"/>
    <n v="75000000"/>
    <x v="0"/>
  </r>
  <r>
    <x v="5"/>
    <x v="9"/>
    <s v=" "/>
    <x v="278"/>
    <s v="Nacogdoches "/>
    <m/>
    <s v="Reimbursement "/>
    <x v="5"/>
    <n v="1"/>
    <n v="23000"/>
    <n v="23000"/>
    <n v="0"/>
    <x v="5"/>
    <n v="26095073"/>
    <n v="75000000"/>
    <x v="0"/>
  </r>
  <r>
    <x v="5"/>
    <x v="9"/>
    <s v=" "/>
    <x v="16"/>
    <s v="New Braunfels"/>
    <m/>
    <s v="Reimbursement "/>
    <x v="5"/>
    <n v="1"/>
    <n v="91162"/>
    <n v="91162"/>
    <n v="0"/>
    <x v="5"/>
    <n v="26095073"/>
    <n v="75000000"/>
    <x v="0"/>
  </r>
  <r>
    <x v="5"/>
    <x v="9"/>
    <s v=" "/>
    <x v="164"/>
    <s v="Ector County"/>
    <m/>
    <s v="Reimbursement "/>
    <x v="5"/>
    <n v="1"/>
    <n v="57000"/>
    <n v="57000"/>
    <n v="0"/>
    <x v="5"/>
    <n v="26095073"/>
    <n v="75000000"/>
    <x v="0"/>
  </r>
  <r>
    <x v="5"/>
    <x v="9"/>
    <s v=" "/>
    <x v="296"/>
    <s v="Olney"/>
    <m/>
    <s v="Reimbursement "/>
    <x v="5"/>
    <n v="1"/>
    <n v="9000"/>
    <n v="9000"/>
    <n v="0"/>
    <x v="5"/>
    <n v="26095073"/>
    <n v="75000000"/>
    <x v="0"/>
  </r>
  <r>
    <x v="5"/>
    <x v="9"/>
    <s v=" "/>
    <x v="279"/>
    <s v="Orange "/>
    <m/>
    <s v="Reimbursement "/>
    <x v="5"/>
    <n v="1"/>
    <n v="13000"/>
    <n v="13000"/>
    <n v="0"/>
    <x v="5"/>
    <n v="26095073"/>
    <n v="75000000"/>
    <x v="0"/>
  </r>
  <r>
    <x v="5"/>
    <x v="9"/>
    <s v=" "/>
    <x v="280"/>
    <s v="Ozona"/>
    <m/>
    <s v="Reimbursement "/>
    <x v="5"/>
    <n v="1"/>
    <n v="13000"/>
    <n v="13000"/>
    <n v="0"/>
    <x v="5"/>
    <n v="26095073"/>
    <n v="75000000"/>
    <x v="0"/>
  </r>
  <r>
    <x v="5"/>
    <x v="9"/>
    <s v=" "/>
    <x v="113"/>
    <s v="Matagorda "/>
    <m/>
    <s v="Reimbursement "/>
    <x v="5"/>
    <n v="1"/>
    <n v="9000"/>
    <n v="9000"/>
    <n v="0"/>
    <x v="5"/>
    <n v="26095073"/>
    <n v="75000000"/>
    <x v="0"/>
  </r>
  <r>
    <x v="5"/>
    <x v="9"/>
    <s v=" "/>
    <x v="233"/>
    <s v="Palestine"/>
    <m/>
    <s v="Reimbursement "/>
    <x v="5"/>
    <n v="1"/>
    <n v="23000"/>
    <n v="23000"/>
    <n v="0"/>
    <x v="5"/>
    <n v="26095073"/>
    <n v="75000000"/>
    <x v="0"/>
  </r>
  <r>
    <x v="5"/>
    <x v="9"/>
    <s v=" "/>
    <x v="281"/>
    <s v="Pampa"/>
    <m/>
    <s v="Reimbursement "/>
    <x v="5"/>
    <n v="1"/>
    <n v="23000"/>
    <n v="23000"/>
    <n v="0"/>
    <x v="5"/>
    <n v="26095073"/>
    <n v="75000000"/>
    <x v="0"/>
  </r>
  <r>
    <x v="5"/>
    <x v="9"/>
    <s v=" "/>
    <x v="282"/>
    <s v="Paris "/>
    <m/>
    <s v="Reimbursement "/>
    <x v="5"/>
    <n v="1"/>
    <n v="23000"/>
    <n v="23000"/>
    <n v="0"/>
    <x v="5"/>
    <n v="26095073"/>
    <n v="75000000"/>
    <x v="0"/>
  </r>
  <r>
    <x v="5"/>
    <x v="9"/>
    <s v=" "/>
    <x v="10"/>
    <s v="Pecos County"/>
    <m/>
    <s v="Reimbursement "/>
    <x v="5"/>
    <n v="1"/>
    <n v="23000"/>
    <n v="23000"/>
    <n v="0"/>
    <x v="5"/>
    <n v="26095073"/>
    <n v="75000000"/>
    <x v="0"/>
  </r>
  <r>
    <x v="5"/>
    <x v="9"/>
    <s v=" "/>
    <x v="192"/>
    <s v="Brazoria County"/>
    <m/>
    <s v="Reimbursement "/>
    <x v="5"/>
    <n v="1"/>
    <n v="23000"/>
    <n v="23000"/>
    <n v="0"/>
    <x v="5"/>
    <n v="26095073"/>
    <n v="75000000"/>
    <x v="0"/>
  </r>
  <r>
    <x v="5"/>
    <x v="9"/>
    <s v=" "/>
    <x v="165"/>
    <s v="Perryton"/>
    <m/>
    <s v="Reimbursement "/>
    <x v="5"/>
    <n v="1"/>
    <n v="13000"/>
    <n v="13000"/>
    <n v="0"/>
    <x v="5"/>
    <n v="26095073"/>
    <n v="75000000"/>
    <x v="0"/>
  </r>
  <r>
    <x v="5"/>
    <x v="9"/>
    <s v=" "/>
    <x v="166"/>
    <s v="Plainview/Hale County"/>
    <m/>
    <s v="Reimbursement "/>
    <x v="5"/>
    <n v="1"/>
    <n v="13000"/>
    <n v="13000"/>
    <n v="0"/>
    <x v="5"/>
    <n v="26095073"/>
    <n v="75000000"/>
    <x v="0"/>
  </r>
  <r>
    <x v="5"/>
    <x v="9"/>
    <s v=" "/>
    <x v="153"/>
    <s v="Pleasanton "/>
    <m/>
    <s v="Reimbursement "/>
    <x v="5"/>
    <n v="1"/>
    <n v="13000"/>
    <n v="13000"/>
    <n v="0"/>
    <x v="5"/>
    <n v="26095073"/>
    <n v="75000000"/>
    <x v="0"/>
  </r>
  <r>
    <x v="5"/>
    <x v="9"/>
    <s v=" "/>
    <x v="218"/>
    <s v="Port Isabel"/>
    <m/>
    <s v="Reimbursement "/>
    <x v="5"/>
    <n v="1"/>
    <n v="13000"/>
    <n v="13000"/>
    <n v="0"/>
    <x v="5"/>
    <n v="26095073"/>
    <n v="75000000"/>
    <x v="0"/>
  </r>
  <r>
    <x v="5"/>
    <x v="9"/>
    <s v=" "/>
    <x v="204"/>
    <s v="Port Lavaca"/>
    <m/>
    <s v="Reimbursement "/>
    <x v="5"/>
    <n v="1"/>
    <n v="13000"/>
    <n v="13000"/>
    <n v="0"/>
    <x v="5"/>
    <n v="26095073"/>
    <n v="75000000"/>
    <x v="0"/>
  </r>
  <r>
    <x v="5"/>
    <x v="9"/>
    <s v=" "/>
    <x v="71"/>
    <s v="Garza "/>
    <m/>
    <s v="Reimbursement "/>
    <x v="5"/>
    <n v="1"/>
    <n v="13000"/>
    <n v="13000"/>
    <n v="0"/>
    <x v="5"/>
    <n v="26095073"/>
    <n v="75000000"/>
    <x v="0"/>
  </r>
  <r>
    <x v="5"/>
    <x v="9"/>
    <s v=" "/>
    <x v="234"/>
    <s v="Quanah"/>
    <m/>
    <s v="Reimbursement "/>
    <x v="5"/>
    <n v="1"/>
    <n v="9000"/>
    <n v="9000"/>
    <n v="0"/>
    <x v="5"/>
    <n v="26095073"/>
    <n v="75000000"/>
    <x v="0"/>
  </r>
  <r>
    <x v="5"/>
    <x v="9"/>
    <s v=" "/>
    <x v="283"/>
    <s v="Refugio"/>
    <m/>
    <s v="Reimbursement "/>
    <x v="5"/>
    <n v="1"/>
    <n v="9000"/>
    <n v="9000"/>
    <n v="0"/>
    <x v="5"/>
    <n v="26095073"/>
    <n v="75000000"/>
    <x v="0"/>
  </r>
  <r>
    <x v="5"/>
    <x v="9"/>
    <s v=" "/>
    <x v="284"/>
    <s v="Nueces"/>
    <m/>
    <s v="Reimbursement "/>
    <x v="5"/>
    <n v="1"/>
    <n v="13000"/>
    <n v="13000"/>
    <n v="0"/>
    <x v="5"/>
    <n v="26095073"/>
    <n v="75000000"/>
    <x v="0"/>
  </r>
  <r>
    <x v="5"/>
    <x v="9"/>
    <s v=" "/>
    <x v="205"/>
    <s v="Aransas County"/>
    <m/>
    <s v="Reimbursement "/>
    <x v="5"/>
    <n v="1"/>
    <n v="13000"/>
    <n v="13000"/>
    <n v="0"/>
    <x v="5"/>
    <n v="26095073"/>
    <n v="75000000"/>
    <x v="0"/>
  </r>
  <r>
    <x v="5"/>
    <x v="9"/>
    <s v="F46"/>
    <x v="33"/>
    <s v="Rockwall "/>
    <m/>
    <s v="Reimbursement "/>
    <x v="5"/>
    <n v="1"/>
    <n v="13000"/>
    <n v="13000"/>
    <n v="0"/>
    <x v="5"/>
    <n v="26095073"/>
    <n v="75000000"/>
    <x v="1"/>
  </r>
  <r>
    <x v="5"/>
    <x v="9"/>
    <s v=" "/>
    <x v="193"/>
    <s v="San Antonio"/>
    <m/>
    <s v="Reimbursement "/>
    <x v="5"/>
    <n v="1"/>
    <n v="57162"/>
    <n v="57162"/>
    <n v="0"/>
    <x v="5"/>
    <n v="26095073"/>
    <n v="75000000"/>
    <x v="0"/>
  </r>
  <r>
    <x v="5"/>
    <x v="9"/>
    <s v=" "/>
    <x v="285"/>
    <s v="San Antonio"/>
    <m/>
    <s v="Reimbursement "/>
    <x v="5"/>
    <n v="1"/>
    <n v="63440"/>
    <n v="63440"/>
    <n v="0"/>
    <x v="5"/>
    <n v="26095073"/>
    <n v="75000000"/>
    <x v="0"/>
  </r>
  <r>
    <x v="5"/>
    <x v="9"/>
    <s v=" "/>
    <x v="4"/>
    <s v="San Marcos "/>
    <m/>
    <s v="Reimbursement "/>
    <x v="5"/>
    <n v="1"/>
    <n v="91162"/>
    <n v="91162"/>
    <n v="0"/>
    <x v="5"/>
    <n v="26095073"/>
    <n v="75000000"/>
    <x v="0"/>
  </r>
  <r>
    <x v="5"/>
    <x v="9"/>
    <s v=" "/>
    <x v="286"/>
    <s v="Seminole"/>
    <m/>
    <s v="Reimbursement "/>
    <x v="5"/>
    <n v="1"/>
    <n v="9000"/>
    <n v="9000"/>
    <n v="0"/>
    <x v="5"/>
    <n v="26095073"/>
    <n v="75000000"/>
    <x v="0"/>
  </r>
  <r>
    <x v="5"/>
    <x v="9"/>
    <s v=" "/>
    <x v="181"/>
    <s v="Seymour"/>
    <m/>
    <s v="Reimbursement "/>
    <x v="5"/>
    <n v="1"/>
    <n v="9000"/>
    <n v="9000"/>
    <n v="0"/>
    <x v="5"/>
    <n v="26095073"/>
    <n v="75000000"/>
    <x v="0"/>
  </r>
  <r>
    <x v="5"/>
    <x v="9"/>
    <s v="GYI"/>
    <x v="167"/>
    <s v="Sherman/Denison "/>
    <m/>
    <s v="Reimbursement "/>
    <x v="5"/>
    <n v="1"/>
    <n v="57162"/>
    <n v="57162"/>
    <n v="0"/>
    <x v="5"/>
    <n v="26095073"/>
    <n v="75000000"/>
    <x v="1"/>
  </r>
  <r>
    <x v="5"/>
    <x v="9"/>
    <s v=" "/>
    <x v="287"/>
    <s v="Lubbock "/>
    <m/>
    <s v="Reimbursement "/>
    <x v="5"/>
    <n v="1"/>
    <n v="13000"/>
    <n v="13000"/>
    <n v="0"/>
    <x v="5"/>
    <n v="26095073"/>
    <n v="75000000"/>
    <x v="0"/>
  </r>
  <r>
    <x v="5"/>
    <x v="9"/>
    <s v=" "/>
    <x v="171"/>
    <s v="Smithville"/>
    <m/>
    <s v="Reimbursement "/>
    <x v="5"/>
    <n v="1"/>
    <n v="13000"/>
    <n v="13000"/>
    <n v="0"/>
    <x v="5"/>
    <n v="26095073"/>
    <n v="75000000"/>
    <x v="0"/>
  </r>
  <r>
    <x v="5"/>
    <x v="9"/>
    <s v=" "/>
    <x v="288"/>
    <s v="Snyder"/>
    <m/>
    <s v="Reimbursement "/>
    <x v="5"/>
    <n v="1"/>
    <n v="13000"/>
    <n v="13000"/>
    <n v="0"/>
    <x v="5"/>
    <n v="26095073"/>
    <n v="75000000"/>
    <x v="0"/>
  </r>
  <r>
    <x v="5"/>
    <x v="9"/>
    <s v=" "/>
    <x v="130"/>
    <s v="Spearman"/>
    <m/>
    <s v="Reimbursement "/>
    <x v="5"/>
    <n v="1"/>
    <n v="13000"/>
    <n v="13000"/>
    <n v="0"/>
    <x v="5"/>
    <n v="26095073"/>
    <n v="75000000"/>
    <x v="0"/>
  </r>
  <r>
    <x v="5"/>
    <x v="9"/>
    <s v=" "/>
    <x v="235"/>
    <s v="Stamford"/>
    <m/>
    <s v="Reimbursement "/>
    <x v="5"/>
    <n v="1"/>
    <n v="9000"/>
    <n v="9000"/>
    <n v="0"/>
    <x v="5"/>
    <n v="26095073"/>
    <n v="75000000"/>
    <x v="0"/>
  </r>
  <r>
    <x v="5"/>
    <x v="9"/>
    <s v="SEP"/>
    <x v="12"/>
    <s v="Stephenville"/>
    <m/>
    <s v="Reimbursement "/>
    <x v="5"/>
    <n v="1"/>
    <n v="13000"/>
    <n v="13000"/>
    <n v="0"/>
    <x v="5"/>
    <n v="26095073"/>
    <n v="75000000"/>
    <x v="1"/>
  </r>
  <r>
    <x v="5"/>
    <x v="9"/>
    <s v=" "/>
    <x v="182"/>
    <s v="Sulphur Springs"/>
    <m/>
    <s v="Reimbursement "/>
    <x v="5"/>
    <n v="1"/>
    <n v="23000"/>
    <n v="23000"/>
    <n v="0"/>
    <x v="5"/>
    <n v="26095073"/>
    <n v="75000000"/>
    <x v="0"/>
  </r>
  <r>
    <x v="5"/>
    <x v="9"/>
    <s v=" "/>
    <x v="56"/>
    <s v="Sweetwater"/>
    <m/>
    <s v="Reimbursement "/>
    <x v="5"/>
    <n v="1"/>
    <n v="13000"/>
    <n v="13000"/>
    <n v="0"/>
    <x v="5"/>
    <n v="26095073"/>
    <n v="75000000"/>
    <x v="0"/>
  </r>
  <r>
    <x v="5"/>
    <x v="9"/>
    <s v=" "/>
    <x v="13"/>
    <s v="Taylor"/>
    <m/>
    <s v="Reimbursement "/>
    <x v="5"/>
    <n v="1"/>
    <n v="13000"/>
    <n v="13000"/>
    <n v="0"/>
    <x v="5"/>
    <n v="26095073"/>
    <n v="75000000"/>
    <x v="0"/>
  </r>
  <r>
    <x v="5"/>
    <x v="9"/>
    <s v=" "/>
    <x v="69"/>
    <s v="Temple"/>
    <m/>
    <s v="Reimbursement "/>
    <x v="5"/>
    <n v="1"/>
    <n v="23000"/>
    <n v="23000"/>
    <n v="0"/>
    <x v="5"/>
    <n v="26095073"/>
    <n v="75000000"/>
    <x v="0"/>
  </r>
  <r>
    <x v="5"/>
    <x v="9"/>
    <s v="TRL"/>
    <x v="79"/>
    <s v="Terrell"/>
    <m/>
    <s v="Reimbursement "/>
    <x v="5"/>
    <n v="1"/>
    <n v="13000"/>
    <n v="13000"/>
    <n v="0"/>
    <x v="5"/>
    <n v="26095073"/>
    <n v="75000000"/>
    <x v="1"/>
  </r>
  <r>
    <x v="5"/>
    <x v="9"/>
    <s v=" "/>
    <x v="289"/>
    <s v="Tulia"/>
    <m/>
    <s v="Reimbursement "/>
    <x v="5"/>
    <n v="1"/>
    <n v="9000"/>
    <n v="9000"/>
    <n v="0"/>
    <x v="5"/>
    <n v="26095073"/>
    <n v="75000000"/>
    <x v="0"/>
  </r>
  <r>
    <x v="5"/>
    <x v="9"/>
    <s v=" "/>
    <x v="194"/>
    <s v="Uvalde"/>
    <m/>
    <s v="Reimbursement "/>
    <x v="5"/>
    <n v="1"/>
    <n v="23000"/>
    <n v="23000"/>
    <n v="0"/>
    <x v="5"/>
    <n v="26095073"/>
    <n v="75000000"/>
    <x v="0"/>
  </r>
  <r>
    <x v="5"/>
    <x v="9"/>
    <s v=" "/>
    <x v="73"/>
    <s v="Culberson County"/>
    <m/>
    <s v="Reimbursement "/>
    <x v="5"/>
    <n v="1"/>
    <n v="9000"/>
    <n v="9000"/>
    <n v="0"/>
    <x v="5"/>
    <n v="26095073"/>
    <n v="75000000"/>
    <x v="0"/>
  </r>
  <r>
    <x v="5"/>
    <x v="9"/>
    <s v=" "/>
    <x v="290"/>
    <s v="Oldham"/>
    <m/>
    <s v="Reimbursement "/>
    <x v="5"/>
    <n v="1"/>
    <n v="9000"/>
    <n v="9000"/>
    <n v="0"/>
    <x v="5"/>
    <n v="26095073"/>
    <n v="75000000"/>
    <x v="0"/>
  </r>
  <r>
    <x v="5"/>
    <x v="9"/>
    <s v=" "/>
    <x v="104"/>
    <s v="Vernon "/>
    <m/>
    <s v="Reimbursement "/>
    <x v="5"/>
    <n v="1"/>
    <n v="13000"/>
    <n v="13000"/>
    <n v="0"/>
    <x v="5"/>
    <n v="26095073"/>
    <n v="75000000"/>
    <x v="0"/>
  </r>
  <r>
    <x v="5"/>
    <x v="9"/>
    <s v=" "/>
    <x v="114"/>
    <s v="Victoria County"/>
    <m/>
    <s v="Reimbursement "/>
    <x v="5"/>
    <n v="1"/>
    <n v="57162"/>
    <n v="57162"/>
    <n v="0"/>
    <x v="5"/>
    <n v="26095073"/>
    <n v="75000000"/>
    <x v="0"/>
  </r>
  <r>
    <x v="5"/>
    <x v="9"/>
    <s v=" "/>
    <x v="229"/>
    <s v="Waco"/>
    <m/>
    <s v="Reimbursement "/>
    <x v="5"/>
    <n v="1"/>
    <n v="23000"/>
    <n v="23000"/>
    <n v="0"/>
    <x v="5"/>
    <n v="26095073"/>
    <n v="75000000"/>
    <x v="0"/>
  </r>
  <r>
    <x v="5"/>
    <x v="9"/>
    <s v=" "/>
    <x v="291"/>
    <s v="Waco"/>
    <m/>
    <s v="Reimbursement "/>
    <x v="5"/>
    <n v="1"/>
    <n v="47162"/>
    <n v="47162"/>
    <n v="0"/>
    <x v="5"/>
    <n v="26095073"/>
    <n v="75000000"/>
    <x v="0"/>
  </r>
  <r>
    <x v="5"/>
    <x v="9"/>
    <s v=" "/>
    <x v="172"/>
    <s v="Weslaco"/>
    <m/>
    <s v="Reimbursement "/>
    <x v="5"/>
    <n v="1"/>
    <n v="13000"/>
    <n v="13000"/>
    <n v="0"/>
    <x v="5"/>
    <n v="26095073"/>
    <n v="75000000"/>
    <x v="0"/>
  </r>
  <r>
    <x v="5"/>
    <x v="9"/>
    <s v=" "/>
    <x v="173"/>
    <s v="Wharton "/>
    <m/>
    <s v="Reimbursement "/>
    <x v="5"/>
    <n v="1"/>
    <n v="13000"/>
    <n v="13000"/>
    <n v="0"/>
    <x v="5"/>
    <n v="26095073"/>
    <n v="75000000"/>
    <x v="0"/>
  </r>
  <r>
    <x v="5"/>
    <x v="9"/>
    <s v=" "/>
    <x v="106"/>
    <s v="Witchita Falls "/>
    <m/>
    <s v="Reimbursement "/>
    <x v="5"/>
    <n v="1"/>
    <n v="23000"/>
    <n v="23000"/>
    <n v="0"/>
    <x v="5"/>
    <n v="26095073"/>
    <n v="75000000"/>
    <x v="0"/>
  </r>
  <r>
    <x v="5"/>
    <x v="9"/>
    <s v=" "/>
    <x v="64"/>
    <s v="Winkler County"/>
    <m/>
    <s v="Reimbursement "/>
    <x v="5"/>
    <n v="1"/>
    <n v="9000"/>
    <n v="9000"/>
    <n v="0"/>
    <x v="5"/>
    <n v="26095073"/>
    <n v="75000000"/>
    <x v="0"/>
  </r>
  <r>
    <x v="5"/>
    <x v="9"/>
    <s v=" "/>
    <x v="154"/>
    <s v="Winnsboro"/>
    <m/>
    <s v="Reimbursement "/>
    <x v="5"/>
    <n v="1"/>
    <n v="9000"/>
    <n v="9000"/>
    <n v="0"/>
    <x v="5"/>
    <n v="26095073"/>
    <n v="75000000"/>
    <x v="0"/>
  </r>
  <r>
    <x v="5"/>
    <x v="3"/>
    <s v=" "/>
    <x v="17"/>
    <s v="Bonham"/>
    <m/>
    <s v="Taxiway Improvements"/>
    <x v="3"/>
    <n v="0.9"/>
    <n v="397436"/>
    <n v="357692.4"/>
    <n v="39743.599999999977"/>
    <x v="5"/>
    <n v="26095073"/>
    <n v="75000000"/>
    <x v="0"/>
  </r>
  <r>
    <x v="5"/>
    <x v="3"/>
    <s v=" "/>
    <x v="17"/>
    <s v="Bonham"/>
    <m/>
    <s v="Taxiway Improvements"/>
    <x v="0"/>
    <n v="0.9"/>
    <n v="1322564"/>
    <n v="1190307.6000000001"/>
    <n v="132256.39999999991"/>
    <x v="5"/>
    <n v="26095073"/>
    <n v="75000000"/>
    <x v="0"/>
  </r>
  <r>
    <x v="5"/>
    <x v="3"/>
    <s v=" "/>
    <x v="17"/>
    <s v="Bonham"/>
    <m/>
    <s v="Parking Improvements"/>
    <x v="1"/>
    <n v="0.5"/>
    <n v="30000"/>
    <n v="15000"/>
    <n v="15000"/>
    <x v="5"/>
    <n v="26095073"/>
    <n v="75000000"/>
    <x v="0"/>
  </r>
  <r>
    <x v="5"/>
    <x v="3"/>
    <s v=" "/>
    <x v="133"/>
    <s v="Hutchinson County"/>
    <m/>
    <s v="Runway Improvements"/>
    <x v="0"/>
    <n v="0.9"/>
    <n v="3400000"/>
    <n v="3060000"/>
    <n v="340000"/>
    <x v="5"/>
    <n v="26095073"/>
    <n v="75000000"/>
    <x v="0"/>
  </r>
  <r>
    <x v="5"/>
    <x v="3"/>
    <s v="CRS"/>
    <x v="246"/>
    <s v="Corsicana"/>
    <m/>
    <s v="Pavement Improvements "/>
    <x v="3"/>
    <n v="0.9"/>
    <n v="411666"/>
    <n v="370499.4"/>
    <n v="41166.599999999977"/>
    <x v="5"/>
    <n v="26095073"/>
    <n v="75000000"/>
    <x v="1"/>
  </r>
  <r>
    <x v="5"/>
    <x v="3"/>
    <s v="CRS"/>
    <x v="246"/>
    <s v="Corsicana"/>
    <m/>
    <s v="Pavement Improvements "/>
    <x v="0"/>
    <n v="0.9"/>
    <n v="4288334"/>
    <n v="3859500.6"/>
    <n v="428833.39999999991"/>
    <x v="5"/>
    <n v="26095073"/>
    <n v="75000000"/>
    <x v="1"/>
  </r>
  <r>
    <x v="5"/>
    <x v="3"/>
    <s v=" "/>
    <x v="249"/>
    <s v="Dalhart"/>
    <m/>
    <s v="Pavement Improvements "/>
    <x v="3"/>
    <n v="0.9"/>
    <n v="436666"/>
    <n v="392999.4"/>
    <n v="43666.599999999977"/>
    <x v="5"/>
    <n v="26095073"/>
    <n v="75000000"/>
    <x v="0"/>
  </r>
  <r>
    <x v="5"/>
    <x v="3"/>
    <s v=" "/>
    <x v="249"/>
    <s v="Dalhart"/>
    <m/>
    <s v="Pavement Improvements "/>
    <x v="0"/>
    <n v="0.9"/>
    <n v="5413334"/>
    <n v="4872000.6000000006"/>
    <n v="541333.39999999944"/>
    <x v="5"/>
    <n v="26095073"/>
    <n v="75000000"/>
    <x v="0"/>
  </r>
  <r>
    <x v="5"/>
    <x v="3"/>
    <s v="DTO"/>
    <x v="94"/>
    <s v="Denton"/>
    <m/>
    <s v="Runway Improvements"/>
    <x v="0"/>
    <n v="0.9"/>
    <n v="5000000"/>
    <n v="4500000"/>
    <n v="500000"/>
    <x v="5"/>
    <n v="26095073"/>
    <n v="75000000"/>
    <x v="1"/>
  </r>
  <r>
    <x v="5"/>
    <x v="3"/>
    <s v=" "/>
    <x v="129"/>
    <s v="Brooks County"/>
    <m/>
    <s v="Replacement of an Automated Weather Observing System"/>
    <x v="1"/>
    <n v="0.75"/>
    <n v="158000"/>
    <n v="118500"/>
    <n v="39500"/>
    <x v="5"/>
    <n v="26095073"/>
    <n v="75000000"/>
    <x v="0"/>
  </r>
  <r>
    <x v="5"/>
    <x v="3"/>
    <s v="GLE"/>
    <x v="102"/>
    <s v="Gainesville"/>
    <m/>
    <s v="Pavement Improvements "/>
    <x v="3"/>
    <n v="0.9"/>
    <n v="333780"/>
    <n v="300402"/>
    <n v="33378"/>
    <x v="5"/>
    <n v="26095073"/>
    <n v="75000000"/>
    <x v="1"/>
  </r>
  <r>
    <x v="5"/>
    <x v="3"/>
    <s v="GLE"/>
    <x v="102"/>
    <s v="Gainesville"/>
    <m/>
    <s v="Pavement Improvements "/>
    <x v="0"/>
    <n v="0.9"/>
    <n v="4016220"/>
    <n v="3614598"/>
    <n v="401622"/>
    <x v="5"/>
    <n v="26095073"/>
    <n v="75000000"/>
    <x v="1"/>
  </r>
  <r>
    <x v="5"/>
    <x v="3"/>
    <s v="GDJ"/>
    <x v="46"/>
    <s v="Granbury "/>
    <m/>
    <s v="Pavement Improvements "/>
    <x v="0"/>
    <n v="0.9"/>
    <n v="3444444"/>
    <n v="3099999.6"/>
    <n v="344444.39999999991"/>
    <x v="5"/>
    <n v="26095073"/>
    <n v="75000000"/>
    <x v="1"/>
  </r>
  <r>
    <x v="5"/>
    <x v="3"/>
    <s v=" "/>
    <x v="202"/>
    <s v="Llano"/>
    <m/>
    <s v="Engineering/Design "/>
    <x v="3"/>
    <n v="0.9"/>
    <n v="100000"/>
    <n v="90000"/>
    <n v="10000"/>
    <x v="5"/>
    <n v="26095073"/>
    <n v="75000000"/>
    <x v="0"/>
  </r>
  <r>
    <x v="5"/>
    <x v="3"/>
    <s v=" "/>
    <x v="20"/>
    <s v="Lufkin"/>
    <m/>
    <s v="Fencing Improvements"/>
    <x v="3"/>
    <n v="0.9"/>
    <n v="395720"/>
    <n v="356148"/>
    <n v="39572"/>
    <x v="5"/>
    <n v="26095073"/>
    <n v="75000000"/>
    <x v="0"/>
  </r>
  <r>
    <x v="5"/>
    <x v="3"/>
    <s v=" "/>
    <x v="20"/>
    <s v="Lufkin"/>
    <m/>
    <s v="Fencing Improvements"/>
    <x v="0"/>
    <n v="0.9"/>
    <n v="961600"/>
    <n v="865440"/>
    <n v="96160"/>
    <x v="5"/>
    <n v="26095073"/>
    <n v="75000000"/>
    <x v="0"/>
  </r>
  <r>
    <x v="5"/>
    <x v="3"/>
    <s v=" "/>
    <x v="274"/>
    <s v="Marshall "/>
    <m/>
    <s v="Replacement of an Automated Weather Observing System"/>
    <x v="1"/>
    <n v="0.75"/>
    <n v="158000"/>
    <n v="118500"/>
    <n v="39500"/>
    <x v="5"/>
    <n v="26095073"/>
    <n v="75000000"/>
    <x v="0"/>
  </r>
  <r>
    <x v="5"/>
    <x v="3"/>
    <s v="TKI"/>
    <x v="168"/>
    <s v="McKinney"/>
    <m/>
    <s v="Engineering/Design "/>
    <x v="3"/>
    <n v="0.9"/>
    <n v="100000"/>
    <n v="90000"/>
    <n v="10000"/>
    <x v="5"/>
    <n v="26095073"/>
    <n v="75000000"/>
    <x v="1"/>
  </r>
  <r>
    <x v="5"/>
    <x v="3"/>
    <s v="HQZ"/>
    <x v="179"/>
    <s v="Mesquite "/>
    <m/>
    <s v="Land Reimbursement"/>
    <x v="3"/>
    <n v="0.9"/>
    <n v="333333"/>
    <n v="299999.7"/>
    <n v="33333.299999999988"/>
    <x v="5"/>
    <n v="26095073"/>
    <n v="75000000"/>
    <x v="1"/>
  </r>
  <r>
    <x v="5"/>
    <x v="3"/>
    <s v="JWY"/>
    <x v="126"/>
    <s v="Midlothian "/>
    <m/>
    <s v="Fencing Improvements"/>
    <x v="3"/>
    <n v="0.9"/>
    <n v="550000"/>
    <n v="495000"/>
    <n v="55000"/>
    <x v="5"/>
    <n v="26095073"/>
    <n v="75000000"/>
    <x v="1"/>
  </r>
  <r>
    <x v="5"/>
    <x v="3"/>
    <s v=" "/>
    <x v="193"/>
    <s v="San Antonio"/>
    <m/>
    <s v="Taxiway Improvements"/>
    <x v="3"/>
    <n v="0.9"/>
    <n v="333333"/>
    <n v="299999.7"/>
    <n v="33333.299999999988"/>
    <x v="5"/>
    <n v="26095073"/>
    <n v="75000000"/>
    <x v="0"/>
  </r>
  <r>
    <x v="5"/>
    <x v="3"/>
    <s v=" "/>
    <x v="193"/>
    <s v="San Antonio"/>
    <m/>
    <s v="Taxiway Improvements"/>
    <x v="0"/>
    <n v="0.9"/>
    <n v="1562667"/>
    <n v="1406400.3"/>
    <n v="156266.69999999995"/>
    <x v="5"/>
    <n v="26095073"/>
    <n v="75000000"/>
    <x v="0"/>
  </r>
  <r>
    <x v="5"/>
    <x v="3"/>
    <s v=" "/>
    <x v="114"/>
    <s v="Victoria"/>
    <m/>
    <s v="Drainage Study"/>
    <x v="3"/>
    <n v="0.9"/>
    <n v="225000"/>
    <n v="202500"/>
    <n v="22500"/>
    <x v="5"/>
    <n v="26095073"/>
    <n v="75000000"/>
    <x v="0"/>
  </r>
  <r>
    <x v="5"/>
    <x v="3"/>
    <s v=" "/>
    <x v="64"/>
    <s v="Winkler County"/>
    <m/>
    <s v="Engineering/Design "/>
    <x v="3"/>
    <n v="0.9"/>
    <n v="166667"/>
    <n v="150000.30000000002"/>
    <n v="16666.699999999983"/>
    <x v="5"/>
    <n v="26095073"/>
    <n v="75000000"/>
    <x v="0"/>
  </r>
  <r>
    <x v="5"/>
    <x v="3"/>
    <s v=" "/>
    <x v="154"/>
    <s v="Winnsboro"/>
    <m/>
    <s v="Prepare an ALP "/>
    <x v="3"/>
    <n v="0.9"/>
    <n v="200000"/>
    <n v="180000"/>
    <n v="20000"/>
    <x v="5"/>
    <n v="26095073"/>
    <n v="75000000"/>
    <x v="0"/>
  </r>
  <r>
    <x v="5"/>
    <x v="5"/>
    <s v=" "/>
    <x v="47"/>
    <s v="Andrews County"/>
    <m/>
    <s v="Engineering/Design for Pavement Improvements "/>
    <x v="3"/>
    <n v="0.9"/>
    <n v="350000"/>
    <n v="315000"/>
    <n v="35000"/>
    <x v="5"/>
    <n v="26095073"/>
    <n v="75000000"/>
    <x v="0"/>
  </r>
  <r>
    <x v="5"/>
    <x v="5"/>
    <s v=" "/>
    <x v="132"/>
    <s v="Burnet"/>
    <m/>
    <s v="Prepare an ALP Update "/>
    <x v="3"/>
    <n v="0.9"/>
    <n v="175000"/>
    <n v="157500"/>
    <n v="17500"/>
    <x v="5"/>
    <n v="26095073"/>
    <n v="75000000"/>
    <x v="0"/>
  </r>
  <r>
    <x v="5"/>
    <x v="5"/>
    <s v=" "/>
    <x v="299"/>
    <s v="City of Castroville"/>
    <m/>
    <s v="Prepare an ALP with business plan"/>
    <x v="1"/>
    <n v="0.9"/>
    <n v="250000"/>
    <n v="225000"/>
    <n v="25000"/>
    <x v="5"/>
    <n v="26095073"/>
    <n v="75000000"/>
    <x v="0"/>
  </r>
  <r>
    <x v="5"/>
    <x v="5"/>
    <s v=" "/>
    <x v="247"/>
    <s v="City of Cotulla "/>
    <m/>
    <s v="Prepare an ALP Update "/>
    <x v="3"/>
    <n v="0.9"/>
    <n v="250000"/>
    <n v="225000"/>
    <n v="25000"/>
    <x v="5"/>
    <n v="26095073"/>
    <n v="75000000"/>
    <x v="0"/>
  </r>
  <r>
    <x v="5"/>
    <x v="5"/>
    <s v=" "/>
    <x v="170"/>
    <s v="Denver City"/>
    <m/>
    <s v="Install Automated Weather Observing System"/>
    <x v="1"/>
    <n v="0.75"/>
    <n v="200000"/>
    <n v="150000"/>
    <n v="50000"/>
    <x v="5"/>
    <n v="26095073"/>
    <n v="75000000"/>
    <x v="0"/>
  </r>
  <r>
    <x v="5"/>
    <x v="5"/>
    <s v=" "/>
    <x v="23"/>
    <s v="Gillespie County"/>
    <m/>
    <s v="Pavement Improvements "/>
    <x v="3"/>
    <n v="0.9"/>
    <n v="166667"/>
    <n v="150000.30000000002"/>
    <n v="16666.699999999983"/>
    <x v="5"/>
    <n v="26095073"/>
    <n v="75000000"/>
    <x v="0"/>
  </r>
  <r>
    <x v="5"/>
    <x v="5"/>
    <s v=" "/>
    <x v="23"/>
    <s v="Gillespie County"/>
    <m/>
    <s v="Pavement Improvements "/>
    <x v="0"/>
    <n v="0.9"/>
    <n v="611933"/>
    <n v="550739.70000000007"/>
    <n v="61193.29999999993"/>
    <x v="5"/>
    <n v="26095073"/>
    <n v="75000000"/>
    <x v="0"/>
  </r>
  <r>
    <x v="5"/>
    <x v="5"/>
    <s v=" "/>
    <x v="100"/>
    <s v="Galveston"/>
    <m/>
    <s v="Pavement Improvements "/>
    <x v="3"/>
    <n v="0.9"/>
    <n v="166667"/>
    <n v="150000.30000000002"/>
    <n v="16666.699999999983"/>
    <x v="5"/>
    <n v="26095073"/>
    <n v="75000000"/>
    <x v="0"/>
  </r>
  <r>
    <x v="5"/>
    <x v="5"/>
    <s v=" "/>
    <x v="100"/>
    <s v="Galveston"/>
    <m/>
    <s v="Pavement Improvements "/>
    <x v="0"/>
    <n v="0.9"/>
    <n v="1951433"/>
    <n v="1756289.7"/>
    <n v="195143.30000000005"/>
    <x v="5"/>
    <n v="26095073"/>
    <n v="75000000"/>
    <x v="0"/>
  </r>
  <r>
    <x v="5"/>
    <x v="5"/>
    <s v=" "/>
    <x v="200"/>
    <s v="City of Huntsville"/>
    <m/>
    <s v="Taxiway Improvements"/>
    <x v="3"/>
    <n v="0.9"/>
    <n v="166667"/>
    <n v="150000.30000000002"/>
    <n v="16666.699999999983"/>
    <x v="5"/>
    <n v="26095073"/>
    <n v="75000000"/>
    <x v="0"/>
  </r>
  <r>
    <x v="5"/>
    <x v="5"/>
    <s v=" "/>
    <x v="200"/>
    <s v="City of Huntsville"/>
    <m/>
    <s v="Taxiway Improvements"/>
    <x v="0"/>
    <n v="0.9"/>
    <n v="1813333"/>
    <n v="1631999.7"/>
    <n v="181333.30000000005"/>
    <x v="5"/>
    <n v="26095073"/>
    <n v="75000000"/>
    <x v="0"/>
  </r>
  <r>
    <x v="5"/>
    <x v="5"/>
    <s v=" "/>
    <x v="265"/>
    <s v="Jasper County "/>
    <m/>
    <s v="Engineering/Design for Pavement Improvements "/>
    <x v="3"/>
    <n v="0.9"/>
    <n v="120000"/>
    <n v="108000"/>
    <n v="12000"/>
    <x v="5"/>
    <n v="26095073"/>
    <n v="75000000"/>
    <x v="0"/>
  </r>
  <r>
    <x v="5"/>
    <x v="5"/>
    <s v=" "/>
    <x v="229"/>
    <s v="City of McGregor"/>
    <m/>
    <s v="Engineering/Design for Taxiway Lights "/>
    <x v="3"/>
    <n v="0.9"/>
    <n v="125000"/>
    <n v="112500"/>
    <n v="12500"/>
    <x v="5"/>
    <n v="26095073"/>
    <n v="75000000"/>
    <x v="0"/>
  </r>
  <r>
    <x v="5"/>
    <x v="5"/>
    <s v=" "/>
    <x v="16"/>
    <s v="New Braunfels"/>
    <m/>
    <s v="Detention Pond Construction"/>
    <x v="0"/>
    <n v="0.9"/>
    <n v="553390"/>
    <n v="498051"/>
    <n v="55339"/>
    <x v="5"/>
    <n v="26095073"/>
    <n v="75000000"/>
    <x v="0"/>
  </r>
  <r>
    <x v="5"/>
    <x v="5"/>
    <s v=" "/>
    <x v="164"/>
    <s v="Ector County"/>
    <m/>
    <s v="Prepare an ALP "/>
    <x v="3"/>
    <n v="0.9"/>
    <n v="166667"/>
    <n v="150000.30000000002"/>
    <n v="16666.699999999983"/>
    <x v="5"/>
    <n v="26095073"/>
    <n v="75000000"/>
    <x v="0"/>
  </r>
  <r>
    <x v="5"/>
    <x v="5"/>
    <s v=" "/>
    <x v="164"/>
    <s v="Ector County"/>
    <m/>
    <s v="Prepare an ALP "/>
    <x v="0"/>
    <n v="0.9"/>
    <n v="83000"/>
    <n v="74700"/>
    <n v="8300"/>
    <x v="5"/>
    <n v="26095073"/>
    <n v="75000000"/>
    <x v="0"/>
  </r>
  <r>
    <x v="5"/>
    <x v="5"/>
    <s v=" "/>
    <x v="193"/>
    <s v="San Antonio"/>
    <m/>
    <s v="Pavement Improvements"/>
    <x v="3"/>
    <n v="0.9"/>
    <n v="166667"/>
    <n v="150000.30000000002"/>
    <n v="16666.699999999983"/>
    <x v="5"/>
    <n v="26095073"/>
    <n v="75000000"/>
    <x v="0"/>
  </r>
  <r>
    <x v="5"/>
    <x v="5"/>
    <s v=" "/>
    <x v="193"/>
    <s v="San Antonio"/>
    <m/>
    <s v="Pavement Improvements"/>
    <x v="0"/>
    <n v="0.9"/>
    <n v="368333"/>
    <n v="331499.7"/>
    <n v="36833.299999999988"/>
    <x v="5"/>
    <n v="26095073"/>
    <n v="75000000"/>
    <x v="0"/>
  </r>
  <r>
    <x v="5"/>
    <x v="5"/>
    <s v=" "/>
    <x v="193"/>
    <s v="San Antonio"/>
    <m/>
    <s v="Prepare an ALP "/>
    <x v="1"/>
    <n v="0.9"/>
    <n v="300000"/>
    <n v="270000"/>
    <n v="30000"/>
    <x v="5"/>
    <n v="26095073"/>
    <n v="75000000"/>
    <x v="0"/>
  </r>
  <r>
    <x v="5"/>
    <x v="5"/>
    <s v=" "/>
    <x v="4"/>
    <s v="San Marcos "/>
    <m/>
    <s v="Prepare a Master Plan "/>
    <x v="3"/>
    <n v="0.9"/>
    <n v="299920"/>
    <n v="269928"/>
    <n v="29992"/>
    <x v="5"/>
    <n v="26095073"/>
    <n v="75000000"/>
    <x v="0"/>
  </r>
  <r>
    <x v="5"/>
    <x v="5"/>
    <s v="TRL"/>
    <x v="79"/>
    <s v="City of Terrell"/>
    <m/>
    <s v="Prepare an ALP with business plan"/>
    <x v="1"/>
    <n v="0.9"/>
    <n v="300000"/>
    <n v="270000"/>
    <n v="30000"/>
    <x v="5"/>
    <n v="26095073"/>
    <n v="75000000"/>
    <x v="1"/>
  </r>
  <r>
    <x v="5"/>
    <x v="5"/>
    <s v=" "/>
    <x v="194"/>
    <s v="City of Ulvalde "/>
    <m/>
    <s v="Pavement Improvements"/>
    <x v="0"/>
    <n v="0.9"/>
    <n v="700660"/>
    <n v="630594"/>
    <n v="70066"/>
    <x v="5"/>
    <n v="26095073"/>
    <n v="75000000"/>
    <x v="0"/>
  </r>
  <r>
    <x v="5"/>
    <x v="5"/>
    <s v=" "/>
    <x v="309"/>
    <s v="City of Wichita Falls"/>
    <s v="Design and Construct Hangars "/>
    <s v="Project"/>
    <x v="3"/>
    <n v="0.9"/>
    <n v="666667"/>
    <n v="600000.30000000005"/>
    <n v="66666.699999999953"/>
    <x v="5"/>
    <n v="26095073"/>
    <n v="75000000"/>
    <x v="0"/>
  </r>
  <r>
    <x v="5"/>
    <x v="6"/>
    <s v=" "/>
    <x v="305"/>
    <s v="Alpine"/>
    <m/>
    <s v="American Rescue Plan "/>
    <x v="5"/>
    <n v="1"/>
    <n v="32000"/>
    <n v="32000"/>
    <n v="0"/>
    <x v="5"/>
    <n v="26095073"/>
    <n v="75000000"/>
    <x v="0"/>
  </r>
  <r>
    <x v="5"/>
    <x v="6"/>
    <s v=" "/>
    <x v="22"/>
    <s v="Chambers County"/>
    <m/>
    <s v="American Rescue Plan "/>
    <x v="5"/>
    <n v="1"/>
    <n v="22000"/>
    <n v="22000"/>
    <n v="0"/>
    <x v="5"/>
    <n v="26095073"/>
    <n v="75000000"/>
    <x v="0"/>
  </r>
  <r>
    <x v="5"/>
    <x v="6"/>
    <s v=" "/>
    <x v="47"/>
    <s v="Andrews County"/>
    <m/>
    <s v="American Rescue Plan "/>
    <x v="5"/>
    <n v="1"/>
    <n v="32000"/>
    <n v="32000"/>
    <n v="0"/>
    <x v="5"/>
    <n v="26095073"/>
    <n v="75000000"/>
    <x v="0"/>
  </r>
  <r>
    <x v="5"/>
    <x v="6"/>
    <s v=" "/>
    <x v="155"/>
    <s v="Brazoria County"/>
    <m/>
    <s v="American Rescue Plan "/>
    <x v="5"/>
    <n v="1"/>
    <n v="32000"/>
    <n v="32000"/>
    <n v="0"/>
    <x v="5"/>
    <n v="26095073"/>
    <n v="75000000"/>
    <x v="0"/>
  </r>
  <r>
    <x v="5"/>
    <x v="6"/>
    <s v="GKY"/>
    <x v="39"/>
    <s v="Arlington"/>
    <m/>
    <s v="American Rescue Plan "/>
    <x v="5"/>
    <n v="1"/>
    <n v="59000"/>
    <n v="59000"/>
    <n v="0"/>
    <x v="5"/>
    <n v="26095073"/>
    <n v="75000000"/>
    <x v="1"/>
  </r>
  <r>
    <x v="5"/>
    <x v="6"/>
    <s v=" "/>
    <x v="237"/>
    <s v="Stonewall County "/>
    <m/>
    <s v="American Rescue Plan "/>
    <x v="5"/>
    <n v="1"/>
    <n v="22000"/>
    <n v="22000"/>
    <n v="0"/>
    <x v="5"/>
    <n v="26095073"/>
    <n v="75000000"/>
    <x v="0"/>
  </r>
  <r>
    <x v="5"/>
    <x v="6"/>
    <s v=" "/>
    <x v="53"/>
    <s v="Henderson"/>
    <m/>
    <s v="American Rescue Plan "/>
    <x v="5"/>
    <n v="1"/>
    <n v="32000"/>
    <n v="32000"/>
    <n v="0"/>
    <x v="5"/>
    <n v="26095073"/>
    <n v="75000000"/>
    <x v="0"/>
  </r>
  <r>
    <x v="5"/>
    <x v="6"/>
    <s v=" "/>
    <x v="31"/>
    <s v="Cass County "/>
    <m/>
    <s v="American Rescue Plan "/>
    <x v="5"/>
    <n v="1"/>
    <n v="32000"/>
    <n v="32000"/>
    <n v="0"/>
    <x v="5"/>
    <n v="26095073"/>
    <n v="75000000"/>
    <x v="0"/>
  </r>
  <r>
    <x v="5"/>
    <x v="6"/>
    <s v=" "/>
    <x v="9"/>
    <s v="Matagorda "/>
    <m/>
    <s v="American Rescue Plan "/>
    <x v="5"/>
    <n v="1"/>
    <n v="32000"/>
    <n v="32000"/>
    <n v="0"/>
    <x v="5"/>
    <n v="26095073"/>
    <n v="75000000"/>
    <x v="0"/>
  </r>
  <r>
    <x v="5"/>
    <x v="6"/>
    <s v=" "/>
    <x v="238"/>
    <s v="Beaumont"/>
    <m/>
    <s v="American Rescue Plan "/>
    <x v="5"/>
    <n v="1"/>
    <n v="32000"/>
    <n v="32000"/>
    <n v="0"/>
    <x v="5"/>
    <n v="26095073"/>
    <n v="75000000"/>
    <x v="0"/>
  </r>
  <r>
    <x v="5"/>
    <x v="6"/>
    <s v=" "/>
    <x v="239"/>
    <s v="Beevile"/>
    <m/>
    <s v="American Rescue Plan "/>
    <x v="5"/>
    <n v="1"/>
    <n v="22000"/>
    <n v="22000"/>
    <n v="0"/>
    <x v="5"/>
    <n v="26095073"/>
    <n v="75000000"/>
    <x v="0"/>
  </r>
  <r>
    <x v="5"/>
    <x v="6"/>
    <s v=" "/>
    <x v="131"/>
    <s v="Howard "/>
    <m/>
    <s v="American Rescue Plan "/>
    <x v="5"/>
    <n v="1"/>
    <n v="32000"/>
    <n v="32000"/>
    <n v="0"/>
    <x v="5"/>
    <n v="26095073"/>
    <n v="75000000"/>
    <x v="0"/>
  </r>
  <r>
    <x v="5"/>
    <x v="6"/>
    <s v=" "/>
    <x v="17"/>
    <s v="Bonham"/>
    <m/>
    <s v="American Rescue Plan "/>
    <x v="5"/>
    <n v="1"/>
    <n v="32000"/>
    <n v="32000"/>
    <n v="0"/>
    <x v="5"/>
    <n v="26095073"/>
    <n v="75000000"/>
    <x v="0"/>
  </r>
  <r>
    <x v="5"/>
    <x v="6"/>
    <s v=" "/>
    <x v="133"/>
    <s v="Hutchinson County"/>
    <m/>
    <s v="American Rescue Plan "/>
    <x v="5"/>
    <n v="1"/>
    <n v="32000"/>
    <n v="32000"/>
    <n v="0"/>
    <x v="5"/>
    <n v="26095073"/>
    <n v="75000000"/>
    <x v="0"/>
  </r>
  <r>
    <x v="5"/>
    <x v="6"/>
    <s v=" "/>
    <x v="209"/>
    <s v="Bowie"/>
    <m/>
    <s v="American Rescue Plan "/>
    <x v="5"/>
    <n v="1"/>
    <n v="32000"/>
    <n v="32000"/>
    <n v="0"/>
    <x v="5"/>
    <n v="26095073"/>
    <n v="75000000"/>
    <x v="0"/>
  </r>
  <r>
    <x v="5"/>
    <x v="6"/>
    <s v=" "/>
    <x v="15"/>
    <s v="Brady"/>
    <m/>
    <s v="American Rescue Plan "/>
    <x v="5"/>
    <n v="1"/>
    <n v="32000"/>
    <n v="32000"/>
    <n v="0"/>
    <x v="5"/>
    <n v="26095073"/>
    <n v="75000000"/>
    <x v="0"/>
  </r>
  <r>
    <x v="5"/>
    <x v="6"/>
    <s v=" "/>
    <x v="222"/>
    <s v="Breckenridge"/>
    <m/>
    <s v="American Rescue Plan "/>
    <x v="5"/>
    <n v="1"/>
    <n v="22000"/>
    <n v="22000"/>
    <n v="0"/>
    <x v="5"/>
    <n v="26095073"/>
    <n v="75000000"/>
    <x v="0"/>
  </r>
  <r>
    <x v="5"/>
    <x v="6"/>
    <s v=" "/>
    <x v="210"/>
    <s v="Brenham"/>
    <m/>
    <s v="American Rescue Plan "/>
    <x v="5"/>
    <n v="1"/>
    <n v="59000"/>
    <n v="59000"/>
    <n v="0"/>
    <x v="5"/>
    <n v="26095073"/>
    <n v="75000000"/>
    <x v="0"/>
  </r>
  <r>
    <x v="5"/>
    <x v="6"/>
    <s v="XBP"/>
    <x v="240"/>
    <s v="Bridgeport"/>
    <m/>
    <s v="American Rescue Plan "/>
    <x v="5"/>
    <n v="1"/>
    <n v="32000"/>
    <n v="32000"/>
    <n v="0"/>
    <x v="5"/>
    <n v="26095073"/>
    <n v="75000000"/>
    <x v="1"/>
  </r>
  <r>
    <x v="5"/>
    <x v="6"/>
    <s v=" "/>
    <x v="63"/>
    <s v="Terry County"/>
    <m/>
    <s v="American Rescue Plan "/>
    <x v="5"/>
    <n v="1"/>
    <n v="32000"/>
    <n v="32000"/>
    <n v="0"/>
    <x v="5"/>
    <n v="26095073"/>
    <n v="75000000"/>
    <x v="0"/>
  </r>
  <r>
    <x v="5"/>
    <x v="6"/>
    <s v=" "/>
    <x v="298"/>
    <s v="Brownwood"/>
    <m/>
    <s v="American Rescue Plan "/>
    <x v="5"/>
    <n v="1"/>
    <n v="32000"/>
    <n v="32000"/>
    <n v="0"/>
    <x v="5"/>
    <n v="26095073"/>
    <n v="75000000"/>
    <x v="0"/>
  </r>
  <r>
    <x v="5"/>
    <x v="6"/>
    <s v=" "/>
    <x v="38"/>
    <s v="Bryan"/>
    <m/>
    <s v="American Rescue Plan "/>
    <x v="5"/>
    <n v="1"/>
    <n v="32000"/>
    <n v="32000"/>
    <n v="0"/>
    <x v="5"/>
    <n v="26095073"/>
    <n v="75000000"/>
    <x v="0"/>
  </r>
  <r>
    <x v="5"/>
    <x v="6"/>
    <s v=" "/>
    <x v="132"/>
    <s v="Burnet"/>
    <m/>
    <s v="American Rescue Plan "/>
    <x v="5"/>
    <n v="1"/>
    <n v="32000"/>
    <n v="32000"/>
    <n v="0"/>
    <x v="5"/>
    <n v="26095073"/>
    <n v="75000000"/>
    <x v="0"/>
  </r>
  <r>
    <x v="5"/>
    <x v="6"/>
    <s v="7F3"/>
    <x v="241"/>
    <s v="Hunt County"/>
    <m/>
    <s v="American Rescue Plan "/>
    <x v="5"/>
    <n v="1"/>
    <n v="32000"/>
    <n v="32000"/>
    <n v="0"/>
    <x v="5"/>
    <n v="26095073"/>
    <n v="75000000"/>
    <x v="1"/>
  </r>
  <r>
    <x v="5"/>
    <x v="6"/>
    <s v=" "/>
    <x v="242"/>
    <s v="Hemphill County "/>
    <m/>
    <s v="American Rescue Plan "/>
    <x v="5"/>
    <n v="1"/>
    <n v="32000"/>
    <n v="32000"/>
    <n v="0"/>
    <x v="5"/>
    <n v="26095073"/>
    <n v="75000000"/>
    <x v="0"/>
  </r>
  <r>
    <x v="5"/>
    <x v="6"/>
    <s v=" "/>
    <x v="243"/>
    <s v="Dimmitt"/>
    <m/>
    <s v="American Rescue Plan "/>
    <x v="5"/>
    <n v="1"/>
    <n v="22000"/>
    <n v="22000"/>
    <n v="0"/>
    <x v="5"/>
    <n v="26095073"/>
    <n v="75000000"/>
    <x v="0"/>
  </r>
  <r>
    <x v="5"/>
    <x v="6"/>
    <s v=" "/>
    <x v="299"/>
    <s v="Castroville"/>
    <m/>
    <s v="American Rescue Plan "/>
    <x v="5"/>
    <n v="1"/>
    <n v="32000"/>
    <n v="32000"/>
    <n v="0"/>
    <x v="5"/>
    <n v="26095073"/>
    <n v="75000000"/>
    <x v="0"/>
  </r>
  <r>
    <x v="5"/>
    <x v="6"/>
    <s v=" "/>
    <x v="212"/>
    <s v="Center"/>
    <m/>
    <s v="American Rescue Plan "/>
    <x v="5"/>
    <n v="1"/>
    <n v="32000"/>
    <n v="32000"/>
    <n v="0"/>
    <x v="5"/>
    <n v="26095073"/>
    <n v="75000000"/>
    <x v="0"/>
  </r>
  <r>
    <x v="5"/>
    <x v="6"/>
    <s v=" "/>
    <x v="244"/>
    <s v="Clarksville "/>
    <m/>
    <s v="American Rescue Plan "/>
    <x v="5"/>
    <n v="1"/>
    <n v="22000"/>
    <n v="22000"/>
    <n v="0"/>
    <x v="5"/>
    <n v="26095073"/>
    <n v="75000000"/>
    <x v="0"/>
  </r>
  <r>
    <x v="5"/>
    <x v="6"/>
    <s v="CPT"/>
    <x v="51"/>
    <s v="Cleburne"/>
    <m/>
    <s v="American Rescue Plan "/>
    <x v="5"/>
    <n v="1"/>
    <n v="59000"/>
    <n v="59000"/>
    <n v="0"/>
    <x v="5"/>
    <n v="26095073"/>
    <n v="75000000"/>
    <x v="1"/>
  </r>
  <r>
    <x v="5"/>
    <x v="6"/>
    <s v=" "/>
    <x v="245"/>
    <s v="Cleveland "/>
    <m/>
    <s v="American Rescue Plan "/>
    <x v="5"/>
    <n v="1"/>
    <n v="32000"/>
    <n v="32000"/>
    <n v="0"/>
    <x v="5"/>
    <n v="26095073"/>
    <n v="75000000"/>
    <x v="0"/>
  </r>
  <r>
    <x v="5"/>
    <x v="6"/>
    <s v=" "/>
    <x v="35"/>
    <s v="Clifton "/>
    <m/>
    <s v="American Rescue Plan "/>
    <x v="5"/>
    <n v="1"/>
    <n v="22000"/>
    <n v="22000"/>
    <n v="0"/>
    <x v="5"/>
    <n v="26095073"/>
    <n v="75000000"/>
    <x v="0"/>
  </r>
  <r>
    <x v="5"/>
    <x v="6"/>
    <s v=" "/>
    <x v="115"/>
    <s v="Coleman"/>
    <m/>
    <s v="American Rescue Plan "/>
    <x v="5"/>
    <n v="1"/>
    <n v="32000"/>
    <n v="32000"/>
    <n v="0"/>
    <x v="5"/>
    <n v="26095073"/>
    <n v="75000000"/>
    <x v="0"/>
  </r>
  <r>
    <x v="5"/>
    <x v="6"/>
    <s v=" "/>
    <x v="145"/>
    <s v="Comanche "/>
    <m/>
    <s v="American Rescue Plan "/>
    <x v="5"/>
    <n v="1"/>
    <n v="22000"/>
    <n v="22000"/>
    <n v="0"/>
    <x v="5"/>
    <n v="26095073"/>
    <n v="75000000"/>
    <x v="0"/>
  </r>
  <r>
    <x v="5"/>
    <x v="6"/>
    <s v=" "/>
    <x v="161"/>
    <s v="Hunt County"/>
    <m/>
    <s v="American Rescue Plan "/>
    <x v="5"/>
    <n v="1"/>
    <n v="22000"/>
    <n v="22000"/>
    <n v="0"/>
    <x v="5"/>
    <n v="26095073"/>
    <n v="75000000"/>
    <x v="0"/>
  </r>
  <r>
    <x v="5"/>
    <x v="6"/>
    <s v=" "/>
    <x v="162"/>
    <s v="Conroe"/>
    <m/>
    <s v="American Rescue Plan "/>
    <x v="5"/>
    <n v="1"/>
    <n v="59000"/>
    <n v="59000"/>
    <n v="0"/>
    <x v="5"/>
    <n v="26095073"/>
    <n v="75000000"/>
    <x v="0"/>
  </r>
  <r>
    <x v="5"/>
    <x v="6"/>
    <s v="CRS"/>
    <x v="246"/>
    <s v="Corsicana"/>
    <m/>
    <s v="American Rescue Plan "/>
    <x v="5"/>
    <n v="1"/>
    <n v="32000"/>
    <n v="32000"/>
    <n v="0"/>
    <x v="5"/>
    <n v="26095073"/>
    <n v="75000000"/>
    <x v="1"/>
  </r>
  <r>
    <x v="5"/>
    <x v="6"/>
    <s v=" "/>
    <x v="247"/>
    <s v="Cotulla "/>
    <m/>
    <s v="American Rescue Plan "/>
    <x v="5"/>
    <n v="1"/>
    <n v="22000"/>
    <n v="22000"/>
    <n v="0"/>
    <x v="5"/>
    <n v="26095073"/>
    <n v="75000000"/>
    <x v="0"/>
  </r>
  <r>
    <x v="5"/>
    <x v="6"/>
    <s v=" "/>
    <x v="248"/>
    <s v="Houston  "/>
    <m/>
    <s v="American Rescue Plan "/>
    <x v="5"/>
    <n v="1"/>
    <n v="32000"/>
    <n v="32000"/>
    <n v="0"/>
    <x v="5"/>
    <n v="26095073"/>
    <n v="75000000"/>
    <x v="0"/>
  </r>
  <r>
    <x v="5"/>
    <x v="6"/>
    <s v=" "/>
    <x v="249"/>
    <s v="Dalhart"/>
    <m/>
    <s v="American Rescue Plan "/>
    <x v="5"/>
    <n v="1"/>
    <n v="32000"/>
    <n v="32000"/>
    <n v="0"/>
    <x v="5"/>
    <n v="26095073"/>
    <n v="75000000"/>
    <x v="0"/>
  </r>
  <r>
    <x v="5"/>
    <x v="6"/>
    <s v="ADS"/>
    <x v="2"/>
    <s v="Addison"/>
    <m/>
    <s v="American Rescue Plan "/>
    <x v="5"/>
    <n v="1"/>
    <n v="148000"/>
    <n v="148000"/>
    <n v="0"/>
    <x v="5"/>
    <n v="26095073"/>
    <n v="75000000"/>
    <x v="1"/>
  </r>
  <r>
    <x v="5"/>
    <x v="6"/>
    <s v="RBD"/>
    <x v="93"/>
    <s v="Dallas"/>
    <m/>
    <s v="American Rescue Plan "/>
    <x v="5"/>
    <n v="1"/>
    <n v="148000"/>
    <n v="148000"/>
    <n v="0"/>
    <x v="5"/>
    <n v="26095073"/>
    <n v="75000000"/>
    <x v="1"/>
  </r>
  <r>
    <x v="5"/>
    <x v="6"/>
    <s v="LUD"/>
    <x v="119"/>
    <s v="Decatur"/>
    <m/>
    <s v="American Rescue Plan "/>
    <x v="5"/>
    <n v="1"/>
    <n v="22000"/>
    <n v="22000"/>
    <n v="0"/>
    <x v="5"/>
    <n v="26095073"/>
    <n v="75000000"/>
    <x v="1"/>
  </r>
  <r>
    <x v="5"/>
    <x v="6"/>
    <s v=" "/>
    <x v="186"/>
    <s v="Dumas"/>
    <m/>
    <s v="American Rescue Plan "/>
    <x v="5"/>
    <n v="1"/>
    <n v="32000"/>
    <n v="32000"/>
    <n v="0"/>
    <x v="5"/>
    <n v="26095073"/>
    <n v="75000000"/>
    <x v="0"/>
  </r>
  <r>
    <x v="5"/>
    <x v="6"/>
    <s v=" "/>
    <x v="251"/>
    <s v="Eagle Lake "/>
    <m/>
    <s v="American Rescue Plan "/>
    <x v="5"/>
    <n v="1"/>
    <n v="32000"/>
    <n v="32000"/>
    <n v="0"/>
    <x v="5"/>
    <n v="26095073"/>
    <n v="75000000"/>
    <x v="0"/>
  </r>
  <r>
    <x v="5"/>
    <x v="6"/>
    <s v=" "/>
    <x v="252"/>
    <s v="Maverick County "/>
    <m/>
    <s v="American Rescue Plan "/>
    <x v="5"/>
    <n v="1"/>
    <n v="22000"/>
    <n v="22000"/>
    <n v="0"/>
    <x v="5"/>
    <n v="26095073"/>
    <n v="75000000"/>
    <x v="0"/>
  </r>
  <r>
    <x v="5"/>
    <x v="6"/>
    <s v=" "/>
    <x v="253"/>
    <s v="Eastland"/>
    <m/>
    <s v="American Rescue Plan "/>
    <x v="5"/>
    <n v="1"/>
    <n v="32000"/>
    <n v="32000"/>
    <n v="0"/>
    <x v="5"/>
    <n v="26095073"/>
    <n v="75000000"/>
    <x v="0"/>
  </r>
  <r>
    <x v="5"/>
    <x v="6"/>
    <s v=" "/>
    <x v="134"/>
    <s v="Edinburg"/>
    <m/>
    <s v="American Rescue Plan "/>
    <x v="5"/>
    <n v="1"/>
    <n v="32000"/>
    <n v="32000"/>
    <n v="0"/>
    <x v="5"/>
    <n v="26095073"/>
    <n v="75000000"/>
    <x v="0"/>
  </r>
  <r>
    <x v="5"/>
    <x v="6"/>
    <s v=" "/>
    <x v="156"/>
    <s v="Jackson County"/>
    <m/>
    <s v="American Rescue Plan "/>
    <x v="5"/>
    <n v="1"/>
    <n v="22000"/>
    <n v="22000"/>
    <n v="0"/>
    <x v="5"/>
    <n v="26095073"/>
    <n v="75000000"/>
    <x v="0"/>
  </r>
  <r>
    <x v="5"/>
    <x v="6"/>
    <s v="F41"/>
    <x v="65"/>
    <s v="Ennis "/>
    <m/>
    <s v="American Rescue Plan "/>
    <x v="5"/>
    <n v="1"/>
    <n v="22000"/>
    <n v="22000"/>
    <n v="0"/>
    <x v="5"/>
    <n v="26095073"/>
    <n v="75000000"/>
    <x v="1"/>
  </r>
  <r>
    <x v="5"/>
    <x v="6"/>
    <s v=" "/>
    <x v="196"/>
    <s v="Floydada"/>
    <m/>
    <s v="American Rescue Plan "/>
    <x v="5"/>
    <n v="1"/>
    <n v="32000"/>
    <n v="32000"/>
    <n v="0"/>
    <x v="5"/>
    <n v="26095073"/>
    <n v="75000000"/>
    <x v="0"/>
  </r>
  <r>
    <x v="5"/>
    <x v="6"/>
    <s v=" "/>
    <x v="121"/>
    <s v="Fort Stockton"/>
    <m/>
    <s v="American Rescue Plan "/>
    <x v="5"/>
    <n v="1"/>
    <n v="32000"/>
    <n v="32000"/>
    <n v="0"/>
    <x v="5"/>
    <n v="26095073"/>
    <n v="75000000"/>
    <x v="0"/>
  </r>
  <r>
    <x v="5"/>
    <x v="6"/>
    <s v="FTW"/>
    <x v="30"/>
    <s v="Fort Worth"/>
    <m/>
    <s v="American Rescue Plan "/>
    <x v="5"/>
    <n v="1"/>
    <n v="148000"/>
    <n v="148000"/>
    <n v="0"/>
    <x v="5"/>
    <n v="26095073"/>
    <n v="75000000"/>
    <x v="1"/>
  </r>
  <r>
    <x v="5"/>
    <x v="6"/>
    <s v="FWS"/>
    <x v="142"/>
    <s v="Fort Worth"/>
    <m/>
    <s v="American Rescue Plan "/>
    <x v="5"/>
    <n v="1"/>
    <n v="59000"/>
    <n v="59000"/>
    <n v="0"/>
    <x v="5"/>
    <n v="26095073"/>
    <n v="75000000"/>
    <x v="1"/>
  </r>
  <r>
    <x v="5"/>
    <x v="6"/>
    <s v=" "/>
    <x v="23"/>
    <s v="Gillespie County"/>
    <m/>
    <s v="American Rescue Plan "/>
    <x v="5"/>
    <n v="1"/>
    <n v="59000"/>
    <n v="59000"/>
    <n v="0"/>
    <x v="5"/>
    <n v="26095073"/>
    <n v="75000000"/>
    <x v="0"/>
  </r>
  <r>
    <x v="5"/>
    <x v="6"/>
    <s v=" "/>
    <x v="310"/>
    <s v="Gainesville"/>
    <m/>
    <s v="American Rescue Plan "/>
    <x v="5"/>
    <n v="1"/>
    <n v="59000"/>
    <n v="59000"/>
    <n v="0"/>
    <x v="5"/>
    <n v="26095073"/>
    <n v="75000000"/>
    <x v="0"/>
  </r>
  <r>
    <x v="5"/>
    <x v="6"/>
    <s v=" "/>
    <x v="100"/>
    <s v="Galveston"/>
    <m/>
    <s v="American Rescue Plan "/>
    <x v="5"/>
    <n v="1"/>
    <n v="59000"/>
    <n v="59000"/>
    <n v="0"/>
    <x v="5"/>
    <n v="26095073"/>
    <n v="75000000"/>
    <x v="0"/>
  </r>
  <r>
    <x v="5"/>
    <x v="6"/>
    <s v="T57"/>
    <x v="255"/>
    <s v="Garland "/>
    <m/>
    <s v="American Rescue Plan "/>
    <x v="5"/>
    <n v="1"/>
    <n v="22000"/>
    <n v="22000"/>
    <n v="0"/>
    <x v="5"/>
    <n v="26095073"/>
    <n v="75000000"/>
    <x v="1"/>
  </r>
  <r>
    <x v="5"/>
    <x v="6"/>
    <s v=" "/>
    <x v="256"/>
    <s v="Gatesville "/>
    <m/>
    <s v="American Rescue Plan "/>
    <x v="5"/>
    <n v="1"/>
    <n v="22000"/>
    <n v="22000"/>
    <n v="0"/>
    <x v="5"/>
    <n v="26095073"/>
    <n v="75000000"/>
    <x v="0"/>
  </r>
  <r>
    <x v="5"/>
    <x v="6"/>
    <s v=" "/>
    <x v="176"/>
    <s v="Georgetown"/>
    <m/>
    <s v="American Rescue Plan "/>
    <x v="5"/>
    <n v="1"/>
    <n v="59000"/>
    <n v="59000"/>
    <n v="0"/>
    <x v="5"/>
    <n v="26095073"/>
    <n v="75000000"/>
    <x v="0"/>
  </r>
  <r>
    <x v="5"/>
    <x v="6"/>
    <s v=" "/>
    <x v="307"/>
    <s v="Giddings/Lee County"/>
    <m/>
    <s v="American Rescue Plan "/>
    <x v="5"/>
    <n v="1"/>
    <n v="32000"/>
    <n v="32000"/>
    <n v="0"/>
    <x v="5"/>
    <n v="26095073"/>
    <n v="75000000"/>
    <x v="0"/>
  </r>
  <r>
    <x v="5"/>
    <x v="6"/>
    <s v=" "/>
    <x v="257"/>
    <s v="Gilmer"/>
    <m/>
    <s v="American Rescue Plan "/>
    <x v="5"/>
    <n v="1"/>
    <n v="32000"/>
    <n v="32000"/>
    <n v="0"/>
    <x v="5"/>
    <n v="26095073"/>
    <n v="75000000"/>
    <x v="0"/>
  </r>
  <r>
    <x v="5"/>
    <x v="6"/>
    <s v=" "/>
    <x v="82"/>
    <s v="Gladewater "/>
    <m/>
    <s v="American Rescue Plan "/>
    <x v="5"/>
    <n v="1"/>
    <n v="32000"/>
    <n v="32000"/>
    <n v="0"/>
    <x v="5"/>
    <n v="26095073"/>
    <n v="75000000"/>
    <x v="0"/>
  </r>
  <r>
    <x v="5"/>
    <x v="6"/>
    <s v=" "/>
    <x v="302"/>
    <s v="Graham"/>
    <m/>
    <s v="American Rescue Plan "/>
    <x v="5"/>
    <n v="1"/>
    <n v="32000"/>
    <n v="32000"/>
    <n v="0"/>
    <x v="5"/>
    <n v="26095073"/>
    <n v="75000000"/>
    <x v="0"/>
  </r>
  <r>
    <x v="5"/>
    <x v="6"/>
    <s v="GDJ"/>
    <x v="46"/>
    <s v="Grandbury"/>
    <m/>
    <s v="American Rescue Plan "/>
    <x v="5"/>
    <n v="1"/>
    <n v="32000"/>
    <n v="32000"/>
    <n v="0"/>
    <x v="5"/>
    <n v="26095073"/>
    <n v="75000000"/>
    <x v="1"/>
  </r>
  <r>
    <x v="5"/>
    <x v="6"/>
    <s v="GPM"/>
    <x v="123"/>
    <s v="Grand Prairie"/>
    <m/>
    <s v="American Rescue Plan "/>
    <x v="5"/>
    <n v="1"/>
    <n v="59000"/>
    <n v="59000"/>
    <n v="0"/>
    <x v="5"/>
    <n v="26095073"/>
    <n v="75000000"/>
    <x v="1"/>
  </r>
  <r>
    <x v="5"/>
    <x v="6"/>
    <s v="GVT"/>
    <x v="147"/>
    <s v="Greenville "/>
    <m/>
    <s v="American Rescue Plan "/>
    <x v="5"/>
    <n v="1"/>
    <n v="59000"/>
    <n v="59000"/>
    <n v="0"/>
    <x v="5"/>
    <n v="26095073"/>
    <n v="75000000"/>
    <x v="1"/>
  </r>
  <r>
    <x v="5"/>
    <x v="6"/>
    <s v=" "/>
    <x v="258"/>
    <s v="Gruver"/>
    <m/>
    <s v="American Rescue Plan "/>
    <x v="5"/>
    <n v="1"/>
    <n v="22000"/>
    <n v="22000"/>
    <n v="0"/>
    <x v="5"/>
    <n v="26095073"/>
    <n v="75000000"/>
    <x v="0"/>
  </r>
  <r>
    <x v="5"/>
    <x v="6"/>
    <s v=" "/>
    <x v="225"/>
    <s v="Hamilton"/>
    <m/>
    <s v="American Rescue Plan "/>
    <x v="5"/>
    <n v="1"/>
    <n v="22000"/>
    <n v="22000"/>
    <n v="0"/>
    <x v="5"/>
    <n v="26095073"/>
    <n v="75000000"/>
    <x v="0"/>
  </r>
  <r>
    <x v="5"/>
    <x v="6"/>
    <s v=" "/>
    <x v="95"/>
    <s v="Hearne "/>
    <m/>
    <s v="American Rescue Plan "/>
    <x v="5"/>
    <n v="1"/>
    <n v="22000"/>
    <n v="22000"/>
    <n v="0"/>
    <x v="5"/>
    <n v="26095073"/>
    <n v="75000000"/>
    <x v="0"/>
  </r>
  <r>
    <x v="5"/>
    <x v="6"/>
    <s v=" "/>
    <x v="44"/>
    <s v="Jim Hogg County"/>
    <m/>
    <s v="American Rescue Plan "/>
    <x v="5"/>
    <n v="1"/>
    <n v="22000"/>
    <n v="22000"/>
    <n v="0"/>
    <x v="5"/>
    <n v="26095073"/>
    <n v="75000000"/>
    <x v="0"/>
  </r>
  <r>
    <x v="5"/>
    <x v="6"/>
    <s v=" "/>
    <x v="61"/>
    <s v="Henderson"/>
    <m/>
    <s v="American Rescue Plan "/>
    <x v="5"/>
    <n v="1"/>
    <n v="32000"/>
    <n v="32000"/>
    <n v="0"/>
    <x v="5"/>
    <n v="26095073"/>
    <n v="75000000"/>
    <x v="0"/>
  </r>
  <r>
    <x v="5"/>
    <x v="6"/>
    <s v=" "/>
    <x v="260"/>
    <s v="Hereford "/>
    <m/>
    <s v="American Rescue Plan "/>
    <x v="5"/>
    <n v="1"/>
    <n v="22000"/>
    <n v="22000"/>
    <n v="0"/>
    <x v="5"/>
    <n v="26095073"/>
    <n v="75000000"/>
    <x v="0"/>
  </r>
  <r>
    <x v="5"/>
    <x v="6"/>
    <s v=" "/>
    <x v="42"/>
    <s v="Hondo "/>
    <m/>
    <s v="American Rescue Plan "/>
    <x v="5"/>
    <n v="1"/>
    <n v="32000"/>
    <n v="32000"/>
    <n v="0"/>
    <x v="5"/>
    <n v="26095073"/>
    <n v="75000000"/>
    <x v="0"/>
  </r>
  <r>
    <x v="5"/>
    <x v="6"/>
    <s v=" "/>
    <x v="219"/>
    <s v="Houston  "/>
    <m/>
    <s v="American Rescue Plan "/>
    <x v="5"/>
    <n v="1"/>
    <n v="148000"/>
    <n v="148000"/>
    <n v="0"/>
    <x v="5"/>
    <n v="26095073"/>
    <n v="75000000"/>
    <x v="0"/>
  </r>
  <r>
    <x v="5"/>
    <x v="6"/>
    <s v=" "/>
    <x v="261"/>
    <s v="Houston  "/>
    <m/>
    <s v="American Rescue Plan "/>
    <x v="5"/>
    <n v="1"/>
    <n v="59000"/>
    <n v="59000"/>
    <n v="0"/>
    <x v="5"/>
    <n v="26095073"/>
    <n v="75000000"/>
    <x v="0"/>
  </r>
  <r>
    <x v="5"/>
    <x v="6"/>
    <s v=" "/>
    <x v="200"/>
    <s v="Huntsville"/>
    <m/>
    <s v="American Rescue Plan "/>
    <x v="5"/>
    <n v="1"/>
    <n v="59000"/>
    <n v="59000"/>
    <n v="0"/>
    <x v="5"/>
    <n v="26095073"/>
    <n v="75000000"/>
    <x v="0"/>
  </r>
  <r>
    <x v="5"/>
    <x v="6"/>
    <s v=" "/>
    <x v="178"/>
    <s v="Ingleside"/>
    <m/>
    <s v="American Rescue Plan "/>
    <x v="5"/>
    <n v="1"/>
    <n v="59000"/>
    <n v="59000"/>
    <n v="0"/>
    <x v="5"/>
    <n v="26095073"/>
    <n v="75000000"/>
    <x v="0"/>
  </r>
  <r>
    <x v="5"/>
    <x v="6"/>
    <s v=" "/>
    <x v="226"/>
    <s v="Cherokee County"/>
    <m/>
    <s v="American Rescue Plan "/>
    <x v="5"/>
    <n v="1"/>
    <n v="59000"/>
    <n v="59000"/>
    <n v="0"/>
    <x v="5"/>
    <n v="26095073"/>
    <n v="75000000"/>
    <x v="0"/>
  </r>
  <r>
    <x v="5"/>
    <x v="6"/>
    <s v=" "/>
    <x v="265"/>
    <s v="Jasper"/>
    <m/>
    <s v="American Rescue Plan "/>
    <x v="5"/>
    <n v="1"/>
    <n v="32000"/>
    <n v="32000"/>
    <n v="0"/>
    <x v="5"/>
    <n v="26095073"/>
    <n v="75000000"/>
    <x v="0"/>
  </r>
  <r>
    <x v="5"/>
    <x v="6"/>
    <s v=" "/>
    <x v="201"/>
    <s v="Kimble County"/>
    <m/>
    <s v="American Rescue Plan "/>
    <x v="5"/>
    <n v="1"/>
    <n v="32000"/>
    <n v="32000"/>
    <n v="0"/>
    <x v="5"/>
    <n v="26095073"/>
    <n v="75000000"/>
    <x v="0"/>
  </r>
  <r>
    <x v="5"/>
    <x v="6"/>
    <s v=" "/>
    <x v="139"/>
    <s v="Karnes "/>
    <m/>
    <s v="American Rescue Plan "/>
    <x v="5"/>
    <n v="1"/>
    <n v="22000"/>
    <n v="22000"/>
    <n v="0"/>
    <x v="5"/>
    <n v="26095073"/>
    <n v="75000000"/>
    <x v="0"/>
  </r>
  <r>
    <x v="5"/>
    <x v="6"/>
    <s v=" "/>
    <x v="124"/>
    <s v="Kerrville "/>
    <m/>
    <s v="American Rescue Plan "/>
    <x v="5"/>
    <n v="1"/>
    <n v="59000"/>
    <n v="59000"/>
    <n v="0"/>
    <x v="5"/>
    <n v="26095073"/>
    <n v="75000000"/>
    <x v="0"/>
  </r>
  <r>
    <x v="5"/>
    <x v="6"/>
    <s v=" "/>
    <x v="85"/>
    <s v="Killeen "/>
    <m/>
    <s v="American Rescue Plan "/>
    <x v="5"/>
    <n v="1"/>
    <n v="32000"/>
    <n v="32000"/>
    <n v="0"/>
    <x v="5"/>
    <n v="26095073"/>
    <n v="75000000"/>
    <x v="0"/>
  </r>
  <r>
    <x v="5"/>
    <x v="6"/>
    <s v=" "/>
    <x v="59"/>
    <s v="Kleberg County"/>
    <m/>
    <s v="American Rescue Plan "/>
    <x v="5"/>
    <n v="1"/>
    <n v="22000"/>
    <n v="22000"/>
    <n v="0"/>
    <x v="5"/>
    <n v="26095073"/>
    <n v="75000000"/>
    <x v="0"/>
  </r>
  <r>
    <x v="5"/>
    <x v="6"/>
    <s v=" "/>
    <x v="266"/>
    <s v="Hardin "/>
    <m/>
    <s v="American Rescue Plan "/>
    <x v="5"/>
    <n v="1"/>
    <n v="22000"/>
    <n v="22000"/>
    <n v="0"/>
    <x v="5"/>
    <n v="26095073"/>
    <n v="75000000"/>
    <x v="0"/>
  </r>
  <r>
    <x v="5"/>
    <x v="6"/>
    <s v=" "/>
    <x v="267"/>
    <s v="La Grange "/>
    <m/>
    <s v="American Rescue Plan "/>
    <x v="5"/>
    <n v="1"/>
    <n v="32000"/>
    <n v="32000"/>
    <n v="0"/>
    <x v="5"/>
    <n v="26095073"/>
    <n v="75000000"/>
    <x v="0"/>
  </r>
  <r>
    <x v="5"/>
    <x v="6"/>
    <s v=" "/>
    <x v="52"/>
    <s v="La Porte"/>
    <m/>
    <s v="American Rescue Plan "/>
    <x v="5"/>
    <n v="1"/>
    <n v="32000"/>
    <n v="32000"/>
    <n v="0"/>
    <x v="5"/>
    <n v="26095073"/>
    <n v="75000000"/>
    <x v="0"/>
  </r>
  <r>
    <x v="5"/>
    <x v="6"/>
    <s v=" "/>
    <x v="268"/>
    <s v="Lago Vista"/>
    <m/>
    <s v="American Rescue Plan "/>
    <x v="5"/>
    <n v="1"/>
    <n v="32000"/>
    <n v="32000"/>
    <n v="0"/>
    <x v="5"/>
    <n v="26095073"/>
    <n v="75000000"/>
    <x v="0"/>
  </r>
  <r>
    <x v="5"/>
    <x v="6"/>
    <s v=" "/>
    <x v="68"/>
    <s v="Lamesa "/>
    <m/>
    <s v="American Rescue Plan "/>
    <x v="5"/>
    <n v="1"/>
    <n v="32000"/>
    <n v="32000"/>
    <n v="0"/>
    <x v="5"/>
    <n v="26095073"/>
    <n v="75000000"/>
    <x v="0"/>
  </r>
  <r>
    <x v="5"/>
    <x v="6"/>
    <s v=" "/>
    <x v="308"/>
    <s v="Lampasas"/>
    <m/>
    <s v="American Rescue Plan "/>
    <x v="5"/>
    <n v="1"/>
    <n v="22000"/>
    <n v="22000"/>
    <n v="0"/>
    <x v="5"/>
    <n v="26095073"/>
    <n v="75000000"/>
    <x v="0"/>
  </r>
  <r>
    <x v="5"/>
    <x v="6"/>
    <s v="LNC"/>
    <x v="270"/>
    <s v="Lancaster"/>
    <m/>
    <s v="American Rescue Plan "/>
    <x v="5"/>
    <n v="1"/>
    <n v="32000"/>
    <n v="32000"/>
    <n v="0"/>
    <x v="5"/>
    <n v="26095073"/>
    <n v="75000000"/>
    <x v="1"/>
  </r>
  <r>
    <x v="5"/>
    <x v="6"/>
    <s v=" "/>
    <x v="188"/>
    <s v="Levelland/Hockley County"/>
    <m/>
    <s v="American Rescue Plan "/>
    <x v="5"/>
    <n v="1"/>
    <n v="22000"/>
    <n v="22000"/>
    <n v="0"/>
    <x v="5"/>
    <n v="26095073"/>
    <n v="75000000"/>
    <x v="0"/>
  </r>
  <r>
    <x v="5"/>
    <x v="6"/>
    <s v=" "/>
    <x v="227"/>
    <s v="Liberty"/>
    <m/>
    <s v="American Rescue Plan "/>
    <x v="5"/>
    <n v="1"/>
    <n v="32000"/>
    <n v="32000"/>
    <n v="0"/>
    <x v="5"/>
    <n v="26095073"/>
    <n v="75000000"/>
    <x v="0"/>
  </r>
  <r>
    <x v="5"/>
    <x v="6"/>
    <s v=" "/>
    <x v="189"/>
    <s v="Littlefield"/>
    <m/>
    <s v="American Rescue Plan "/>
    <x v="5"/>
    <n v="1"/>
    <n v="22000"/>
    <n v="22000"/>
    <n v="0"/>
    <x v="5"/>
    <n v="26095073"/>
    <n v="75000000"/>
    <x v="0"/>
  </r>
  <r>
    <x v="5"/>
    <x v="6"/>
    <s v=" "/>
    <x v="271"/>
    <s v="Livingston"/>
    <m/>
    <s v="American Rescue Plan "/>
    <x v="5"/>
    <n v="1"/>
    <n v="22000"/>
    <n v="22000"/>
    <n v="0"/>
    <x v="5"/>
    <n v="26095073"/>
    <n v="75000000"/>
    <x v="0"/>
  </r>
  <r>
    <x v="5"/>
    <x v="6"/>
    <s v=" "/>
    <x v="202"/>
    <s v="Llano"/>
    <m/>
    <s v="American Rescue Plan "/>
    <x v="5"/>
    <n v="1"/>
    <n v="32000"/>
    <n v="32000"/>
    <n v="0"/>
    <x v="5"/>
    <n v="26095073"/>
    <n v="75000000"/>
    <x v="0"/>
  </r>
  <r>
    <x v="5"/>
    <x v="6"/>
    <s v=" "/>
    <x v="272"/>
    <s v="Lockhart"/>
    <m/>
    <s v="American Rescue Plan "/>
    <x v="5"/>
    <n v="1"/>
    <n v="32000"/>
    <n v="32000"/>
    <n v="0"/>
    <x v="5"/>
    <n v="26095073"/>
    <n v="75000000"/>
    <x v="0"/>
  </r>
  <r>
    <x v="5"/>
    <x v="6"/>
    <s v=" "/>
    <x v="20"/>
    <s v="Lufkin"/>
    <m/>
    <s v="American Rescue Plan "/>
    <x v="5"/>
    <n v="1"/>
    <n v="59000"/>
    <n v="59000"/>
    <n v="0"/>
    <x v="5"/>
    <n v="26095073"/>
    <n v="75000000"/>
    <x v="0"/>
  </r>
  <r>
    <x v="5"/>
    <x v="6"/>
    <s v=" "/>
    <x v="273"/>
    <s v="Marfa "/>
    <m/>
    <s v="American Rescue Plan "/>
    <x v="5"/>
    <n v="1"/>
    <n v="22000"/>
    <n v="22000"/>
    <n v="0"/>
    <x v="5"/>
    <n v="26095073"/>
    <n v="75000000"/>
    <x v="0"/>
  </r>
  <r>
    <x v="5"/>
    <x v="6"/>
    <s v=" "/>
    <x v="274"/>
    <s v="Harrison"/>
    <m/>
    <s v="American Rescue Plan "/>
    <x v="5"/>
    <n v="1"/>
    <n v="59000"/>
    <n v="59000"/>
    <n v="0"/>
    <x v="5"/>
    <n v="26095073"/>
    <n v="75000000"/>
    <x v="0"/>
  </r>
  <r>
    <x v="5"/>
    <x v="6"/>
    <s v="TKI"/>
    <x v="168"/>
    <s v="McKinney"/>
    <m/>
    <s v="American Rescue Plan "/>
    <x v="5"/>
    <n v="1"/>
    <n v="148000"/>
    <n v="148000"/>
    <n v="0"/>
    <x v="5"/>
    <n v="26095073"/>
    <n v="75000000"/>
    <x v="1"/>
  </r>
  <r>
    <x v="5"/>
    <x v="6"/>
    <s v="HQZ"/>
    <x v="179"/>
    <s v="Mesquite "/>
    <m/>
    <s v="American Rescue Plan "/>
    <x v="5"/>
    <n v="1"/>
    <n v="59000"/>
    <n v="59000"/>
    <n v="0"/>
    <x v="5"/>
    <n v="26095073"/>
    <n v="75000000"/>
    <x v="1"/>
  </r>
  <r>
    <x v="5"/>
    <x v="6"/>
    <s v=" "/>
    <x v="276"/>
    <s v="Limestone"/>
    <m/>
    <s v="American Rescue Plan "/>
    <x v="5"/>
    <n v="1"/>
    <n v="22000"/>
    <n v="22000"/>
    <n v="0"/>
    <x v="5"/>
    <n v="26095073"/>
    <n v="75000000"/>
    <x v="0"/>
  </r>
  <r>
    <x v="5"/>
    <x v="6"/>
    <s v=" "/>
    <x v="140"/>
    <s v="Midland "/>
    <m/>
    <s v="American Rescue Plan "/>
    <x v="5"/>
    <n v="1"/>
    <n v="59000"/>
    <n v="59000"/>
    <n v="0"/>
    <x v="5"/>
    <n v="26095073"/>
    <n v="75000000"/>
    <x v="0"/>
  </r>
  <r>
    <x v="5"/>
    <x v="6"/>
    <s v="JWY"/>
    <x v="126"/>
    <s v="Midlothian/Waxahachie"/>
    <m/>
    <s v="American Rescue Plan "/>
    <x v="5"/>
    <n v="1"/>
    <n v="32000"/>
    <n v="32000"/>
    <n v="0"/>
    <x v="5"/>
    <n v="26095073"/>
    <n v="75000000"/>
    <x v="1"/>
  </r>
  <r>
    <x v="5"/>
    <x v="6"/>
    <s v="MWL"/>
    <x v="112"/>
    <s v="Mineral Wells"/>
    <m/>
    <s v="American Rescue Plan "/>
    <x v="5"/>
    <n v="1"/>
    <n v="32000"/>
    <n v="32000"/>
    <n v="0"/>
    <x v="5"/>
    <n v="26095073"/>
    <n v="75000000"/>
    <x v="1"/>
  </r>
  <r>
    <x v="5"/>
    <x v="6"/>
    <s v=" "/>
    <x v="54"/>
    <s v="Monahans"/>
    <m/>
    <s v="American Rescue Plan "/>
    <x v="5"/>
    <n v="1"/>
    <n v="32000"/>
    <n v="32000"/>
    <n v="0"/>
    <x v="5"/>
    <n v="26095073"/>
    <n v="75000000"/>
    <x v="0"/>
  </r>
  <r>
    <x v="5"/>
    <x v="6"/>
    <s v=" "/>
    <x v="277"/>
    <s v="Mount Pleasant"/>
    <m/>
    <s v="American Rescue Plan "/>
    <x v="5"/>
    <n v="1"/>
    <n v="59000"/>
    <n v="59000"/>
    <n v="0"/>
    <x v="5"/>
    <n v="26095073"/>
    <n v="75000000"/>
    <x v="0"/>
  </r>
  <r>
    <x v="5"/>
    <x v="6"/>
    <s v=" "/>
    <x v="76"/>
    <s v="Bailey "/>
    <m/>
    <s v="American Rescue Plan "/>
    <x v="5"/>
    <n v="1"/>
    <n v="22000"/>
    <n v="22000"/>
    <n v="0"/>
    <x v="5"/>
    <n v="26095073"/>
    <n v="75000000"/>
    <x v="0"/>
  </r>
  <r>
    <x v="5"/>
    <x v="6"/>
    <s v=" "/>
    <x v="278"/>
    <s v="Nagodoches "/>
    <m/>
    <s v="American Rescue Plan "/>
    <x v="5"/>
    <n v="1"/>
    <n v="59000"/>
    <n v="59000"/>
    <n v="0"/>
    <x v="5"/>
    <n v="26095073"/>
    <n v="75000000"/>
    <x v="0"/>
  </r>
  <r>
    <x v="5"/>
    <x v="6"/>
    <s v=" "/>
    <x v="16"/>
    <s v="New Braunfels"/>
    <m/>
    <s v="American Rescue Plan "/>
    <x v="5"/>
    <n v="1"/>
    <n v="148000"/>
    <n v="148000"/>
    <n v="0"/>
    <x v="5"/>
    <n v="26095073"/>
    <n v="75000000"/>
    <x v="0"/>
  </r>
  <r>
    <x v="5"/>
    <x v="6"/>
    <s v=" "/>
    <x v="164"/>
    <s v="Ector County"/>
    <m/>
    <s v="American Rescue Plan "/>
    <x v="5"/>
    <n v="1"/>
    <n v="148000"/>
    <n v="148000"/>
    <n v="0"/>
    <x v="5"/>
    <n v="26095073"/>
    <n v="75000000"/>
    <x v="0"/>
  </r>
  <r>
    <x v="5"/>
    <x v="6"/>
    <s v=" "/>
    <x v="296"/>
    <s v="Olney"/>
    <m/>
    <s v="American Rescue Plan "/>
    <x v="5"/>
    <n v="1"/>
    <n v="22000"/>
    <n v="22000"/>
    <n v="0"/>
    <x v="5"/>
    <n v="26095073"/>
    <n v="75000000"/>
    <x v="0"/>
  </r>
  <r>
    <x v="5"/>
    <x v="6"/>
    <s v=" "/>
    <x v="279"/>
    <s v="Orange "/>
    <m/>
    <s v="American Rescue Plan "/>
    <x v="5"/>
    <n v="1"/>
    <n v="32000"/>
    <n v="32000"/>
    <n v="0"/>
    <x v="5"/>
    <n v="26095073"/>
    <n v="75000000"/>
    <x v="0"/>
  </r>
  <r>
    <x v="5"/>
    <x v="6"/>
    <s v=" "/>
    <x v="280"/>
    <s v="Crockett"/>
    <m/>
    <s v="American Rescue Plan "/>
    <x v="5"/>
    <n v="1"/>
    <n v="32000"/>
    <n v="32000"/>
    <n v="0"/>
    <x v="5"/>
    <n v="26095073"/>
    <n v="75000000"/>
    <x v="0"/>
  </r>
  <r>
    <x v="5"/>
    <x v="6"/>
    <s v=" "/>
    <x v="113"/>
    <s v="Matagorda "/>
    <m/>
    <s v="American Rescue Plan "/>
    <x v="5"/>
    <n v="1"/>
    <n v="22000"/>
    <n v="22000"/>
    <n v="0"/>
    <x v="5"/>
    <n v="26095073"/>
    <n v="75000000"/>
    <x v="0"/>
  </r>
  <r>
    <x v="5"/>
    <x v="6"/>
    <s v=" "/>
    <x v="233"/>
    <s v="Palestine"/>
    <m/>
    <s v="American Rescue Plan "/>
    <x v="5"/>
    <n v="1"/>
    <n v="59000"/>
    <n v="59000"/>
    <n v="0"/>
    <x v="5"/>
    <n v="26095073"/>
    <n v="75000000"/>
    <x v="0"/>
  </r>
  <r>
    <x v="5"/>
    <x v="6"/>
    <s v=" "/>
    <x v="281"/>
    <s v="Pampa"/>
    <m/>
    <s v="American Rescue Plan "/>
    <x v="5"/>
    <n v="1"/>
    <n v="59000"/>
    <n v="59000"/>
    <n v="0"/>
    <x v="5"/>
    <n v="26095073"/>
    <n v="75000000"/>
    <x v="0"/>
  </r>
  <r>
    <x v="5"/>
    <x v="6"/>
    <s v=" "/>
    <x v="282"/>
    <s v="Paris "/>
    <m/>
    <s v="American Rescue Plan "/>
    <x v="5"/>
    <n v="1"/>
    <n v="59000"/>
    <n v="59000"/>
    <n v="0"/>
    <x v="5"/>
    <n v="26095073"/>
    <n v="75000000"/>
    <x v="0"/>
  </r>
  <r>
    <x v="5"/>
    <x v="6"/>
    <s v=" "/>
    <x v="10"/>
    <s v="Pecos County"/>
    <m/>
    <s v="American Rescue Plan "/>
    <x v="5"/>
    <n v="1"/>
    <n v="59000"/>
    <n v="59000"/>
    <n v="0"/>
    <x v="5"/>
    <n v="26095073"/>
    <n v="75000000"/>
    <x v="0"/>
  </r>
  <r>
    <x v="5"/>
    <x v="6"/>
    <s v=" "/>
    <x v="192"/>
    <s v="Brazoria County"/>
    <m/>
    <s v="American Rescue Plan "/>
    <x v="5"/>
    <n v="1"/>
    <n v="59000"/>
    <n v="59000"/>
    <n v="0"/>
    <x v="5"/>
    <n v="26095073"/>
    <n v="75000000"/>
    <x v="0"/>
  </r>
  <r>
    <x v="5"/>
    <x v="6"/>
    <s v=" "/>
    <x v="165"/>
    <s v="Perryton"/>
    <m/>
    <s v="American Rescue Plan "/>
    <x v="5"/>
    <n v="1"/>
    <n v="32000"/>
    <n v="32000"/>
    <n v="0"/>
    <x v="5"/>
    <n v="26095073"/>
    <n v="75000000"/>
    <x v="0"/>
  </r>
  <r>
    <x v="5"/>
    <x v="6"/>
    <s v=" "/>
    <x v="166"/>
    <s v="Plainview/Hale County"/>
    <m/>
    <s v="American Rescue Plan "/>
    <x v="5"/>
    <n v="1"/>
    <n v="32000"/>
    <n v="32000"/>
    <n v="0"/>
    <x v="5"/>
    <n v="26095073"/>
    <n v="75000000"/>
    <x v="0"/>
  </r>
  <r>
    <x v="5"/>
    <x v="6"/>
    <s v=" "/>
    <x v="153"/>
    <s v="Pleasanton "/>
    <m/>
    <s v="American Rescue Plan "/>
    <x v="5"/>
    <n v="1"/>
    <n v="32000"/>
    <n v="32000"/>
    <n v="0"/>
    <x v="5"/>
    <n v="26095073"/>
    <n v="75000000"/>
    <x v="0"/>
  </r>
  <r>
    <x v="5"/>
    <x v="6"/>
    <s v=" "/>
    <x v="218"/>
    <s v="Port Isabel"/>
    <m/>
    <s v="American Rescue Plan "/>
    <x v="5"/>
    <n v="1"/>
    <n v="32000"/>
    <n v="32000"/>
    <n v="0"/>
    <x v="5"/>
    <n v="26095073"/>
    <n v="75000000"/>
    <x v="0"/>
  </r>
  <r>
    <x v="5"/>
    <x v="6"/>
    <s v=" "/>
    <x v="204"/>
    <s v="Port Lavaca"/>
    <m/>
    <s v="American Rescue Plan "/>
    <x v="5"/>
    <n v="1"/>
    <n v="32000"/>
    <n v="32000"/>
    <n v="0"/>
    <x v="5"/>
    <n v="26095073"/>
    <n v="75000000"/>
    <x v="0"/>
  </r>
  <r>
    <x v="5"/>
    <x v="6"/>
    <s v=" "/>
    <x v="71"/>
    <s v="Garza "/>
    <m/>
    <s v="American Rescue Plan "/>
    <x v="5"/>
    <n v="1"/>
    <n v="32000"/>
    <n v="32000"/>
    <n v="0"/>
    <x v="5"/>
    <n v="26095073"/>
    <n v="75000000"/>
    <x v="0"/>
  </r>
  <r>
    <x v="5"/>
    <x v="6"/>
    <s v=" "/>
    <x v="234"/>
    <s v="Quanah"/>
    <m/>
    <s v="American Rescue Plan "/>
    <x v="5"/>
    <n v="1"/>
    <n v="22000"/>
    <n v="22000"/>
    <n v="0"/>
    <x v="5"/>
    <n v="26095073"/>
    <n v="75000000"/>
    <x v="0"/>
  </r>
  <r>
    <x v="5"/>
    <x v="6"/>
    <s v=" "/>
    <x v="283"/>
    <s v="Refugio"/>
    <m/>
    <s v="American Rescue Plan "/>
    <x v="5"/>
    <n v="1"/>
    <n v="22000"/>
    <n v="22000"/>
    <n v="0"/>
    <x v="5"/>
    <n v="26095073"/>
    <n v="75000000"/>
    <x v="0"/>
  </r>
  <r>
    <x v="5"/>
    <x v="6"/>
    <s v=" "/>
    <x v="284"/>
    <s v="Nueces"/>
    <m/>
    <s v="American Rescue Plan "/>
    <x v="5"/>
    <n v="1"/>
    <n v="32000"/>
    <n v="32000"/>
    <n v="0"/>
    <x v="5"/>
    <n v="26095073"/>
    <n v="75000000"/>
    <x v="0"/>
  </r>
  <r>
    <x v="5"/>
    <x v="6"/>
    <s v=" "/>
    <x v="205"/>
    <s v="Aransas County"/>
    <m/>
    <s v="American Rescue Plan "/>
    <x v="5"/>
    <n v="1"/>
    <n v="32000"/>
    <n v="32000"/>
    <n v="0"/>
    <x v="5"/>
    <n v="26095073"/>
    <n v="75000000"/>
    <x v="0"/>
  </r>
  <r>
    <x v="5"/>
    <x v="6"/>
    <s v="F46"/>
    <x v="33"/>
    <s v="Rockwall "/>
    <m/>
    <s v="American Rescue Plan "/>
    <x v="5"/>
    <n v="1"/>
    <n v="32000"/>
    <n v="32000"/>
    <n v="0"/>
    <x v="5"/>
    <n v="26095073"/>
    <n v="75000000"/>
    <x v="1"/>
  </r>
  <r>
    <x v="5"/>
    <x v="6"/>
    <s v=" "/>
    <x v="193"/>
    <s v="San Antonio"/>
    <m/>
    <s v="American Rescue Plan "/>
    <x v="5"/>
    <n v="1"/>
    <n v="59000"/>
    <n v="59000"/>
    <n v="0"/>
    <x v="5"/>
    <n v="26095073"/>
    <n v="75000000"/>
    <x v="0"/>
  </r>
  <r>
    <x v="5"/>
    <x v="6"/>
    <s v=" "/>
    <x v="285"/>
    <s v="San Antonio"/>
    <m/>
    <s v="American Rescue Plan "/>
    <x v="5"/>
    <n v="1"/>
    <n v="209022"/>
    <n v="209022"/>
    <n v="0"/>
    <x v="5"/>
    <n v="26095073"/>
    <n v="75000000"/>
    <x v="0"/>
  </r>
  <r>
    <x v="5"/>
    <x v="6"/>
    <s v=" "/>
    <x v="4"/>
    <s v="San Marcos "/>
    <m/>
    <s v="American Rescue Plan "/>
    <x v="5"/>
    <n v="1"/>
    <n v="148000"/>
    <n v="148000"/>
    <n v="0"/>
    <x v="5"/>
    <n v="26095073"/>
    <n v="75000000"/>
    <x v="0"/>
  </r>
  <r>
    <x v="5"/>
    <x v="6"/>
    <s v=" "/>
    <x v="286"/>
    <s v="Seminole"/>
    <m/>
    <s v="American Rescue Plan "/>
    <x v="5"/>
    <n v="1"/>
    <n v="22000"/>
    <n v="22000"/>
    <n v="0"/>
    <x v="5"/>
    <n v="26095073"/>
    <n v="75000000"/>
    <x v="0"/>
  </r>
  <r>
    <x v="5"/>
    <x v="6"/>
    <s v=" "/>
    <x v="181"/>
    <s v="Seymour"/>
    <m/>
    <s v="American Rescue Plan "/>
    <x v="5"/>
    <n v="1"/>
    <n v="22000"/>
    <n v="22000"/>
    <n v="0"/>
    <x v="5"/>
    <n v="26095073"/>
    <n v="75000000"/>
    <x v="0"/>
  </r>
  <r>
    <x v="5"/>
    <x v="6"/>
    <s v="GYI"/>
    <x v="167"/>
    <s v="Sherman/Denison "/>
    <m/>
    <s v="American Rescue Plan "/>
    <x v="5"/>
    <n v="1"/>
    <n v="59000"/>
    <n v="59000"/>
    <n v="0"/>
    <x v="5"/>
    <n v="26095073"/>
    <n v="75000000"/>
    <x v="1"/>
  </r>
  <r>
    <x v="5"/>
    <x v="6"/>
    <s v=" "/>
    <x v="287"/>
    <s v="Lubbock "/>
    <m/>
    <s v="American Rescue Plan "/>
    <x v="5"/>
    <n v="1"/>
    <n v="32000"/>
    <n v="32000"/>
    <n v="0"/>
    <x v="5"/>
    <n v="26095073"/>
    <n v="75000000"/>
    <x v="0"/>
  </r>
  <r>
    <x v="5"/>
    <x v="6"/>
    <s v=" "/>
    <x v="171"/>
    <s v="Smithville"/>
    <m/>
    <s v="American Rescue Plan "/>
    <x v="5"/>
    <n v="1"/>
    <n v="32000"/>
    <n v="32000"/>
    <n v="0"/>
    <x v="5"/>
    <n v="26095073"/>
    <n v="75000000"/>
    <x v="0"/>
  </r>
  <r>
    <x v="5"/>
    <x v="6"/>
    <s v=" "/>
    <x v="288"/>
    <s v="Snyder"/>
    <m/>
    <s v="American Rescue Plan "/>
    <x v="5"/>
    <n v="1"/>
    <n v="32000"/>
    <n v="32000"/>
    <n v="0"/>
    <x v="5"/>
    <n v="26095073"/>
    <n v="75000000"/>
    <x v="0"/>
  </r>
  <r>
    <x v="5"/>
    <x v="6"/>
    <s v=" "/>
    <x v="130"/>
    <s v="Spearman"/>
    <m/>
    <s v="American Rescue Plan "/>
    <x v="5"/>
    <n v="1"/>
    <n v="32000"/>
    <n v="32000"/>
    <n v="0"/>
    <x v="5"/>
    <n v="26095073"/>
    <n v="75000000"/>
    <x v="0"/>
  </r>
  <r>
    <x v="5"/>
    <x v="6"/>
    <s v=" "/>
    <x v="235"/>
    <s v="Stamford"/>
    <m/>
    <s v="American Rescue Plan "/>
    <x v="5"/>
    <n v="1"/>
    <n v="22000"/>
    <n v="22000"/>
    <n v="0"/>
    <x v="5"/>
    <n v="26095073"/>
    <n v="75000000"/>
    <x v="0"/>
  </r>
  <r>
    <x v="5"/>
    <x v="6"/>
    <s v="SEP"/>
    <x v="12"/>
    <s v="Stephenville"/>
    <m/>
    <s v="American Rescue Plan "/>
    <x v="5"/>
    <n v="1"/>
    <n v="32000"/>
    <n v="32000"/>
    <n v="0"/>
    <x v="5"/>
    <n v="26095073"/>
    <n v="75000000"/>
    <x v="1"/>
  </r>
  <r>
    <x v="5"/>
    <x v="6"/>
    <s v=" "/>
    <x v="182"/>
    <s v="Sulphur Springs"/>
    <m/>
    <s v="American Rescue Plan "/>
    <x v="5"/>
    <n v="1"/>
    <n v="59000"/>
    <n v="59000"/>
    <n v="0"/>
    <x v="5"/>
    <n v="26095073"/>
    <n v="75000000"/>
    <x v="0"/>
  </r>
  <r>
    <x v="5"/>
    <x v="6"/>
    <s v=" "/>
    <x v="56"/>
    <s v="Sweetwater"/>
    <m/>
    <s v="American Rescue Plan "/>
    <x v="5"/>
    <n v="1"/>
    <n v="32000"/>
    <n v="32000"/>
    <n v="0"/>
    <x v="5"/>
    <n v="26095073"/>
    <n v="75000000"/>
    <x v="0"/>
  </r>
  <r>
    <x v="5"/>
    <x v="6"/>
    <s v=" "/>
    <x v="13"/>
    <s v="Taylor"/>
    <m/>
    <s v="American Rescue Plan "/>
    <x v="5"/>
    <n v="1"/>
    <n v="32000"/>
    <n v="32000"/>
    <n v="0"/>
    <x v="5"/>
    <n v="26095073"/>
    <n v="75000000"/>
    <x v="0"/>
  </r>
  <r>
    <x v="5"/>
    <x v="6"/>
    <s v=" "/>
    <x v="69"/>
    <s v="Temple"/>
    <m/>
    <s v="American Rescue Plan "/>
    <x v="5"/>
    <n v="1"/>
    <n v="59000"/>
    <n v="59000"/>
    <n v="0"/>
    <x v="5"/>
    <n v="26095073"/>
    <n v="75000000"/>
    <x v="0"/>
  </r>
  <r>
    <x v="5"/>
    <x v="6"/>
    <s v="TRL"/>
    <x v="79"/>
    <s v="Terrell"/>
    <m/>
    <s v="American Rescue Plan "/>
    <x v="5"/>
    <n v="1"/>
    <n v="32000"/>
    <n v="32000"/>
    <n v="0"/>
    <x v="5"/>
    <n v="26095073"/>
    <n v="75000000"/>
    <x v="1"/>
  </r>
  <r>
    <x v="5"/>
    <x v="6"/>
    <s v=" "/>
    <x v="289"/>
    <s v="Tulia"/>
    <m/>
    <s v="American Rescue Plan "/>
    <x v="5"/>
    <n v="1"/>
    <n v="22000"/>
    <n v="22000"/>
    <n v="0"/>
    <x v="5"/>
    <n v="26095073"/>
    <n v="75000000"/>
    <x v="0"/>
  </r>
  <r>
    <x v="5"/>
    <x v="6"/>
    <s v=" "/>
    <x v="194"/>
    <s v="Uvalde"/>
    <m/>
    <s v="American Rescue Plan "/>
    <x v="5"/>
    <n v="1"/>
    <n v="59000"/>
    <n v="59000"/>
    <n v="0"/>
    <x v="5"/>
    <n v="26095073"/>
    <n v="75000000"/>
    <x v="0"/>
  </r>
  <r>
    <x v="5"/>
    <x v="6"/>
    <s v=" "/>
    <x v="73"/>
    <s v="Culberson County"/>
    <m/>
    <s v="American Rescue Plan "/>
    <x v="5"/>
    <n v="1"/>
    <n v="22000"/>
    <n v="22000"/>
    <n v="0"/>
    <x v="5"/>
    <n v="26095073"/>
    <n v="75000000"/>
    <x v="0"/>
  </r>
  <r>
    <x v="5"/>
    <x v="6"/>
    <s v=" "/>
    <x v="290"/>
    <s v="Oldham"/>
    <m/>
    <s v="American Rescue Plan "/>
    <x v="5"/>
    <n v="1"/>
    <n v="22000"/>
    <n v="22000"/>
    <n v="0"/>
    <x v="5"/>
    <n v="26095073"/>
    <n v="75000000"/>
    <x v="0"/>
  </r>
  <r>
    <x v="5"/>
    <x v="6"/>
    <s v=" "/>
    <x v="104"/>
    <s v="Vernon "/>
    <m/>
    <s v="American Rescue Plan "/>
    <x v="5"/>
    <n v="1"/>
    <n v="32000"/>
    <n v="32000"/>
    <n v="0"/>
    <x v="5"/>
    <n v="26095073"/>
    <n v="75000000"/>
    <x v="0"/>
  </r>
  <r>
    <x v="5"/>
    <x v="6"/>
    <s v=" "/>
    <x v="114"/>
    <s v="Victoria"/>
    <m/>
    <s v="American Rescue Plan "/>
    <x v="5"/>
    <n v="1"/>
    <n v="59000"/>
    <n v="59000"/>
    <n v="0"/>
    <x v="5"/>
    <n v="26095073"/>
    <n v="75000000"/>
    <x v="0"/>
  </r>
  <r>
    <x v="5"/>
    <x v="6"/>
    <s v=" "/>
    <x v="229"/>
    <s v="Waco"/>
    <m/>
    <s v="American Rescue Plan "/>
    <x v="5"/>
    <n v="1"/>
    <n v="59000"/>
    <n v="59000"/>
    <n v="0"/>
    <x v="5"/>
    <n v="26095073"/>
    <n v="75000000"/>
    <x v="0"/>
  </r>
  <r>
    <x v="5"/>
    <x v="6"/>
    <s v=" "/>
    <x v="291"/>
    <s v="Waco"/>
    <m/>
    <s v="American Rescue Plan "/>
    <x v="5"/>
    <n v="1"/>
    <n v="32000"/>
    <n v="32000"/>
    <n v="0"/>
    <x v="5"/>
    <n v="26095073"/>
    <n v="75000000"/>
    <x v="0"/>
  </r>
  <r>
    <x v="5"/>
    <x v="6"/>
    <s v=" "/>
    <x v="172"/>
    <s v="Weslaco"/>
    <m/>
    <s v="American Rescue Plan "/>
    <x v="5"/>
    <n v="1"/>
    <n v="32000"/>
    <n v="32000"/>
    <n v="0"/>
    <x v="5"/>
    <n v="26095073"/>
    <n v="75000000"/>
    <x v="0"/>
  </r>
  <r>
    <x v="5"/>
    <x v="6"/>
    <s v=" "/>
    <x v="173"/>
    <s v="Wharton "/>
    <m/>
    <s v="American Rescue Plan "/>
    <x v="5"/>
    <n v="1"/>
    <n v="32000"/>
    <n v="32000"/>
    <n v="0"/>
    <x v="5"/>
    <n v="26095073"/>
    <n v="75000000"/>
    <x v="0"/>
  </r>
  <r>
    <x v="5"/>
    <x v="6"/>
    <s v=" "/>
    <x v="311"/>
    <s v="Wichita Falls"/>
    <m/>
    <s v="American Rescue Plan "/>
    <x v="5"/>
    <n v="1"/>
    <n v="59000"/>
    <n v="59000"/>
    <n v="0"/>
    <x v="5"/>
    <n v="26095073"/>
    <n v="75000000"/>
    <x v="0"/>
  </r>
  <r>
    <x v="5"/>
    <x v="6"/>
    <s v=" "/>
    <x v="64"/>
    <s v="Winkler County"/>
    <m/>
    <s v="American Rescue Plan "/>
    <x v="5"/>
    <n v="1"/>
    <n v="22000"/>
    <n v="22000"/>
    <n v="0"/>
    <x v="5"/>
    <n v="26095073"/>
    <n v="75000000"/>
    <x v="0"/>
  </r>
  <r>
    <x v="5"/>
    <x v="6"/>
    <s v=" "/>
    <x v="154"/>
    <s v="Winnsboro"/>
    <m/>
    <s v="American Rescue Plan "/>
    <x v="5"/>
    <n v="1"/>
    <n v="22000"/>
    <n v="22000"/>
    <n v="0"/>
    <x v="5"/>
    <n v="26095073"/>
    <n v="75000000"/>
    <x v="0"/>
  </r>
  <r>
    <x v="5"/>
    <x v="10"/>
    <s v=" "/>
    <x v="210"/>
    <s v="Brenham"/>
    <m/>
    <s v="Airport Master Plan"/>
    <x v="0"/>
    <n v="0.9"/>
    <n v="350000"/>
    <n v="315000"/>
    <n v="35000"/>
    <x v="5"/>
    <n v="26095073"/>
    <n v="75000000"/>
    <x v="0"/>
  </r>
  <r>
    <x v="5"/>
    <x v="10"/>
    <s v=" "/>
    <x v="312"/>
    <s v="Childress"/>
    <m/>
    <s v="Engineering/Design"/>
    <x v="1"/>
    <n v="0.9"/>
    <n v="205000"/>
    <n v="184500"/>
    <n v="20500"/>
    <x v="5"/>
    <n v="26095073"/>
    <n v="75000000"/>
    <x v="0"/>
  </r>
  <r>
    <x v="5"/>
    <x v="10"/>
    <s v=" "/>
    <x v="145"/>
    <s v="Comanche "/>
    <m/>
    <s v="Design &amp; Construct Electrical Improvements"/>
    <x v="0"/>
    <n v="0.9"/>
    <n v="1000000"/>
    <n v="900000"/>
    <n v="100000"/>
    <x v="5"/>
    <n v="26095073"/>
    <n v="75000000"/>
    <x v="0"/>
  </r>
  <r>
    <x v="5"/>
    <x v="10"/>
    <s v="FWS"/>
    <x v="142"/>
    <s v="Fort Worth"/>
    <m/>
    <s v="Engineering &amp; Design"/>
    <x v="0"/>
    <n v="0.9"/>
    <n v="150000"/>
    <n v="135000"/>
    <n v="15000"/>
    <x v="5"/>
    <n v="26095073"/>
    <n v="75000000"/>
    <x v="1"/>
  </r>
  <r>
    <x v="5"/>
    <x v="10"/>
    <s v=" "/>
    <x v="82"/>
    <s v="Gladewater "/>
    <m/>
    <s v="Pavement Improvements"/>
    <x v="0"/>
    <n v="0.9"/>
    <n v="830000"/>
    <n v="747000"/>
    <n v="83000"/>
    <x v="5"/>
    <n v="26095073"/>
    <n v="75000000"/>
    <x v="0"/>
  </r>
  <r>
    <x v="5"/>
    <x v="10"/>
    <s v=" "/>
    <x v="313"/>
    <s v="Navasota"/>
    <m/>
    <s v="Install Automated Weather Observing System"/>
    <x v="1"/>
    <n v="0.9"/>
    <n v="200000"/>
    <n v="180000"/>
    <n v="20000"/>
    <x v="5"/>
    <n v="26095073"/>
    <n v="75000000"/>
    <x v="0"/>
  </r>
  <r>
    <x v="5"/>
    <x v="10"/>
    <s v=" "/>
    <x v="218"/>
    <s v="Port Isabel"/>
    <m/>
    <s v="Fencing Improvements"/>
    <x v="0"/>
    <n v="0.9"/>
    <n v="719320"/>
    <n v="647388"/>
    <n v="71932"/>
    <x v="5"/>
    <n v="26095073"/>
    <n v="75000000"/>
    <x v="0"/>
  </r>
  <r>
    <x v="5"/>
    <x v="7"/>
    <s v=" "/>
    <x v="314"/>
    <s v="Edinburg"/>
    <m/>
    <s v="Design and Construction for a Hangar"/>
    <x v="1"/>
    <n v="0.9"/>
    <n v="5555555"/>
    <n v="4999999.5"/>
    <n v="555555.5"/>
    <x v="5"/>
    <n v="26095073"/>
    <n v="75000000"/>
    <x v="0"/>
  </r>
  <r>
    <x v="5"/>
    <x v="7"/>
    <s v="FTW"/>
    <x v="30"/>
    <s v="Fort Worth"/>
    <m/>
    <s v="Pavement Improvements"/>
    <x v="0"/>
    <n v="0.9"/>
    <n v="4650000"/>
    <n v="4185000"/>
    <n v="465000"/>
    <x v="5"/>
    <n v="26095073"/>
    <n v="75000000"/>
    <x v="1"/>
  </r>
  <r>
    <x v="5"/>
    <x v="7"/>
    <s v=" "/>
    <x v="315"/>
    <s v="Marshall"/>
    <m/>
    <s v="Design and Construction for Pavement Improvements"/>
    <x v="1"/>
    <n v="0.9"/>
    <n v="700000"/>
    <n v="630000"/>
    <n v="70000"/>
    <x v="5"/>
    <n v="26095073"/>
    <n v="75000000"/>
    <x v="0"/>
  </r>
  <r>
    <x v="5"/>
    <x v="7"/>
    <s v=" "/>
    <x v="303"/>
    <s v="Mineola"/>
    <m/>
    <s v="Pavement Improvements"/>
    <x v="1"/>
    <n v="0.9"/>
    <n v="1735000"/>
    <n v="1561500"/>
    <n v="173500"/>
    <x v="5"/>
    <n v="26095073"/>
    <n v="75000000"/>
    <x v="0"/>
  </r>
  <r>
    <x v="5"/>
    <x v="7"/>
    <s v=" "/>
    <x v="219"/>
    <s v="Sugar Land"/>
    <m/>
    <s v="Engineering/Design"/>
    <x v="0"/>
    <n v="0.9"/>
    <n v="166667"/>
    <n v="150000.30000000002"/>
    <n v="16666.699999999983"/>
    <x v="5"/>
    <n v="26095073"/>
    <n v="75000000"/>
    <x v="0"/>
  </r>
  <r>
    <x v="5"/>
    <x v="7"/>
    <s v=" "/>
    <x v="290"/>
    <s v="Vega"/>
    <m/>
    <s v="Pavement Improvements"/>
    <x v="0"/>
    <n v="0.9"/>
    <n v="295000"/>
    <n v="265500"/>
    <n v="29500"/>
    <x v="5"/>
    <n v="26095073"/>
    <n v="75000000"/>
    <x v="0"/>
  </r>
  <r>
    <x v="6"/>
    <x v="8"/>
    <s v=" "/>
    <x v="316"/>
    <s v="Cleveland"/>
    <m/>
    <s v="Taxiway and Lighting Improvements"/>
    <x v="0"/>
    <n v="0.9"/>
    <n v="2500000"/>
    <n v="2250000"/>
    <n v="250000"/>
    <x v="6"/>
    <n v="11186222"/>
    <m/>
    <x v="0"/>
  </r>
  <r>
    <x v="6"/>
    <x v="8"/>
    <s v="XBP"/>
    <x v="240"/>
    <s v="Bridgeport"/>
    <m/>
    <s v="Engineering/Design"/>
    <x v="0"/>
    <n v="0.9"/>
    <n v="100000"/>
    <n v="90000"/>
    <n v="10000"/>
    <x v="6"/>
    <n v="11186222"/>
    <m/>
    <x v="1"/>
  </r>
  <r>
    <x v="6"/>
    <x v="8"/>
    <s v=" "/>
    <x v="317"/>
    <s v="Lamesa"/>
    <m/>
    <s v="Engineering/Design"/>
    <x v="0"/>
    <n v="0.9"/>
    <n v="100000"/>
    <n v="90000"/>
    <n v="10000"/>
    <x v="6"/>
    <n v="11186222"/>
    <m/>
    <x v="0"/>
  </r>
  <r>
    <x v="6"/>
    <x v="8"/>
    <s v=" "/>
    <x v="318"/>
    <s v="Pecos"/>
    <m/>
    <s v="Construction of a Terminal Building and Parking Lot"/>
    <x v="1"/>
    <n v="0.5"/>
    <n v="1080000"/>
    <n v="540000"/>
    <n v="540000"/>
    <x v="6"/>
    <n v="11186222"/>
    <m/>
    <x v="0"/>
  </r>
  <r>
    <x v="6"/>
    <x v="8"/>
    <s v=" "/>
    <x v="319"/>
    <s v="Taylor"/>
    <m/>
    <s v="Prepare an Airport Master Plan"/>
    <x v="0"/>
    <n v="0.9"/>
    <n v="200000"/>
    <n v="180000"/>
    <n v="20000"/>
    <x v="6"/>
    <n v="11186222"/>
    <m/>
    <x v="0"/>
  </r>
  <r>
    <x v="6"/>
    <x v="9"/>
    <s v=" "/>
    <x v="320"/>
    <s v="Alice"/>
    <m/>
    <s v="Design and Construct a Hangar"/>
    <x v="0"/>
    <n v="0.9"/>
    <n v="333333"/>
    <n v="299999.7"/>
    <n v="33333.299999999988"/>
    <x v="6"/>
    <n v="11186222"/>
    <m/>
    <x v="0"/>
  </r>
  <r>
    <x v="6"/>
    <x v="9"/>
    <s v=" "/>
    <x v="17"/>
    <s v="Bonham"/>
    <m/>
    <s v="Pavement Improvements"/>
    <x v="0"/>
    <n v="0.9"/>
    <n v="2550000"/>
    <n v="2295000"/>
    <n v="255000"/>
    <x v="6"/>
    <n v="11186222"/>
    <m/>
    <x v="0"/>
  </r>
  <r>
    <x v="6"/>
    <x v="9"/>
    <s v=" "/>
    <x v="15"/>
    <s v="Brady"/>
    <m/>
    <s v="Engineering/Design"/>
    <x v="0"/>
    <n v="0.9"/>
    <n v="150000"/>
    <n v="135000"/>
    <n v="15000"/>
    <x v="6"/>
    <n v="11186222"/>
    <m/>
    <x v="0"/>
  </r>
  <r>
    <x v="6"/>
    <x v="9"/>
    <s v="7F3"/>
    <x v="241"/>
    <s v="Caddo Mills"/>
    <m/>
    <s v="Pavement Improvements"/>
    <x v="0"/>
    <n v="0.9"/>
    <n v="1475000"/>
    <n v="1327500"/>
    <n v="147500"/>
    <x v="6"/>
    <n v="11186222"/>
    <m/>
    <x v="1"/>
  </r>
  <r>
    <x v="6"/>
    <x v="9"/>
    <s v=" "/>
    <x v="253"/>
    <s v="Eastland"/>
    <m/>
    <s v="Pavement Improvements "/>
    <x v="0"/>
    <n v="0.9"/>
    <n v="2085000"/>
    <n v="1876500"/>
    <n v="208500"/>
    <x v="6"/>
    <n v="11186222"/>
    <m/>
    <x v="0"/>
  </r>
  <r>
    <x v="6"/>
    <x v="9"/>
    <s v=" "/>
    <x v="201"/>
    <s v="Junction"/>
    <m/>
    <s v="Electrical Improvements"/>
    <x v="0"/>
    <n v="0.9"/>
    <n v="1175000"/>
    <n v="1057500"/>
    <n v="117500"/>
    <x v="6"/>
    <n v="11186222"/>
    <m/>
    <x v="0"/>
  </r>
  <r>
    <x v="6"/>
    <x v="9"/>
    <s v=" "/>
    <x v="321"/>
    <s v="La Grange"/>
    <m/>
    <s v="Install Automated Weather Observing System"/>
    <x v="1"/>
    <n v="0.75"/>
    <n v="150000"/>
    <n v="112500"/>
    <n v="37500"/>
    <x v="6"/>
    <n v="11186222"/>
    <m/>
    <x v="0"/>
  </r>
  <r>
    <x v="6"/>
    <x v="9"/>
    <s v=" "/>
    <x v="190"/>
    <s v="Madisonville"/>
    <m/>
    <s v="Pavement and Electrical Improvements"/>
    <x v="1"/>
    <n v="0.9"/>
    <n v="2188220"/>
    <n v="1969398"/>
    <n v="218822"/>
    <x v="6"/>
    <n v="11186222"/>
    <m/>
    <x v="0"/>
  </r>
  <r>
    <x v="6"/>
    <x v="9"/>
    <s v=" "/>
    <x v="281"/>
    <s v="Pampa"/>
    <m/>
    <s v="Electrical Improvements"/>
    <x v="0"/>
    <n v="0.9"/>
    <n v="250000"/>
    <n v="225000"/>
    <n v="25000"/>
    <x v="6"/>
    <n v="11186222"/>
    <m/>
    <x v="0"/>
  </r>
  <r>
    <x v="6"/>
    <x v="3"/>
    <s v=" "/>
    <x v="195"/>
    <s v="Alpine"/>
    <m/>
    <s v="Electrical Improvements"/>
    <x v="0"/>
    <n v="0.9"/>
    <n v="950000"/>
    <n v="855000"/>
    <n v="95000"/>
    <x v="6"/>
    <n v="11186222"/>
    <m/>
    <x v="0"/>
  </r>
  <r>
    <x v="6"/>
    <x v="3"/>
    <s v=" "/>
    <x v="322"/>
    <s v="Andrews"/>
    <m/>
    <s v="Engineering/Design"/>
    <x v="0"/>
    <n v="0.9"/>
    <n v="155000"/>
    <n v="139500"/>
    <n v="15500"/>
    <x v="6"/>
    <n v="11186222"/>
    <m/>
    <x v="0"/>
  </r>
  <r>
    <x v="6"/>
    <x v="3"/>
    <s v=" "/>
    <x v="107"/>
    <s v="Bay City"/>
    <m/>
    <s v="Pavement Improvements"/>
    <x v="0"/>
    <n v="0.9"/>
    <n v="7198000"/>
    <n v="6478200"/>
    <n v="719800"/>
    <x v="6"/>
    <n v="11186222"/>
    <m/>
    <x v="0"/>
  </r>
  <r>
    <x v="6"/>
    <x v="3"/>
    <s v="DTO"/>
    <x v="94"/>
    <s v="Denton"/>
    <m/>
    <s v="Pavement Improvements"/>
    <x v="0"/>
    <n v="0.9"/>
    <n v="6000000"/>
    <n v="5400000"/>
    <n v="600000"/>
    <x v="6"/>
    <n v="11186222"/>
    <m/>
    <x v="1"/>
  </r>
  <r>
    <x v="6"/>
    <x v="3"/>
    <s v=" "/>
    <x v="323"/>
    <s v="Gladewater"/>
    <m/>
    <s v="Prepare an Airport Layout Plan"/>
    <x v="0"/>
    <n v="0.9"/>
    <n v="200000"/>
    <n v="180000"/>
    <n v="20000"/>
    <x v="6"/>
    <n v="11186222"/>
    <m/>
    <x v="0"/>
  </r>
  <r>
    <x v="6"/>
    <x v="3"/>
    <s v=" "/>
    <x v="324"/>
    <s v="Hondo"/>
    <m/>
    <s v="Engineering/Design"/>
    <x v="0"/>
    <n v="0.9"/>
    <n v="120000"/>
    <n v="108000"/>
    <n v="12000"/>
    <x v="6"/>
    <n v="11186222"/>
    <m/>
    <x v="0"/>
  </r>
  <r>
    <x v="6"/>
    <x v="3"/>
    <s v=" "/>
    <x v="85"/>
    <s v="Killeen"/>
    <m/>
    <s v="Engineering/Design"/>
    <x v="0"/>
    <n v="0.9"/>
    <n v="200000"/>
    <n v="180000"/>
    <n v="20000"/>
    <x v="6"/>
    <n v="11186222"/>
    <m/>
    <x v="0"/>
  </r>
  <r>
    <x v="6"/>
    <x v="3"/>
    <s v=" "/>
    <x v="325"/>
    <s v="Lampasas"/>
    <m/>
    <s v="Prepare an Airport Layout Plan"/>
    <x v="0"/>
    <n v="0.9"/>
    <n v="200000"/>
    <n v="180000"/>
    <n v="20000"/>
    <x v="6"/>
    <n v="11186222"/>
    <m/>
    <x v="0"/>
  </r>
  <r>
    <x v="6"/>
    <x v="3"/>
    <s v="LNC"/>
    <x v="270"/>
    <s v="Lancaster"/>
    <m/>
    <s v="Pavement Improvements"/>
    <x v="0"/>
    <n v="0.9"/>
    <n v="2085000"/>
    <n v="1876500"/>
    <n v="208500"/>
    <x v="6"/>
    <n v="11186222"/>
    <m/>
    <x v="1"/>
  </r>
  <r>
    <x v="6"/>
    <x v="3"/>
    <s v=" "/>
    <x v="227"/>
    <s v="Liberty"/>
    <m/>
    <s v="Pavement Improvements"/>
    <x v="0"/>
    <n v="0.9"/>
    <n v="2710000"/>
    <n v="2439000"/>
    <n v="271000"/>
    <x v="6"/>
    <n v="11186222"/>
    <m/>
    <x v="0"/>
  </r>
  <r>
    <x v="6"/>
    <x v="3"/>
    <s v=" "/>
    <x v="202"/>
    <s v="Llano"/>
    <m/>
    <s v="Electrical Improvements"/>
    <x v="0"/>
    <n v="0.9"/>
    <n v="870000"/>
    <n v="783000"/>
    <n v="87000"/>
    <x v="6"/>
    <n v="11186222"/>
    <m/>
    <x v="0"/>
  </r>
  <r>
    <x v="6"/>
    <x v="3"/>
    <s v="TKI"/>
    <x v="168"/>
    <s v="McKinney"/>
    <m/>
    <s v="Drainage Improvements"/>
    <x v="0"/>
    <n v="0.9"/>
    <n v="726222"/>
    <n v="653599.80000000005"/>
    <n v="72622.199999999953"/>
    <x v="6"/>
    <n v="11186222"/>
    <m/>
    <x v="1"/>
  </r>
  <r>
    <x v="6"/>
    <x v="3"/>
    <s v=" "/>
    <x v="326"/>
    <s v="New Braunfels"/>
    <m/>
    <s v="Engineering/Design"/>
    <x v="0"/>
    <n v="0.9"/>
    <n v="250000"/>
    <n v="225000"/>
    <n v="25000"/>
    <x v="6"/>
    <n v="11186222"/>
    <m/>
    <x v="0"/>
  </r>
  <r>
    <x v="6"/>
    <x v="3"/>
    <s v=" "/>
    <x v="327"/>
    <s v="San Marcos"/>
    <m/>
    <s v="Pavement Improvements"/>
    <x v="0"/>
    <n v="0.9"/>
    <n v="5260500"/>
    <n v="4734450"/>
    <n v="526050"/>
    <x v="6"/>
    <n v="11186222"/>
    <m/>
    <x v="0"/>
  </r>
  <r>
    <x v="6"/>
    <x v="3"/>
    <s v=" "/>
    <x v="181"/>
    <s v="Seymour"/>
    <m/>
    <s v="Engineering/Design"/>
    <x v="0"/>
    <n v="0.9"/>
    <n v="100000"/>
    <n v="90000"/>
    <n v="10000"/>
    <x v="6"/>
    <n v="11186222"/>
    <m/>
    <x v="0"/>
  </r>
  <r>
    <x v="6"/>
    <x v="3"/>
    <s v=" "/>
    <x v="219"/>
    <s v="Sugar Land"/>
    <m/>
    <s v="Pavement Improvements"/>
    <x v="0"/>
    <n v="0.9"/>
    <n v="8338230"/>
    <n v="7504407"/>
    <n v="833823"/>
    <x v="6"/>
    <n v="11186222"/>
    <m/>
    <x v="0"/>
  </r>
  <r>
    <x v="6"/>
    <x v="4"/>
    <s v=" "/>
    <x v="328"/>
    <s v="Big Spring"/>
    <m/>
    <s v="Prepare an Airport Layout Plan Update "/>
    <x v="0"/>
    <n v="0.9"/>
    <n v="365000"/>
    <n v="328500"/>
    <n v="36500"/>
    <x v="6"/>
    <n v="11186222"/>
    <m/>
    <x v="0"/>
  </r>
  <r>
    <x v="6"/>
    <x v="4"/>
    <s v=" "/>
    <x v="38"/>
    <s v="Bryan"/>
    <m/>
    <s v="Pavement Improvements"/>
    <x v="0"/>
    <n v="0.9"/>
    <n v="1680000"/>
    <n v="1512000"/>
    <n v="168000"/>
    <x v="6"/>
    <n v="11186222"/>
    <m/>
    <x v="0"/>
  </r>
  <r>
    <x v="6"/>
    <x v="4"/>
    <s v=" "/>
    <x v="314"/>
    <s v="Edinburg"/>
    <m/>
    <s v="Prepare Drainage Study"/>
    <x v="0"/>
    <n v="0.9"/>
    <n v="200000"/>
    <n v="180000"/>
    <n v="20000"/>
    <x v="6"/>
    <n v="11186222"/>
    <m/>
    <x v="0"/>
  </r>
  <r>
    <x v="6"/>
    <x v="4"/>
    <s v="FWS"/>
    <x v="142"/>
    <s v="Fort Worth"/>
    <m/>
    <s v="Prepare an Airport Master Plan"/>
    <x v="0"/>
    <n v="0.9"/>
    <n v="400000"/>
    <n v="360000"/>
    <n v="40000"/>
    <x v="6"/>
    <n v="11186222"/>
    <m/>
    <x v="1"/>
  </r>
  <r>
    <x v="6"/>
    <x v="4"/>
    <s v=" "/>
    <x v="187"/>
    <s v="Galveston"/>
    <m/>
    <s v="Apron Improvement and Design for RSA"/>
    <x v="0"/>
    <n v="0.9"/>
    <n v="2589200"/>
    <n v="2330280"/>
    <n v="258920"/>
    <x v="6"/>
    <n v="11186222"/>
    <m/>
    <x v="0"/>
  </r>
  <r>
    <x v="6"/>
    <x v="4"/>
    <s v=" "/>
    <x v="329"/>
    <s v="Gatesville"/>
    <m/>
    <s v="Replace an Automated Weather Observing System"/>
    <x v="1"/>
    <n v="0.75"/>
    <n v="125000"/>
    <n v="93750"/>
    <n v="31250"/>
    <x v="6"/>
    <n v="11186222"/>
    <m/>
    <x v="0"/>
  </r>
  <r>
    <x v="6"/>
    <x v="4"/>
    <s v=" "/>
    <x v="330"/>
    <s v="Henderson"/>
    <m/>
    <s v="Pavement Improvements"/>
    <x v="0"/>
    <n v="0.9"/>
    <n v="2500000"/>
    <n v="2250000"/>
    <n v="250000"/>
    <x v="6"/>
    <n v="11186222"/>
    <m/>
    <x v="0"/>
  </r>
  <r>
    <x v="6"/>
    <x v="4"/>
    <s v=" "/>
    <x v="200"/>
    <s v="Huntsville"/>
    <m/>
    <s v="Pavement Improvements"/>
    <x v="0"/>
    <n v="0.9"/>
    <n v="2000000"/>
    <n v="1800000"/>
    <n v="200000"/>
    <x v="6"/>
    <n v="11186222"/>
    <m/>
    <x v="0"/>
  </r>
  <r>
    <x v="6"/>
    <x v="4"/>
    <s v=" "/>
    <x v="226"/>
    <s v="Jacksonville"/>
    <m/>
    <s v="Prepare an Airport Layout Plan Update"/>
    <x v="0"/>
    <n v="0.9"/>
    <n v="200000"/>
    <n v="180000"/>
    <n v="20000"/>
    <x v="6"/>
    <n v="11186222"/>
    <m/>
    <x v="0"/>
  </r>
  <r>
    <x v="6"/>
    <x v="4"/>
    <s v=" "/>
    <x v="229"/>
    <s v="McGregor"/>
    <m/>
    <s v="Prepare an Airport Master Plan"/>
    <x v="0"/>
    <n v="0.9"/>
    <n v="200000"/>
    <n v="180000"/>
    <n v="20000"/>
    <x v="6"/>
    <n v="11186222"/>
    <m/>
    <x v="0"/>
  </r>
  <r>
    <x v="6"/>
    <x v="4"/>
    <s v=" "/>
    <x v="331"/>
    <s v="Orange"/>
    <m/>
    <s v="Prepare an Airport Layout Plan Update"/>
    <x v="0"/>
    <n v="0.9"/>
    <n v="250000"/>
    <n v="225000"/>
    <n v="25000"/>
    <x v="6"/>
    <n v="11186222"/>
    <m/>
    <x v="0"/>
  </r>
  <r>
    <x v="6"/>
    <x v="4"/>
    <s v=" "/>
    <x v="332"/>
    <s v="Port Aransas"/>
    <m/>
    <s v="Runway Extension"/>
    <x v="1"/>
    <n v="0.9"/>
    <n v="6000000"/>
    <n v="5400000"/>
    <n v="600000"/>
    <x v="6"/>
    <n v="11186222"/>
    <m/>
    <x v="0"/>
  </r>
  <r>
    <x v="6"/>
    <x v="4"/>
    <s v=" "/>
    <x v="333"/>
    <s v="San Antonio"/>
    <m/>
    <s v="Engineering/Design"/>
    <x v="0"/>
    <n v="0.9"/>
    <n v="4009772"/>
    <n v="3608794.8000000003"/>
    <n v="400977.19999999972"/>
    <x v="6"/>
    <n v="11186222"/>
    <m/>
    <x v="0"/>
  </r>
  <r>
    <x v="6"/>
    <x v="4"/>
    <s v=" "/>
    <x v="319"/>
    <s v="Taylor"/>
    <m/>
    <s v="Engineering/Design"/>
    <x v="0"/>
    <n v="0.9"/>
    <n v="200000"/>
    <n v="180000"/>
    <n v="20000"/>
    <x v="6"/>
    <n v="11186222"/>
    <m/>
    <x v="0"/>
  </r>
  <r>
    <x v="6"/>
    <x v="4"/>
    <s v=" "/>
    <x v="334"/>
    <s v="Waco"/>
    <m/>
    <s v="Prepare an Airport Layout Plan Update"/>
    <x v="0"/>
    <n v="0.9"/>
    <n v="250000"/>
    <n v="225000"/>
    <n v="25000"/>
    <x v="6"/>
    <n v="11186222"/>
    <m/>
    <x v="0"/>
  </r>
  <r>
    <x v="6"/>
    <x v="5"/>
    <s v=" "/>
    <x v="335"/>
    <s v="Big Spring"/>
    <m/>
    <s v="Prepare an Airport Layout Plan Update"/>
    <x v="0"/>
    <n v="0.9"/>
    <n v="365000"/>
    <n v="328500"/>
    <n v="36500"/>
    <x v="6"/>
    <n v="11186222"/>
    <m/>
    <x v="0"/>
  </r>
  <r>
    <x v="6"/>
    <x v="5"/>
    <s v=" "/>
    <x v="38"/>
    <s v="Bryan"/>
    <m/>
    <s v="Pavement Improvements"/>
    <x v="0"/>
    <n v="0.9"/>
    <n v="1680000"/>
    <n v="1512000"/>
    <n v="168000"/>
    <x v="6"/>
    <n v="11186222"/>
    <m/>
    <x v="0"/>
  </r>
  <r>
    <x v="6"/>
    <x v="5"/>
    <s v=" "/>
    <x v="314"/>
    <s v="Edinburg"/>
    <m/>
    <s v="Prepare Drainage Study"/>
    <x v="0"/>
    <n v="0.9"/>
    <n v="200000"/>
    <n v="180000"/>
    <n v="20000"/>
    <x v="6"/>
    <n v="11186222"/>
    <m/>
    <x v="0"/>
  </r>
  <r>
    <x v="6"/>
    <x v="5"/>
    <s v="FWS"/>
    <x v="142"/>
    <s v="Fort Worth"/>
    <m/>
    <s v="Prepare an Airport Master Plan"/>
    <x v="0"/>
    <n v="0.9"/>
    <n v="400000"/>
    <n v="360000"/>
    <n v="40000"/>
    <x v="6"/>
    <n v="11186222"/>
    <m/>
    <x v="1"/>
  </r>
  <r>
    <x v="6"/>
    <x v="5"/>
    <s v=" "/>
    <x v="187"/>
    <s v="Galveston"/>
    <m/>
    <s v="Apron Improvement and Design for RSA"/>
    <x v="0"/>
    <n v="0.9"/>
    <n v="2589200"/>
    <n v="2330280"/>
    <n v="258920"/>
    <x v="6"/>
    <n v="11186222"/>
    <m/>
    <x v="0"/>
  </r>
  <r>
    <x v="6"/>
    <x v="5"/>
    <s v=" "/>
    <x v="329"/>
    <s v="Gatesville"/>
    <m/>
    <s v="Replace an Automated Weather Observing System"/>
    <x v="1"/>
    <n v="0.75"/>
    <n v="125000"/>
    <n v="93750"/>
    <n v="31250"/>
    <x v="6"/>
    <n v="11186222"/>
    <m/>
    <x v="0"/>
  </r>
  <r>
    <x v="6"/>
    <x v="5"/>
    <s v=" "/>
    <x v="330"/>
    <s v="Henderson"/>
    <m/>
    <s v="Pavement Improvements"/>
    <x v="0"/>
    <n v="0.9"/>
    <n v="2500000"/>
    <n v="2250000"/>
    <n v="250000"/>
    <x v="6"/>
    <n v="11186222"/>
    <m/>
    <x v="0"/>
  </r>
  <r>
    <x v="6"/>
    <x v="5"/>
    <s v=" "/>
    <x v="200"/>
    <s v="Huntsville"/>
    <m/>
    <s v="Pavement Improvements"/>
    <x v="0"/>
    <n v="0.9"/>
    <n v="2000000"/>
    <n v="1800000"/>
    <n v="200000"/>
    <x v="6"/>
    <n v="11186222"/>
    <m/>
    <x v="0"/>
  </r>
  <r>
    <x v="6"/>
    <x v="5"/>
    <s v=" "/>
    <x v="226"/>
    <s v="Jacksonville"/>
    <m/>
    <s v="Prepare an Airport Layout Plan Update"/>
    <x v="0"/>
    <n v="0.9"/>
    <n v="200000"/>
    <n v="180000"/>
    <n v="20000"/>
    <x v="6"/>
    <n v="11186222"/>
    <m/>
    <x v="0"/>
  </r>
  <r>
    <x v="6"/>
    <x v="5"/>
    <s v=" "/>
    <x v="229"/>
    <s v="McGregor"/>
    <m/>
    <s v="Prepare an Airport Master Plan"/>
    <x v="0"/>
    <n v="0.9"/>
    <n v="200000"/>
    <n v="180000"/>
    <n v="20000"/>
    <x v="6"/>
    <n v="11186222"/>
    <m/>
    <x v="0"/>
  </r>
  <r>
    <x v="6"/>
    <x v="5"/>
    <s v=" "/>
    <x v="331"/>
    <s v="Orange"/>
    <m/>
    <s v="Prepare an Airport Layout Plan Update"/>
    <x v="0"/>
    <n v="0.9"/>
    <n v="250000"/>
    <n v="225000"/>
    <n v="25000"/>
    <x v="6"/>
    <n v="11186222"/>
    <m/>
    <x v="0"/>
  </r>
  <r>
    <x v="6"/>
    <x v="5"/>
    <s v=" "/>
    <x v="332"/>
    <s v="Port Aransas"/>
    <m/>
    <s v="Runway Extension"/>
    <x v="0"/>
    <n v="0.9"/>
    <n v="6000000"/>
    <n v="5400000"/>
    <n v="600000"/>
    <x v="6"/>
    <n v="11186222"/>
    <m/>
    <x v="0"/>
  </r>
  <r>
    <x v="6"/>
    <x v="5"/>
    <s v=" "/>
    <x v="333"/>
    <s v="San Antonio"/>
    <m/>
    <s v="Engineering/Design"/>
    <x v="0"/>
    <n v="0.9"/>
    <n v="4009772"/>
    <n v="3608794.8000000003"/>
    <n v="400977.19999999972"/>
    <x v="6"/>
    <n v="11186222"/>
    <m/>
    <x v="0"/>
  </r>
  <r>
    <x v="6"/>
    <x v="5"/>
    <s v=" "/>
    <x v="319"/>
    <s v="Taylor"/>
    <m/>
    <s v="Engineering/Design"/>
    <x v="0"/>
    <n v="0.9"/>
    <n v="200000"/>
    <n v="180000"/>
    <n v="20000"/>
    <x v="6"/>
    <n v="11186222"/>
    <m/>
    <x v="0"/>
  </r>
  <r>
    <x v="6"/>
    <x v="5"/>
    <s v=" "/>
    <x v="334"/>
    <s v="Waco"/>
    <m/>
    <s v="Prepare an Airport Layout Plan Update"/>
    <x v="0"/>
    <n v="0.9"/>
    <n v="250000"/>
    <n v="225000"/>
    <n v="25000"/>
    <x v="6"/>
    <n v="11186222"/>
    <m/>
    <x v="0"/>
  </r>
  <r>
    <x v="6"/>
    <x v="10"/>
    <m/>
    <x v="35"/>
    <s v="Clifton"/>
    <m/>
    <s v="Install Automated Weather Observing System"/>
    <x v="1"/>
    <n v="0.75"/>
    <n v="150000"/>
    <n v="112500"/>
    <n v="37500"/>
    <x v="6"/>
    <n v="11186222"/>
    <m/>
    <x v="0"/>
  </r>
  <r>
    <x v="6"/>
    <x v="10"/>
    <s v="RBD"/>
    <x v="93"/>
    <s v="Dallas"/>
    <m/>
    <s v="Pavement Improvements"/>
    <x v="0"/>
    <n v="0.9"/>
    <n v="1800000"/>
    <n v="1620000"/>
    <n v="180000"/>
    <x v="6"/>
    <n v="11186222"/>
    <m/>
    <x v="1"/>
  </r>
  <r>
    <x v="6"/>
    <x v="10"/>
    <m/>
    <x v="336"/>
    <s v="Lufkin"/>
    <m/>
    <s v="Prepare Airport Layout Plan"/>
    <x v="0"/>
    <n v="0.9"/>
    <n v="250000"/>
    <n v="225000"/>
    <n v="25000"/>
    <x v="6"/>
    <n v="11186222"/>
    <m/>
    <x v="0"/>
  </r>
  <r>
    <x v="6"/>
    <x v="10"/>
    <m/>
    <x v="295"/>
    <s v="Mason"/>
    <m/>
    <s v="Electrical Improvements"/>
    <x v="1"/>
    <n v="0.9"/>
    <n v="500000"/>
    <n v="450000"/>
    <n v="50000"/>
    <x v="6"/>
    <n v="11186222"/>
    <m/>
    <x v="0"/>
  </r>
  <r>
    <x v="6"/>
    <x v="10"/>
    <s v="HQZ"/>
    <x v="337"/>
    <s v="Mesquite"/>
    <m/>
    <s v="Prepare Airport Master Plan Update"/>
    <x v="0"/>
    <n v="0.9"/>
    <n v="333333"/>
    <n v="299999.7"/>
    <n v="33333.299999999988"/>
    <x v="6"/>
    <n v="11186222"/>
    <m/>
    <x v="1"/>
  </r>
  <r>
    <x v="6"/>
    <x v="10"/>
    <s v="JWY"/>
    <x v="338"/>
    <s v="Midlothian"/>
    <m/>
    <s v="Prepare Airport Master Plan Update"/>
    <x v="0"/>
    <n v="1"/>
    <n v="200000"/>
    <n v="200000"/>
    <n v="0"/>
    <x v="6"/>
    <n v="11186222"/>
    <m/>
    <x v="1"/>
  </r>
  <r>
    <x v="6"/>
    <x v="10"/>
    <s v="MWL"/>
    <x v="339"/>
    <s v="Mineral Wells"/>
    <m/>
    <s v="Prepare Airport Master Plan"/>
    <x v="0"/>
    <n v="0.9"/>
    <n v="333333"/>
    <n v="299999.7"/>
    <n v="33333.299999999988"/>
    <x v="6"/>
    <n v="11186222"/>
    <m/>
    <x v="1"/>
  </r>
  <r>
    <x v="6"/>
    <x v="10"/>
    <m/>
    <x v="340"/>
    <s v="Pleasanton"/>
    <m/>
    <s v="Install Fuel Farm"/>
    <x v="0"/>
    <n v="0.75"/>
    <n v="800000"/>
    <n v="600000"/>
    <n v="200000"/>
    <x v="6"/>
    <n v="11186222"/>
    <m/>
    <x v="0"/>
  </r>
  <r>
    <x v="6"/>
    <x v="10"/>
    <m/>
    <x v="341"/>
    <s v="Snyder"/>
    <m/>
    <s v="Prepare an Airport Layout Plan"/>
    <x v="0"/>
    <n v="0.9"/>
    <n v="200000"/>
    <n v="180000"/>
    <n v="20000"/>
    <x v="6"/>
    <n v="11186222"/>
    <m/>
    <x v="0"/>
  </r>
  <r>
    <x v="6"/>
    <x v="10"/>
    <m/>
    <x v="342"/>
    <s v="Zapata"/>
    <m/>
    <s v="Replacement of a Fuel Farm"/>
    <x v="1"/>
    <n v="0.75"/>
    <n v="550000"/>
    <n v="412500"/>
    <n v="137500"/>
    <x v="6"/>
    <n v="11186222"/>
    <m/>
    <x v="0"/>
  </r>
  <r>
    <x v="6"/>
    <x v="7"/>
    <m/>
    <x v="343"/>
    <s v="Atlanta"/>
    <m/>
    <s v="Engineering/Design"/>
    <x v="0"/>
    <n v="0.9"/>
    <n v="102000"/>
    <n v="91800"/>
    <n v="10200"/>
    <x v="6"/>
    <n v="11186222"/>
    <m/>
    <x v="0"/>
  </r>
  <r>
    <x v="6"/>
    <x v="7"/>
    <m/>
    <x v="210"/>
    <s v="Brenham"/>
    <m/>
    <s v="Electrical Improvements"/>
    <x v="0"/>
    <n v="0.9"/>
    <n v="700000"/>
    <n v="630000"/>
    <n v="70000"/>
    <x v="6"/>
    <n v="11186222"/>
    <m/>
    <x v="0"/>
  </r>
  <r>
    <x v="6"/>
    <x v="7"/>
    <m/>
    <x v="344"/>
    <s v="Kountze/Silsbee"/>
    <m/>
    <s v="Engineering/Design"/>
    <x v="0"/>
    <n v="0.9"/>
    <n v="400000"/>
    <n v="360000"/>
    <n v="40000"/>
    <x v="6"/>
    <n v="11186222"/>
    <m/>
    <x v="0"/>
  </r>
  <r>
    <x v="7"/>
    <x v="12"/>
    <m/>
    <x v="345"/>
    <m/>
    <m/>
    <m/>
    <x v="6"/>
    <m/>
    <m/>
    <n v="0"/>
    <n v="0"/>
    <x v="7"/>
    <m/>
    <m/>
    <x v="2"/>
  </r>
  <r>
    <x v="7"/>
    <x v="12"/>
    <m/>
    <x v="345"/>
    <m/>
    <m/>
    <m/>
    <x v="6"/>
    <m/>
    <m/>
    <n v="0"/>
    <n v="0"/>
    <x v="7"/>
    <m/>
    <m/>
    <x v="2"/>
  </r>
  <r>
    <x v="7"/>
    <x v="12"/>
    <m/>
    <x v="345"/>
    <m/>
    <m/>
    <m/>
    <x v="6"/>
    <m/>
    <m/>
    <n v="0"/>
    <n v="0"/>
    <x v="7"/>
    <m/>
    <m/>
    <x v="2"/>
  </r>
  <r>
    <x v="7"/>
    <x v="12"/>
    <m/>
    <x v="345"/>
    <m/>
    <m/>
    <m/>
    <x v="6"/>
    <m/>
    <m/>
    <n v="0"/>
    <n v="0"/>
    <x v="7"/>
    <m/>
    <m/>
    <x v="2"/>
  </r>
  <r>
    <x v="7"/>
    <x v="12"/>
    <m/>
    <x v="345"/>
    <m/>
    <m/>
    <m/>
    <x v="6"/>
    <m/>
    <m/>
    <n v="0"/>
    <n v="0"/>
    <x v="7"/>
    <m/>
    <m/>
    <x v="2"/>
  </r>
  <r>
    <x v="7"/>
    <x v="12"/>
    <m/>
    <x v="345"/>
    <m/>
    <m/>
    <m/>
    <x v="6"/>
    <m/>
    <m/>
    <n v="0"/>
    <n v="0"/>
    <x v="7"/>
    <m/>
    <m/>
    <x v="2"/>
  </r>
  <r>
    <x v="7"/>
    <x v="12"/>
    <m/>
    <x v="345"/>
    <m/>
    <m/>
    <m/>
    <x v="6"/>
    <m/>
    <m/>
    <n v="0"/>
    <n v="0"/>
    <x v="7"/>
    <m/>
    <m/>
    <x v="2"/>
  </r>
  <r>
    <x v="7"/>
    <x v="12"/>
    <m/>
    <x v="345"/>
    <m/>
    <m/>
    <m/>
    <x v="6"/>
    <m/>
    <m/>
    <n v="0"/>
    <n v="0"/>
    <x v="7"/>
    <m/>
    <m/>
    <x v="2"/>
  </r>
  <r>
    <x v="7"/>
    <x v="12"/>
    <m/>
    <x v="345"/>
    <m/>
    <m/>
    <m/>
    <x v="6"/>
    <m/>
    <m/>
    <n v="0"/>
    <n v="0"/>
    <x v="7"/>
    <m/>
    <m/>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841B6E2-D332-4DC3-B339-6C84BBE4BB53}" name="PivotTable3" cacheId="25" applyNumberFormats="0" applyBorderFormats="0" applyFontFormats="0" applyPatternFormats="0" applyAlignmentFormats="0" applyWidthHeightFormats="1" dataCaption="Values" updatedVersion="8" minRefreshableVersion="3" useAutoFormatting="1" itemPrintTitles="1" createdVersion="5" indent="0" outline="1" outlineData="1" multipleFieldFilters="0" chartFormat="21" fieldListSortAscending="1">
  <location ref="A3:D30" firstHeaderRow="1" firstDataRow="2" firstDataCol="1"/>
  <pivotFields count="16">
    <pivotField axis="axisRow" multipleItemSelectionAllowed="1" showAll="0">
      <items count="9">
        <item h="1" x="0"/>
        <item h="1" x="1"/>
        <item h="1" x="2"/>
        <item h="1" x="3"/>
        <item x="4"/>
        <item x="5"/>
        <item x="6"/>
        <item h="1" x="7"/>
        <item t="default"/>
      </items>
    </pivotField>
    <pivotField axis="axisRow" showAll="0" sortType="ascending">
      <items count="21">
        <item m="1" x="15"/>
        <item x="0"/>
        <item x="8"/>
        <item x="1"/>
        <item x="9"/>
        <item x="2"/>
        <item x="3"/>
        <item x="4"/>
        <item x="5"/>
        <item x="6"/>
        <item x="10"/>
        <item x="11"/>
        <item x="7"/>
        <item m="1" x="17"/>
        <item m="1" x="18"/>
        <item m="1" x="14"/>
        <item m="1" x="13"/>
        <item m="1" x="16"/>
        <item m="1" x="19"/>
        <item x="12"/>
        <item t="default"/>
      </items>
    </pivotField>
    <pivotField showAll="0"/>
    <pivotField showAll="0"/>
    <pivotField showAll="0"/>
    <pivotField showAll="0"/>
    <pivotField showAll="0"/>
    <pivotField showAll="0"/>
    <pivotField numFmtId="9" showAll="0"/>
    <pivotField dataField="1" showAll="0"/>
    <pivotField numFmtId="6" showAll="0"/>
    <pivotField numFmtId="6" showAll="0" defaultSubtotal="0"/>
    <pivotField numFmtId="6" showAll="0" defaultSubtotal="0"/>
    <pivotField showAll="0" defaultSubtotal="0"/>
    <pivotField numFmtId="6" showAll="0" defaultSubtotal="0"/>
    <pivotField axis="axisCol" showAll="0">
      <items count="6">
        <item n="Rest of the State" x="0"/>
        <item n="NCTCOG Region" x="1"/>
        <item x="2"/>
        <item m="1" x="3"/>
        <item m="1" x="4"/>
        <item t="default"/>
      </items>
    </pivotField>
  </pivotFields>
  <rowFields count="2">
    <field x="0"/>
    <field x="1"/>
  </rowFields>
  <rowItems count="26">
    <i>
      <x v="4"/>
    </i>
    <i r="1">
      <x v="2"/>
    </i>
    <i r="1">
      <x v="4"/>
    </i>
    <i r="1">
      <x v="5"/>
    </i>
    <i r="1">
      <x v="6"/>
    </i>
    <i r="1">
      <x v="7"/>
    </i>
    <i r="1">
      <x v="8"/>
    </i>
    <i r="1">
      <x v="10"/>
    </i>
    <i r="1">
      <x v="12"/>
    </i>
    <i>
      <x v="5"/>
    </i>
    <i r="1">
      <x v="2"/>
    </i>
    <i r="1">
      <x v="4"/>
    </i>
    <i r="1">
      <x v="6"/>
    </i>
    <i r="1">
      <x v="8"/>
    </i>
    <i r="1">
      <x v="9"/>
    </i>
    <i r="1">
      <x v="10"/>
    </i>
    <i r="1">
      <x v="12"/>
    </i>
    <i>
      <x v="6"/>
    </i>
    <i r="1">
      <x v="2"/>
    </i>
    <i r="1">
      <x v="4"/>
    </i>
    <i r="1">
      <x v="6"/>
    </i>
    <i r="1">
      <x v="7"/>
    </i>
    <i r="1">
      <x v="8"/>
    </i>
    <i r="1">
      <x v="10"/>
    </i>
    <i r="1">
      <x v="12"/>
    </i>
    <i t="grand">
      <x/>
    </i>
  </rowItems>
  <colFields count="1">
    <field x="15"/>
  </colFields>
  <colItems count="3">
    <i>
      <x/>
    </i>
    <i>
      <x v="1"/>
    </i>
    <i t="grand">
      <x/>
    </i>
  </colItems>
  <dataFields count="1">
    <dataField name="Sum of Estimated Cost" fld="9" showDataAs="runTotal" baseField="1" baseItem="0" numFmtId="164"/>
  </dataFields>
  <formats count="2">
    <format dxfId="122">
      <pivotArea outline="0" collapsedLevelsAreSubtotals="1" fieldPosition="0"/>
    </format>
    <format dxfId="121">
      <pivotArea outline="0" fieldPosition="0">
        <references count="1">
          <reference field="4294967294" count="1">
            <x v="0"/>
          </reference>
        </references>
      </pivotArea>
    </format>
  </formats>
  <chartFormats count="32">
    <chartFormat chart="0" format="7" series="1">
      <pivotArea type="data" outline="0" fieldPosition="0">
        <references count="2">
          <reference field="4294967294" count="1" selected="0">
            <x v="0"/>
          </reference>
          <reference field="1" count="1" selected="0">
            <x v="7"/>
          </reference>
        </references>
      </pivotArea>
    </chartFormat>
    <chartFormat chart="0" format="8" series="1">
      <pivotArea type="data" outline="0" fieldPosition="0">
        <references count="2">
          <reference field="4294967294" count="1" selected="0">
            <x v="0"/>
          </reference>
          <reference field="1" count="1" selected="0">
            <x v="8"/>
          </reference>
        </references>
      </pivotArea>
    </chartFormat>
    <chartFormat chart="0" format="9" series="1">
      <pivotArea type="data" outline="0" fieldPosition="0">
        <references count="2">
          <reference field="4294967294" count="1" selected="0">
            <x v="0"/>
          </reference>
          <reference field="1" count="1" selected="0">
            <x v="10"/>
          </reference>
        </references>
      </pivotArea>
    </chartFormat>
    <chartFormat chart="0" format="10" series="1">
      <pivotArea type="data" outline="0" fieldPosition="0">
        <references count="2">
          <reference field="4294967294" count="1" selected="0">
            <x v="0"/>
          </reference>
          <reference field="1" count="1" selected="0">
            <x v="12"/>
          </reference>
        </references>
      </pivotArea>
    </chartFormat>
    <chartFormat chart="0" format="11" series="1">
      <pivotArea type="data" outline="0" fieldPosition="0">
        <references count="2">
          <reference field="4294967294" count="1" selected="0">
            <x v="0"/>
          </reference>
          <reference field="1" count="1" selected="0">
            <x v="17"/>
          </reference>
        </references>
      </pivotArea>
    </chartFormat>
    <chartFormat chart="0" format="12" series="1">
      <pivotArea type="data" outline="0" fieldPosition="0">
        <references count="2">
          <reference field="4294967294" count="1" selected="0">
            <x v="0"/>
          </reference>
          <reference field="1" count="1" selected="0">
            <x v="2"/>
          </reference>
        </references>
      </pivotArea>
    </chartFormat>
    <chartFormat chart="0" format="13" series="1">
      <pivotArea type="data" outline="0" fieldPosition="0">
        <references count="2">
          <reference field="4294967294" count="1" selected="0">
            <x v="0"/>
          </reference>
          <reference field="1" count="1" selected="0">
            <x v="4"/>
          </reference>
        </references>
      </pivotArea>
    </chartFormat>
    <chartFormat chart="0" format="14" series="1">
      <pivotArea type="data" outline="0" fieldPosition="0">
        <references count="2">
          <reference field="4294967294" count="1" selected="0">
            <x v="0"/>
          </reference>
          <reference field="1" count="1" selected="0">
            <x v="6"/>
          </reference>
        </references>
      </pivotArea>
    </chartFormat>
    <chartFormat chart="3" format="20" series="1">
      <pivotArea type="data" outline="0" fieldPosition="0">
        <references count="2">
          <reference field="4294967294" count="1" selected="0">
            <x v="0"/>
          </reference>
          <reference field="1" count="1" selected="0">
            <x v="7"/>
          </reference>
        </references>
      </pivotArea>
    </chartFormat>
    <chartFormat chart="3" format="21" series="1">
      <pivotArea type="data" outline="0" fieldPosition="0">
        <references count="2">
          <reference field="4294967294" count="1" selected="0">
            <x v="0"/>
          </reference>
          <reference field="1" count="1" selected="0">
            <x v="8"/>
          </reference>
        </references>
      </pivotArea>
    </chartFormat>
    <chartFormat chart="3" format="22" series="1">
      <pivotArea type="data" outline="0" fieldPosition="0">
        <references count="2">
          <reference field="4294967294" count="1" selected="0">
            <x v="0"/>
          </reference>
          <reference field="1" count="1" selected="0">
            <x v="10"/>
          </reference>
        </references>
      </pivotArea>
    </chartFormat>
    <chartFormat chart="3" format="23" series="1">
      <pivotArea type="data" outline="0" fieldPosition="0">
        <references count="2">
          <reference field="4294967294" count="1" selected="0">
            <x v="0"/>
          </reference>
          <reference field="1" count="1" selected="0">
            <x v="12"/>
          </reference>
        </references>
      </pivotArea>
    </chartFormat>
    <chartFormat chart="3" format="24" series="1">
      <pivotArea type="data" outline="0" fieldPosition="0">
        <references count="2">
          <reference field="4294967294" count="1" selected="0">
            <x v="0"/>
          </reference>
          <reference field="1" count="1" selected="0">
            <x v="17"/>
          </reference>
        </references>
      </pivotArea>
    </chartFormat>
    <chartFormat chart="3" format="25" series="1">
      <pivotArea type="data" outline="0" fieldPosition="0">
        <references count="2">
          <reference field="4294967294" count="1" selected="0">
            <x v="0"/>
          </reference>
          <reference field="1" count="1" selected="0">
            <x v="2"/>
          </reference>
        </references>
      </pivotArea>
    </chartFormat>
    <chartFormat chart="3" format="26" series="1">
      <pivotArea type="data" outline="0" fieldPosition="0">
        <references count="2">
          <reference field="4294967294" count="1" selected="0">
            <x v="0"/>
          </reference>
          <reference field="1" count="1" selected="0">
            <x v="4"/>
          </reference>
        </references>
      </pivotArea>
    </chartFormat>
    <chartFormat chart="3" format="27" series="1">
      <pivotArea type="data" outline="0" fieldPosition="0">
        <references count="2">
          <reference field="4294967294" count="1" selected="0">
            <x v="0"/>
          </reference>
          <reference field="1" count="1" selected="0">
            <x v="6"/>
          </reference>
        </references>
      </pivotArea>
    </chartFormat>
    <chartFormat chart="0" format="16" series="1">
      <pivotArea type="data" outline="0" fieldPosition="0">
        <references count="2">
          <reference field="4294967294" count="1" selected="0">
            <x v="0"/>
          </reference>
          <reference field="1" count="1" selected="0">
            <x v="16"/>
          </reference>
        </references>
      </pivotArea>
    </chartFormat>
    <chartFormat chart="0" format="17" series="1">
      <pivotArea type="data" outline="0" fieldPosition="0">
        <references count="2">
          <reference field="4294967294" count="1" selected="0">
            <x v="0"/>
          </reference>
          <reference field="1" count="1" selected="0">
            <x v="13"/>
          </reference>
        </references>
      </pivotArea>
    </chartFormat>
    <chartFormat chart="3" format="29" series="1">
      <pivotArea type="data" outline="0" fieldPosition="0">
        <references count="2">
          <reference field="4294967294" count="1" selected="0">
            <x v="0"/>
          </reference>
          <reference field="1" count="1" selected="0">
            <x v="16"/>
          </reference>
        </references>
      </pivotArea>
    </chartFormat>
    <chartFormat chart="3" format="30" series="1">
      <pivotArea type="data" outline="0" fieldPosition="0">
        <references count="2">
          <reference field="4294967294" count="1" selected="0">
            <x v="0"/>
          </reference>
          <reference field="1" count="1" selected="0">
            <x v="13"/>
          </reference>
        </references>
      </pivotArea>
    </chartFormat>
    <chartFormat chart="14" format="22" series="1">
      <pivotArea type="data" outline="0" fieldPosition="0">
        <references count="1">
          <reference field="4294967294" count="1" selected="0">
            <x v="0"/>
          </reference>
        </references>
      </pivotArea>
    </chartFormat>
    <chartFormat chart="14" format="23" series="1">
      <pivotArea type="data" outline="0" fieldPosition="0">
        <references count="2">
          <reference field="4294967294" count="1" selected="0">
            <x v="0"/>
          </reference>
          <reference field="0" count="1" selected="0">
            <x v="5"/>
          </reference>
        </references>
      </pivotArea>
    </chartFormat>
    <chartFormat chart="14" format="24" series="1">
      <pivotArea type="data" outline="0" fieldPosition="0">
        <references count="2">
          <reference field="4294967294" count="1" selected="0">
            <x v="0"/>
          </reference>
          <reference field="0" count="1" selected="0">
            <x v="6"/>
          </reference>
        </references>
      </pivotArea>
    </chartFormat>
    <chartFormat chart="14" format="25" series="1">
      <pivotArea type="data" outline="0" fieldPosition="0">
        <references count="2">
          <reference field="4294967294" count="1" selected="0">
            <x v="0"/>
          </reference>
          <reference field="1" count="1" selected="0">
            <x v="4"/>
          </reference>
        </references>
      </pivotArea>
    </chartFormat>
    <chartFormat chart="14" format="26" series="1">
      <pivotArea type="data" outline="0" fieldPosition="0">
        <references count="2">
          <reference field="4294967294" count="1" selected="0">
            <x v="0"/>
          </reference>
          <reference field="1" count="1" selected="0">
            <x v="5"/>
          </reference>
        </references>
      </pivotArea>
    </chartFormat>
    <chartFormat chart="14" format="27" series="1">
      <pivotArea type="data" outline="0" fieldPosition="0">
        <references count="2">
          <reference field="4294967294" count="1" selected="0">
            <x v="0"/>
          </reference>
          <reference field="1" count="1" selected="0">
            <x v="6"/>
          </reference>
        </references>
      </pivotArea>
    </chartFormat>
    <chartFormat chart="14" format="28" series="1">
      <pivotArea type="data" outline="0" fieldPosition="0">
        <references count="2">
          <reference field="4294967294" count="1" selected="0">
            <x v="0"/>
          </reference>
          <reference field="1" count="1" selected="0">
            <x v="7"/>
          </reference>
        </references>
      </pivotArea>
    </chartFormat>
    <chartFormat chart="14" format="29" series="1">
      <pivotArea type="data" outline="0" fieldPosition="0">
        <references count="2">
          <reference field="4294967294" count="1" selected="0">
            <x v="0"/>
          </reference>
          <reference field="1" count="1" selected="0">
            <x v="8"/>
          </reference>
        </references>
      </pivotArea>
    </chartFormat>
    <chartFormat chart="14" format="30" series="1">
      <pivotArea type="data" outline="0" fieldPosition="0">
        <references count="2">
          <reference field="4294967294" count="1" selected="0">
            <x v="0"/>
          </reference>
          <reference field="15" count="1" selected="0">
            <x v="1"/>
          </reference>
        </references>
      </pivotArea>
    </chartFormat>
    <chartFormat chart="14" format="31" series="1">
      <pivotArea type="data" outline="0" fieldPosition="0">
        <references count="2">
          <reference field="4294967294" count="1" selected="0">
            <x v="0"/>
          </reference>
          <reference field="15" count="1" selected="0">
            <x v="0"/>
          </reference>
        </references>
      </pivotArea>
    </chartFormat>
    <chartFormat chart="17" format="34" series="1">
      <pivotArea type="data" outline="0" fieldPosition="0">
        <references count="2">
          <reference field="4294967294" count="1" selected="0">
            <x v="0"/>
          </reference>
          <reference field="15" count="1" selected="0">
            <x v="0"/>
          </reference>
        </references>
      </pivotArea>
    </chartFormat>
    <chartFormat chart="17" format="35" series="1">
      <pivotArea type="data" outline="0" fieldPosition="0">
        <references count="2">
          <reference field="4294967294" count="1" selected="0">
            <x v="0"/>
          </reference>
          <reference field="15"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4" cacheId="0" applyNumberFormats="0" applyBorderFormats="0" applyFontFormats="0" applyPatternFormats="0" applyAlignmentFormats="0" applyWidthHeightFormats="1" dataCaption="Values" updatedVersion="7" minRefreshableVersion="3" useAutoFormatting="1" itemPrintTitles="1" createdVersion="5" indent="0" outline="1" outlineData="1" multipleFieldFilters="0" chartFormat="6">
  <location ref="A3:E25" firstHeaderRow="1" firstDataRow="2" firstDataCol="1"/>
  <pivotFields count="11">
    <pivotField axis="axisCol" showAll="0">
      <items count="5">
        <item x="0"/>
        <item x="1"/>
        <item x="2"/>
        <item x="3"/>
        <item t="default"/>
      </items>
    </pivotField>
    <pivotField showAll="0" defaultSubtotal="0">
      <items count="2">
        <item h="1" x="0"/>
        <item x="1"/>
      </items>
    </pivotField>
    <pivotField showAll="0"/>
    <pivotField axis="axisRow" showAll="0">
      <items count="4">
        <item h="1" x="1"/>
        <item n="NCTCOG Region" x="0"/>
        <item h="1" m="1" x="2"/>
        <item t="default"/>
      </items>
    </pivotField>
    <pivotField axis="axisRow" showAll="0">
      <items count="184">
        <item x="0"/>
        <item x="1"/>
        <item x="83"/>
        <item x="84"/>
        <item x="2"/>
        <item x="3"/>
        <item x="4"/>
        <item x="5"/>
        <item x="6"/>
        <item x="7"/>
        <item x="8"/>
        <item x="9"/>
        <item x="110"/>
        <item x="10"/>
        <item x="85"/>
        <item x="11"/>
        <item x="12"/>
        <item x="86"/>
        <item x="87"/>
        <item x="13"/>
        <item x="14"/>
        <item x="15"/>
        <item x="16"/>
        <item x="17"/>
        <item x="18"/>
        <item x="19"/>
        <item x="20"/>
        <item x="21"/>
        <item x="22"/>
        <item x="23"/>
        <item x="88"/>
        <item x="89"/>
        <item x="90"/>
        <item x="24"/>
        <item x="25"/>
        <item x="26"/>
        <item x="27"/>
        <item x="28"/>
        <item x="29"/>
        <item x="30"/>
        <item x="31"/>
        <item x="32"/>
        <item x="33"/>
        <item x="34"/>
        <item x="35"/>
        <item x="91"/>
        <item x="36"/>
        <item x="37"/>
        <item x="38"/>
        <item x="39"/>
        <item x="40"/>
        <item x="92"/>
        <item x="93"/>
        <item x="94"/>
        <item x="41"/>
        <item x="111"/>
        <item x="95"/>
        <item x="42"/>
        <item x="43"/>
        <item x="44"/>
        <item x="45"/>
        <item x="96"/>
        <item x="46"/>
        <item x="112"/>
        <item x="97"/>
        <item x="98"/>
        <item x="47"/>
        <item x="48"/>
        <item x="49"/>
        <item x="50"/>
        <item x="113"/>
        <item x="51"/>
        <item x="52"/>
        <item x="53"/>
        <item x="99"/>
        <item x="54"/>
        <item x="55"/>
        <item x="100"/>
        <item x="56"/>
        <item x="57"/>
        <item x="58"/>
        <item x="101"/>
        <item x="59"/>
        <item x="60"/>
        <item x="61"/>
        <item x="62"/>
        <item x="102"/>
        <item x="63"/>
        <item x="103"/>
        <item x="64"/>
        <item x="104"/>
        <item x="105"/>
        <item x="65"/>
        <item x="66"/>
        <item x="67"/>
        <item x="106"/>
        <item x="68"/>
        <item x="69"/>
        <item x="70"/>
        <item x="71"/>
        <item x="107"/>
        <item x="72"/>
        <item x="73"/>
        <item x="74"/>
        <item x="75"/>
        <item x="108"/>
        <item x="76"/>
        <item x="77"/>
        <item x="78"/>
        <item x="79"/>
        <item x="80"/>
        <item x="109"/>
        <item x="81"/>
        <item x="82"/>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t="default"/>
      </items>
    </pivotField>
    <pivotField showAll="0"/>
    <pivotField numFmtId="164" showAll="0"/>
    <pivotField dataField="1" numFmtId="164" showAll="0"/>
    <pivotField numFmtId="164" showAll="0"/>
    <pivotField showAll="0"/>
    <pivotField numFmtId="164" showAll="0"/>
  </pivotFields>
  <rowFields count="2">
    <field x="3"/>
    <field x="4"/>
  </rowFields>
  <rowItems count="21">
    <i>
      <x v="1"/>
    </i>
    <i r="1">
      <x v="29"/>
    </i>
    <i r="1">
      <x v="41"/>
    </i>
    <i r="1">
      <x v="77"/>
    </i>
    <i r="1">
      <x v="90"/>
    </i>
    <i r="1">
      <x v="115"/>
    </i>
    <i r="1">
      <x v="123"/>
    </i>
    <i r="1">
      <x v="128"/>
    </i>
    <i r="1">
      <x v="131"/>
    </i>
    <i r="1">
      <x v="136"/>
    </i>
    <i r="1">
      <x v="138"/>
    </i>
    <i r="1">
      <x v="147"/>
    </i>
    <i r="1">
      <x v="153"/>
    </i>
    <i r="1">
      <x v="156"/>
    </i>
    <i r="1">
      <x v="158"/>
    </i>
    <i r="1">
      <x v="159"/>
    </i>
    <i r="1">
      <x v="160"/>
    </i>
    <i r="1">
      <x v="174"/>
    </i>
    <i r="1">
      <x v="176"/>
    </i>
    <i r="1">
      <x v="180"/>
    </i>
    <i t="grand">
      <x/>
    </i>
  </rowItems>
  <colFields count="1">
    <field x="0"/>
  </colFields>
  <colItems count="4">
    <i>
      <x v="1"/>
    </i>
    <i>
      <x v="2"/>
    </i>
    <i>
      <x v="3"/>
    </i>
    <i t="grand">
      <x/>
    </i>
  </colItems>
  <dataFields count="1">
    <dataField name="Sum of Total" fld="7" baseField="0" baseItem="0" numFmtId="164"/>
  </dataFields>
  <formats count="1">
    <format dxfId="120">
      <pivotArea outline="0" collapsedLevelsAreSubtotals="1" fieldPosition="0"/>
    </format>
  </formats>
  <chartFormats count="11">
    <chartFormat chart="0" format="0" series="1">
      <pivotArea type="data" outline="0" fieldPosition="0">
        <references count="2">
          <reference field="4294967294" count="1" selected="0">
            <x v="0"/>
          </reference>
          <reference field="0"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4" format="4" series="1">
      <pivotArea type="data" outline="0" fieldPosition="0">
        <references count="2">
          <reference field="4294967294" count="1" selected="0">
            <x v="0"/>
          </reference>
          <reference field="0" count="1" selected="0">
            <x v="0"/>
          </reference>
        </references>
      </pivotArea>
    </chartFormat>
    <chartFormat chart="4" format="5" series="1">
      <pivotArea type="data" outline="0" fieldPosition="0">
        <references count="2">
          <reference field="4294967294" count="1" selected="0">
            <x v="0"/>
          </reference>
          <reference field="0" count="1" selected="0">
            <x v="1"/>
          </reference>
        </references>
      </pivotArea>
    </chartFormat>
    <chartFormat chart="4" format="6" series="1">
      <pivotArea type="data" outline="0" fieldPosition="0">
        <references count="2">
          <reference field="4294967294" count="1" selected="0">
            <x v="0"/>
          </reference>
          <reference field="0" count="1" selected="0">
            <x v="2"/>
          </reference>
        </references>
      </pivotArea>
    </chartFormat>
    <chartFormat chart="4" format="7">
      <pivotArea type="data" outline="0" fieldPosition="0">
        <references count="4">
          <reference field="4294967294" count="1" selected="0">
            <x v="0"/>
          </reference>
          <reference field="0" count="1" selected="0">
            <x v="1"/>
          </reference>
          <reference field="3" count="1" selected="0">
            <x v="1"/>
          </reference>
          <reference field="4" count="1" selected="0">
            <x v="105"/>
          </reference>
        </references>
      </pivotArea>
    </chartFormat>
    <chartFormat chart="0" format="3" series="1">
      <pivotArea type="data" outline="0" fieldPosition="0">
        <references count="1">
          <reference field="4294967294" count="1" selected="0">
            <x v="0"/>
          </reference>
        </references>
      </pivotArea>
    </chartFormat>
    <chartFormat chart="4" format="8" series="1">
      <pivotArea type="data" outline="0" fieldPosition="0">
        <references count="1">
          <reference field="4294967294" count="1" selected="0">
            <x v="0"/>
          </reference>
        </references>
      </pivotArea>
    </chartFormat>
    <chartFormat chart="4" format="9" series="1">
      <pivotArea type="data" outline="0" fieldPosition="0">
        <references count="2">
          <reference field="4294967294" count="1" selected="0">
            <x v="0"/>
          </reference>
          <reference field="0" count="1" selected="0">
            <x v="3"/>
          </reference>
        </references>
      </pivotArea>
    </chartFormat>
    <chartFormat chart="0" format="4" series="1">
      <pivotArea type="data" outline="0" fieldPosition="0">
        <references count="2">
          <reference field="4294967294" count="1" selected="0">
            <x v="0"/>
          </reference>
          <reference field="0"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25" applyNumberFormats="0" applyBorderFormats="0" applyFontFormats="0" applyPatternFormats="0" applyAlignmentFormats="0" applyWidthHeightFormats="1" dataCaption="Values" updatedVersion="8" minRefreshableVersion="3" useAutoFormatting="1" itemPrintTitles="1" createdVersion="5" indent="0" outline="1" outlineData="1" multipleFieldFilters="0" chartFormat="110">
  <location ref="A4:D8" firstHeaderRow="1" firstDataRow="2" firstDataCol="1" rowPageCount="1" colPageCount="1"/>
  <pivotFields count="16">
    <pivotField axis="axisPage" multipleItemSelectionAllowed="1" showAll="0">
      <items count="9">
        <item h="1" x="0"/>
        <item h="1" x="1"/>
        <item h="1" x="2"/>
        <item h="1" x="3"/>
        <item h="1" x="4"/>
        <item h="1" x="5"/>
        <item x="6"/>
        <item h="1" x="7"/>
        <item t="default"/>
      </items>
    </pivotField>
    <pivotField showAll="0"/>
    <pivotField showAll="0"/>
    <pivotField showAll="0"/>
    <pivotField showAll="0"/>
    <pivotField showAll="0"/>
    <pivotField showAll="0"/>
    <pivotField axis="axisRow" showAll="0">
      <items count="11">
        <item n="Federal " x="0"/>
        <item n="Non Primary Entitlement" x="3"/>
        <item x="1"/>
        <item x="2"/>
        <item x="4"/>
        <item m="1" x="9"/>
        <item m="1" x="8"/>
        <item m="1" x="7"/>
        <item x="5"/>
        <item x="6"/>
        <item t="default"/>
      </items>
    </pivotField>
    <pivotField showAll="0"/>
    <pivotField dataField="1" showAll="0"/>
    <pivotField numFmtId="6" showAll="0" defaultSubtotal="0"/>
    <pivotField numFmtId="6" showAll="0" defaultSubtotal="0"/>
    <pivotField numFmtId="6" showAll="0" defaultSubtotal="0"/>
    <pivotField showAll="0" defaultSubtotal="0"/>
    <pivotField numFmtId="6" showAll="0" defaultSubtotal="0"/>
    <pivotField axis="axisCol" showAll="0">
      <items count="6">
        <item n="Rest of the State" x="0"/>
        <item n="NCTCOG Region" x="1"/>
        <item x="2"/>
        <item m="1" x="3"/>
        <item m="1" x="4"/>
        <item t="default"/>
      </items>
    </pivotField>
  </pivotFields>
  <rowFields count="1">
    <field x="7"/>
  </rowFields>
  <rowItems count="3">
    <i>
      <x/>
    </i>
    <i>
      <x v="2"/>
    </i>
    <i t="grand">
      <x/>
    </i>
  </rowItems>
  <colFields count="1">
    <field x="15"/>
  </colFields>
  <colItems count="3">
    <i>
      <x/>
    </i>
    <i>
      <x v="1"/>
    </i>
    <i t="grand">
      <x/>
    </i>
  </colItems>
  <pageFields count="1">
    <pageField fld="0" hier="-1"/>
  </pageFields>
  <dataFields count="1">
    <dataField name="Sum of Estimated Cost" fld="9" baseField="0" baseItem="0"/>
  </dataFields>
  <formats count="4">
    <format dxfId="12">
      <pivotArea collapsedLevelsAreSubtotals="1" fieldPosition="0">
        <references count="1">
          <reference field="15" count="1">
            <x v="1"/>
          </reference>
        </references>
      </pivotArea>
    </format>
    <format dxfId="13">
      <pivotArea collapsedLevelsAreSubtotals="1" fieldPosition="0">
        <references count="1">
          <reference field="15" count="1">
            <x v="0"/>
          </reference>
        </references>
      </pivotArea>
    </format>
    <format dxfId="14">
      <pivotArea grandRow="1" outline="0" collapsedLevelsAreSubtotals="1" fieldPosition="0"/>
    </format>
    <format dxfId="15">
      <pivotArea outline="0" collapsedLevelsAreSubtotals="1" fieldPosition="0"/>
    </format>
  </formats>
  <chartFormats count="22">
    <chartFormat chart="0" format="18" series="1">
      <pivotArea type="data" outline="0" fieldPosition="0">
        <references count="2">
          <reference field="4294967294" count="1" selected="0">
            <x v="0"/>
          </reference>
          <reference field="15" count="1" selected="0">
            <x v="1"/>
          </reference>
        </references>
      </pivotArea>
    </chartFormat>
    <chartFormat chart="0" format="19" series="1">
      <pivotArea type="data" outline="0" fieldPosition="0">
        <references count="2">
          <reference field="4294967294" count="1" selected="0">
            <x v="0"/>
          </reference>
          <reference field="15" count="1" selected="0">
            <x v="0"/>
          </reference>
        </references>
      </pivotArea>
    </chartFormat>
    <chartFormat chart="26" format="26" series="1">
      <pivotArea type="data" outline="0" fieldPosition="0">
        <references count="2">
          <reference field="4294967294" count="1" selected="0">
            <x v="0"/>
          </reference>
          <reference field="15" count="1" selected="0">
            <x v="1"/>
          </reference>
        </references>
      </pivotArea>
    </chartFormat>
    <chartFormat chart="26" format="27" series="1">
      <pivotArea type="data" outline="0" fieldPosition="0">
        <references count="2">
          <reference field="4294967294" count="1" selected="0">
            <x v="0"/>
          </reference>
          <reference field="15" count="1" selected="0">
            <x v="0"/>
          </reference>
        </references>
      </pivotArea>
    </chartFormat>
    <chartFormat chart="0" format="20" series="1">
      <pivotArea type="data" outline="0" fieldPosition="0">
        <references count="2">
          <reference field="4294967294" count="1" selected="0">
            <x v="0"/>
          </reference>
          <reference field="15" count="1" selected="0">
            <x v="2"/>
          </reference>
        </references>
      </pivotArea>
    </chartFormat>
    <chartFormat chart="26" format="28" series="1">
      <pivotArea type="data" outline="0" fieldPosition="0">
        <references count="2">
          <reference field="4294967294" count="1" selected="0">
            <x v="0"/>
          </reference>
          <reference field="15" count="1" selected="0">
            <x v="2"/>
          </reference>
        </references>
      </pivotArea>
    </chartFormat>
    <chartFormat chart="26" format="29" series="1">
      <pivotArea type="data" outline="0" fieldPosition="0">
        <references count="2">
          <reference field="4294967294" count="1" selected="0">
            <x v="0"/>
          </reference>
          <reference field="15" count="1" selected="0">
            <x v="3"/>
          </reference>
        </references>
      </pivotArea>
    </chartFormat>
    <chartFormat chart="0" format="21" series="1">
      <pivotArea type="data" outline="0" fieldPosition="0">
        <references count="2">
          <reference field="4294967294" count="1" selected="0">
            <x v="0"/>
          </reference>
          <reference field="15" count="1" selected="0">
            <x v="3"/>
          </reference>
        </references>
      </pivotArea>
    </chartFormat>
    <chartFormat chart="0" format="22" series="1">
      <pivotArea type="data" outline="0" fieldPosition="0">
        <references count="2">
          <reference field="4294967294" count="1" selected="0">
            <x v="0"/>
          </reference>
          <reference field="7" count="1" selected="0">
            <x v="0"/>
          </reference>
        </references>
      </pivotArea>
    </chartFormat>
    <chartFormat chart="0" format="23" series="1">
      <pivotArea type="data" outline="0" fieldPosition="0">
        <references count="2">
          <reference field="4294967294" count="1" selected="0">
            <x v="0"/>
          </reference>
          <reference field="7" count="1" selected="0">
            <x v="2"/>
          </reference>
        </references>
      </pivotArea>
    </chartFormat>
    <chartFormat chart="26" format="30" series="1">
      <pivotArea type="data" outline="0" fieldPosition="0">
        <references count="2">
          <reference field="4294967294" count="1" selected="0">
            <x v="0"/>
          </reference>
          <reference field="7" count="1" selected="0">
            <x v="0"/>
          </reference>
        </references>
      </pivotArea>
    </chartFormat>
    <chartFormat chart="26" format="31" series="1">
      <pivotArea type="data" outline="0" fieldPosition="0">
        <references count="2">
          <reference field="4294967294" count="1" selected="0">
            <x v="0"/>
          </reference>
          <reference field="7" count="1" selected="0">
            <x v="2"/>
          </reference>
        </references>
      </pivotArea>
    </chartFormat>
    <chartFormat chart="26" format="32" series="1">
      <pivotArea type="data" outline="0" fieldPosition="0">
        <references count="2">
          <reference field="4294967294" count="1" selected="0">
            <x v="0"/>
          </reference>
          <reference field="15" count="1" selected="0">
            <x v="4"/>
          </reference>
        </references>
      </pivotArea>
    </chartFormat>
    <chartFormat chart="0" format="24" series="1">
      <pivotArea type="data" outline="0" fieldPosition="0">
        <references count="2">
          <reference field="4294967294" count="1" selected="0">
            <x v="0"/>
          </reference>
          <reference field="15" count="1" selected="0">
            <x v="4"/>
          </reference>
        </references>
      </pivotArea>
    </chartFormat>
    <chartFormat chart="85" format="33" series="1">
      <pivotArea type="data" outline="0" fieldPosition="0">
        <references count="2">
          <reference field="4294967294" count="1" selected="0">
            <x v="0"/>
          </reference>
          <reference field="15" count="1" selected="0">
            <x v="0"/>
          </reference>
        </references>
      </pivotArea>
    </chartFormat>
    <chartFormat chart="85" format="34" series="1">
      <pivotArea type="data" outline="0" fieldPosition="0">
        <references count="2">
          <reference field="4294967294" count="1" selected="0">
            <x v="0"/>
          </reference>
          <reference field="15" count="1" selected="0">
            <x v="1"/>
          </reference>
        </references>
      </pivotArea>
    </chartFormat>
    <chartFormat chart="86" format="35" series="1">
      <pivotArea type="data" outline="0" fieldPosition="0">
        <references count="2">
          <reference field="4294967294" count="1" selected="0">
            <x v="0"/>
          </reference>
          <reference field="15" count="1" selected="0">
            <x v="0"/>
          </reference>
        </references>
      </pivotArea>
    </chartFormat>
    <chartFormat chart="86" format="36" series="1">
      <pivotArea type="data" outline="0" fieldPosition="0">
        <references count="2">
          <reference field="4294967294" count="1" selected="0">
            <x v="0"/>
          </reference>
          <reference field="15" count="1" selected="0">
            <x v="1"/>
          </reference>
        </references>
      </pivotArea>
    </chartFormat>
    <chartFormat chart="93" format="33" series="1">
      <pivotArea type="data" outline="0" fieldPosition="0">
        <references count="2">
          <reference field="4294967294" count="1" selected="0">
            <x v="0"/>
          </reference>
          <reference field="15" count="1" selected="0">
            <x v="0"/>
          </reference>
        </references>
      </pivotArea>
    </chartFormat>
    <chartFormat chart="93" format="34" series="1">
      <pivotArea type="data" outline="0" fieldPosition="0">
        <references count="2">
          <reference field="4294967294" count="1" selected="0">
            <x v="0"/>
          </reference>
          <reference field="15" count="1" selected="0">
            <x v="1"/>
          </reference>
        </references>
      </pivotArea>
    </chartFormat>
    <chartFormat chart="98" format="35" series="1">
      <pivotArea type="data" outline="0" fieldPosition="0">
        <references count="2">
          <reference field="4294967294" count="1" selected="0">
            <x v="0"/>
          </reference>
          <reference field="15" count="1" selected="0">
            <x v="0"/>
          </reference>
        </references>
      </pivotArea>
    </chartFormat>
    <chartFormat chart="98" format="36" series="1">
      <pivotArea type="data" outline="0" fieldPosition="0">
        <references count="2">
          <reference field="4294967294" count="1" selected="0">
            <x v="0"/>
          </reference>
          <reference field="15"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25" applyNumberFormats="0" applyBorderFormats="0" applyFontFormats="0" applyPatternFormats="0" applyAlignmentFormats="0" applyWidthHeightFormats="1" dataCaption="Values" updatedVersion="8" minRefreshableVersion="3" useAutoFormatting="1" itemPrintTitles="1" createdVersion="5" indent="0" outline="1" outlineData="1" multipleFieldFilters="0" chartFormat="82">
  <location ref="A3:B6" firstHeaderRow="1" firstDataRow="1" firstDataCol="1" rowPageCount="1" colPageCount="1"/>
  <pivotFields count="16">
    <pivotField axis="axisPage" multipleItemSelectionAllowed="1" showAll="0">
      <items count="9">
        <item h="1" x="0"/>
        <item h="1" x="1"/>
        <item h="1" x="2"/>
        <item h="1" x="3"/>
        <item h="1" x="4"/>
        <item h="1" x="5"/>
        <item x="6"/>
        <item h="1" x="7"/>
        <item t="default"/>
      </items>
    </pivotField>
    <pivotField showAll="0"/>
    <pivotField showAll="0"/>
    <pivotField showAll="0"/>
    <pivotField showAll="0"/>
    <pivotField showAll="0"/>
    <pivotField showAll="0"/>
    <pivotField showAll="0"/>
    <pivotField showAll="0"/>
    <pivotField dataField="1" showAll="0"/>
    <pivotField numFmtId="6" showAll="0" defaultSubtotal="0"/>
    <pivotField numFmtId="6" showAll="0" defaultSubtotal="0"/>
    <pivotField numFmtId="6" showAll="0" defaultSubtotal="0"/>
    <pivotField showAll="0" defaultSubtotal="0"/>
    <pivotField numFmtId="6" showAll="0" defaultSubtotal="0"/>
    <pivotField axis="axisRow" multipleItemSelectionAllowed="1" showAll="0">
      <items count="6">
        <item n="NCTCOG Region" x="1"/>
        <item n="Rest of the State" x="0"/>
        <item x="2"/>
        <item m="1" x="3"/>
        <item m="1" x="4"/>
        <item t="default"/>
      </items>
    </pivotField>
  </pivotFields>
  <rowFields count="1">
    <field x="15"/>
  </rowFields>
  <rowItems count="3">
    <i>
      <x/>
    </i>
    <i>
      <x v="1"/>
    </i>
    <i t="grand">
      <x/>
    </i>
  </rowItems>
  <colItems count="1">
    <i/>
  </colItems>
  <pageFields count="1">
    <pageField fld="0" hier="-1"/>
  </pageFields>
  <dataFields count="1">
    <dataField name="Sum of Estimated Cost" fld="9" baseField="0" baseItem="0"/>
  </dataFields>
  <formats count="2">
    <format dxfId="16">
      <pivotArea outline="0" collapsedLevelsAreSubtotals="1" fieldPosition="0"/>
    </format>
    <format dxfId="17">
      <pivotArea collapsedLevelsAreSubtotals="1" fieldPosition="0">
        <references count="1">
          <reference field="15" count="0"/>
        </references>
      </pivotArea>
    </format>
  </formats>
  <chartFormats count="36">
    <chartFormat chart="0" format="10" series="1">
      <pivotArea type="data" outline="0" fieldPosition="0">
        <references count="1">
          <reference field="4294967294" count="1" selected="0">
            <x v="0"/>
          </reference>
        </references>
      </pivotArea>
    </chartFormat>
    <chartFormat chart="4" format="14" series="1">
      <pivotArea type="data" outline="0" fieldPosition="0">
        <references count="1">
          <reference field="4294967294" count="1" selected="0">
            <x v="0"/>
          </reference>
        </references>
      </pivotArea>
    </chartFormat>
    <chartFormat chart="4" format="15">
      <pivotArea type="data" outline="0" fieldPosition="0">
        <references count="2">
          <reference field="4294967294" count="1" selected="0">
            <x v="0"/>
          </reference>
          <reference field="15" count="1" selected="0">
            <x v="1"/>
          </reference>
        </references>
      </pivotArea>
    </chartFormat>
    <chartFormat chart="4" format="16">
      <pivotArea type="data" outline="0" fieldPosition="0">
        <references count="2">
          <reference field="4294967294" count="1" selected="0">
            <x v="0"/>
          </reference>
          <reference field="15" count="1" selected="0">
            <x v="0"/>
          </reference>
        </references>
      </pivotArea>
    </chartFormat>
    <chartFormat chart="0" format="11">
      <pivotArea type="data" outline="0" fieldPosition="0">
        <references count="2">
          <reference field="4294967294" count="1" selected="0">
            <x v="0"/>
          </reference>
          <reference field="15" count="1" selected="0">
            <x v="1"/>
          </reference>
        </references>
      </pivotArea>
    </chartFormat>
    <chartFormat chart="0" format="12">
      <pivotArea type="data" outline="0" fieldPosition="0">
        <references count="2">
          <reference field="4294967294" count="1" selected="0">
            <x v="0"/>
          </reference>
          <reference field="15" count="1" selected="0">
            <x v="0"/>
          </reference>
        </references>
      </pivotArea>
    </chartFormat>
    <chartFormat chart="14" format="17" series="1">
      <pivotArea type="data" outline="0" fieldPosition="0">
        <references count="1">
          <reference field="4294967294" count="1" selected="0">
            <x v="0"/>
          </reference>
        </references>
      </pivotArea>
    </chartFormat>
    <chartFormat chart="14" format="18">
      <pivotArea type="data" outline="0" fieldPosition="0">
        <references count="2">
          <reference field="4294967294" count="1" selected="0">
            <x v="0"/>
          </reference>
          <reference field="15" count="1" selected="0">
            <x v="1"/>
          </reference>
        </references>
      </pivotArea>
    </chartFormat>
    <chartFormat chart="14" format="19">
      <pivotArea type="data" outline="0" fieldPosition="0">
        <references count="2">
          <reference field="4294967294" count="1" selected="0">
            <x v="0"/>
          </reference>
          <reference field="15" count="1" selected="0">
            <x v="0"/>
          </reference>
        </references>
      </pivotArea>
    </chartFormat>
    <chartFormat chart="15" format="20" series="1">
      <pivotArea type="data" outline="0" fieldPosition="0">
        <references count="1">
          <reference field="4294967294" count="1" selected="0">
            <x v="0"/>
          </reference>
        </references>
      </pivotArea>
    </chartFormat>
    <chartFormat chart="15" format="21">
      <pivotArea type="data" outline="0" fieldPosition="0">
        <references count="2">
          <reference field="4294967294" count="1" selected="0">
            <x v="0"/>
          </reference>
          <reference field="15" count="1" selected="0">
            <x v="1"/>
          </reference>
        </references>
      </pivotArea>
    </chartFormat>
    <chartFormat chart="15" format="22">
      <pivotArea type="data" outline="0" fieldPosition="0">
        <references count="2">
          <reference field="4294967294" count="1" selected="0">
            <x v="0"/>
          </reference>
          <reference field="15" count="1" selected="0">
            <x v="0"/>
          </reference>
        </references>
      </pivotArea>
    </chartFormat>
    <chartFormat chart="34" format="17" series="1">
      <pivotArea type="data" outline="0" fieldPosition="0">
        <references count="1">
          <reference field="4294967294" count="1" selected="0">
            <x v="0"/>
          </reference>
        </references>
      </pivotArea>
    </chartFormat>
    <chartFormat chart="34" format="18">
      <pivotArea type="data" outline="0" fieldPosition="0">
        <references count="2">
          <reference field="4294967294" count="1" selected="0">
            <x v="0"/>
          </reference>
          <reference field="15" count="1" selected="0">
            <x v="1"/>
          </reference>
        </references>
      </pivotArea>
    </chartFormat>
    <chartFormat chart="34" format="19">
      <pivotArea type="data" outline="0" fieldPosition="0">
        <references count="2">
          <reference field="4294967294" count="1" selected="0">
            <x v="0"/>
          </reference>
          <reference field="15" count="1" selected="0">
            <x v="0"/>
          </reference>
        </references>
      </pivotArea>
    </chartFormat>
    <chartFormat chart="35" format="20" series="1">
      <pivotArea type="data" outline="0" fieldPosition="0">
        <references count="1">
          <reference field="4294967294" count="1" selected="0">
            <x v="0"/>
          </reference>
        </references>
      </pivotArea>
    </chartFormat>
    <chartFormat chart="35" format="21">
      <pivotArea type="data" outline="0" fieldPosition="0">
        <references count="2">
          <reference field="4294967294" count="1" selected="0">
            <x v="0"/>
          </reference>
          <reference field="15" count="1" selected="0">
            <x v="1"/>
          </reference>
        </references>
      </pivotArea>
    </chartFormat>
    <chartFormat chart="35" format="22">
      <pivotArea type="data" outline="0" fieldPosition="0">
        <references count="2">
          <reference field="4294967294" count="1" selected="0">
            <x v="0"/>
          </reference>
          <reference field="15" count="1" selected="0">
            <x v="0"/>
          </reference>
        </references>
      </pivotArea>
    </chartFormat>
    <chartFormat chart="47" format="17" series="1">
      <pivotArea type="data" outline="0" fieldPosition="0">
        <references count="1">
          <reference field="4294967294" count="1" selected="0">
            <x v="0"/>
          </reference>
        </references>
      </pivotArea>
    </chartFormat>
    <chartFormat chart="47" format="18">
      <pivotArea type="data" outline="0" fieldPosition="0">
        <references count="2">
          <reference field="4294967294" count="1" selected="0">
            <x v="0"/>
          </reference>
          <reference field="15" count="1" selected="0">
            <x v="1"/>
          </reference>
        </references>
      </pivotArea>
    </chartFormat>
    <chartFormat chart="47" format="19">
      <pivotArea type="data" outline="0" fieldPosition="0">
        <references count="2">
          <reference field="4294967294" count="1" selected="0">
            <x v="0"/>
          </reference>
          <reference field="15" count="1" selected="0">
            <x v="0"/>
          </reference>
        </references>
      </pivotArea>
    </chartFormat>
    <chartFormat chart="48" format="20" series="1">
      <pivotArea type="data" outline="0" fieldPosition="0">
        <references count="1">
          <reference field="4294967294" count="1" selected="0">
            <x v="0"/>
          </reference>
        </references>
      </pivotArea>
    </chartFormat>
    <chartFormat chart="48" format="21">
      <pivotArea type="data" outline="0" fieldPosition="0">
        <references count="2">
          <reference field="4294967294" count="1" selected="0">
            <x v="0"/>
          </reference>
          <reference field="15" count="1" selected="0">
            <x v="1"/>
          </reference>
        </references>
      </pivotArea>
    </chartFormat>
    <chartFormat chart="48" format="22">
      <pivotArea type="data" outline="0" fieldPosition="0">
        <references count="2">
          <reference field="4294967294" count="1" selected="0">
            <x v="0"/>
          </reference>
          <reference field="15" count="1" selected="0">
            <x v="0"/>
          </reference>
        </references>
      </pivotArea>
    </chartFormat>
    <chartFormat chart="60" format="13" series="1">
      <pivotArea type="data" outline="0" fieldPosition="0">
        <references count="1">
          <reference field="4294967294" count="1" selected="0">
            <x v="0"/>
          </reference>
        </references>
      </pivotArea>
    </chartFormat>
    <chartFormat chart="60" format="14">
      <pivotArea type="data" outline="0" fieldPosition="0">
        <references count="2">
          <reference field="4294967294" count="1" selected="0">
            <x v="0"/>
          </reference>
          <reference field="15" count="1" selected="0">
            <x v="0"/>
          </reference>
        </references>
      </pivotArea>
    </chartFormat>
    <chartFormat chart="60" format="15">
      <pivotArea type="data" outline="0" fieldPosition="0">
        <references count="2">
          <reference field="4294967294" count="1" selected="0">
            <x v="0"/>
          </reference>
          <reference field="15" count="1" selected="0">
            <x v="1"/>
          </reference>
        </references>
      </pivotArea>
    </chartFormat>
    <chartFormat chart="61" format="16" series="1">
      <pivotArea type="data" outline="0" fieldPosition="0">
        <references count="1">
          <reference field="4294967294" count="1" selected="0">
            <x v="0"/>
          </reference>
        </references>
      </pivotArea>
    </chartFormat>
    <chartFormat chart="61" format="17">
      <pivotArea type="data" outline="0" fieldPosition="0">
        <references count="2">
          <reference field="4294967294" count="1" selected="0">
            <x v="0"/>
          </reference>
          <reference field="15" count="1" selected="0">
            <x v="0"/>
          </reference>
        </references>
      </pivotArea>
    </chartFormat>
    <chartFormat chart="61" format="18">
      <pivotArea type="data" outline="0" fieldPosition="0">
        <references count="2">
          <reference field="4294967294" count="1" selected="0">
            <x v="0"/>
          </reference>
          <reference field="15" count="1" selected="0">
            <x v="1"/>
          </reference>
        </references>
      </pivotArea>
    </chartFormat>
    <chartFormat chart="4" format="17">
      <pivotArea type="data" outline="0" fieldPosition="0">
        <references count="2">
          <reference field="4294967294" count="1" selected="0">
            <x v="0"/>
          </reference>
          <reference field="15" count="1" selected="0">
            <x v="2"/>
          </reference>
        </references>
      </pivotArea>
    </chartFormat>
    <chartFormat chart="0" format="13">
      <pivotArea type="data" outline="0" fieldPosition="0">
        <references count="2">
          <reference field="4294967294" count="1" selected="0">
            <x v="0"/>
          </reference>
          <reference field="15" count="1" selected="0">
            <x v="2"/>
          </reference>
        </references>
      </pivotArea>
    </chartFormat>
    <chartFormat chart="4" format="18">
      <pivotArea type="data" outline="0" fieldPosition="0">
        <references count="2">
          <reference field="4294967294" count="1" selected="0">
            <x v="0"/>
          </reference>
          <reference field="15" count="1" selected="0">
            <x v="3"/>
          </reference>
        </references>
      </pivotArea>
    </chartFormat>
    <chartFormat chart="0" format="14">
      <pivotArea type="data" outline="0" fieldPosition="0">
        <references count="2">
          <reference field="4294967294" count="1" selected="0">
            <x v="0"/>
          </reference>
          <reference field="15" count="1" selected="0">
            <x v="3"/>
          </reference>
        </references>
      </pivotArea>
    </chartFormat>
    <chartFormat chart="4" format="19">
      <pivotArea type="data" outline="0" fieldPosition="0">
        <references count="2">
          <reference field="4294967294" count="1" selected="0">
            <x v="0"/>
          </reference>
          <reference field="15" count="1" selected="0">
            <x v="4"/>
          </reference>
        </references>
      </pivotArea>
    </chartFormat>
    <chartFormat chart="0" format="15">
      <pivotArea type="data" outline="0" fieldPosition="0">
        <references count="2">
          <reference field="4294967294" count="1" selected="0">
            <x v="0"/>
          </reference>
          <reference field="15"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2" cacheId="25" applyNumberFormats="0" applyBorderFormats="0" applyFontFormats="0" applyPatternFormats="0" applyAlignmentFormats="0" applyWidthHeightFormats="1" dataCaption="Values" updatedVersion="8" minRefreshableVersion="3" useAutoFormatting="1" itemPrintTitles="1" createdVersion="5" indent="0" outline="1" outlineData="1" multipleFieldFilters="0" chartFormat="67">
  <location ref="A4:C16" firstHeaderRow="1" firstDataRow="2" firstDataCol="1" rowPageCount="2" colPageCount="1"/>
  <pivotFields count="16">
    <pivotField axis="axisPage" multipleItemSelectionAllowed="1" showAll="0">
      <items count="9">
        <item h="1" x="0"/>
        <item h="1" x="1"/>
        <item h="1" x="2"/>
        <item h="1" x="3"/>
        <item h="1" x="4"/>
        <item h="1" x="5"/>
        <item x="6"/>
        <item h="1" x="7"/>
        <item t="default"/>
      </items>
    </pivotField>
    <pivotField showAll="0"/>
    <pivotField showAll="0"/>
    <pivotField axis="axisRow" showAll="0">
      <items count="374">
        <item x="7"/>
        <item x="2"/>
        <item x="40"/>
        <item m="1" x="347"/>
        <item x="20"/>
        <item x="72"/>
        <item m="1" x="352"/>
        <item x="53"/>
        <item x="56"/>
        <item x="9"/>
        <item x="57"/>
        <item x="43"/>
        <item x="37"/>
        <item x="22"/>
        <item x="5"/>
        <item m="1" x="351"/>
        <item x="35"/>
        <item x="38"/>
        <item x="24"/>
        <item x="58"/>
        <item x="73"/>
        <item x="15"/>
        <item x="80"/>
        <item x="69"/>
        <item x="1"/>
        <item x="81"/>
        <item x="65"/>
        <item x="19"/>
        <item x="66"/>
        <item m="1" x="354"/>
        <item x="74"/>
        <item x="0"/>
        <item x="23"/>
        <item x="82"/>
        <item x="26"/>
        <item m="1" x="363"/>
        <item x="50"/>
        <item x="31"/>
        <item x="67"/>
        <item x="32"/>
        <item x="83"/>
        <item x="84"/>
        <item x="44"/>
        <item x="17"/>
        <item x="75"/>
        <item x="45"/>
        <item x="59"/>
        <item x="52"/>
        <item x="68"/>
        <item x="29"/>
        <item x="27"/>
        <item x="28"/>
        <item x="6"/>
        <item x="55"/>
        <item x="14"/>
        <item x="60"/>
        <item x="70"/>
        <item x="41"/>
        <item m="1" x="346"/>
        <item x="21"/>
        <item x="76"/>
        <item x="16"/>
        <item x="18"/>
        <item x="49"/>
        <item x="48"/>
        <item x="77"/>
        <item x="10"/>
        <item x="71"/>
        <item x="11"/>
        <item x="34"/>
        <item m="1" x="365"/>
        <item x="54"/>
        <item x="61"/>
        <item x="78"/>
        <item x="62"/>
        <item x="4"/>
        <item x="85"/>
        <item x="8"/>
        <item x="42"/>
        <item m="1" x="356"/>
        <item m="1" x="368"/>
        <item x="36"/>
        <item x="13"/>
        <item x="79"/>
        <item x="63"/>
        <item x="25"/>
        <item x="64"/>
        <item x="3"/>
        <item x="345"/>
        <item m="1" x="359"/>
        <item x="87"/>
        <item x="88"/>
        <item x="89"/>
        <item m="1" x="366"/>
        <item m="1" x="350"/>
        <item x="91"/>
        <item m="1" x="372"/>
        <item x="95"/>
        <item x="96"/>
        <item x="97"/>
        <item x="98"/>
        <item m="1" x="355"/>
        <item x="101"/>
        <item x="90"/>
        <item x="99"/>
        <item x="100"/>
        <item x="86"/>
        <item x="92"/>
        <item m="1" x="357"/>
        <item x="103"/>
        <item x="104"/>
        <item x="105"/>
        <item x="106"/>
        <item x="107"/>
        <item x="108"/>
        <item x="109"/>
        <item x="110"/>
        <item x="111"/>
        <item m="1" x="349"/>
        <item x="47"/>
        <item x="115"/>
        <item m="1" x="367"/>
        <item x="113"/>
        <item x="114"/>
        <item x="116"/>
        <item x="117"/>
        <item x="118"/>
        <item x="119"/>
        <item x="120"/>
        <item x="121"/>
        <item x="122"/>
        <item m="1" x="358"/>
        <item x="124"/>
        <item x="125"/>
        <item x="127"/>
        <item x="128"/>
        <item x="129"/>
        <item x="130"/>
        <item x="131"/>
        <item x="132"/>
        <item x="133"/>
        <item x="134"/>
        <item x="135"/>
        <item x="136"/>
        <item x="137"/>
        <item x="138"/>
        <item x="139"/>
        <item x="140"/>
        <item x="141"/>
        <item m="1" x="369"/>
        <item x="143"/>
        <item x="144"/>
        <item x="145"/>
        <item x="146"/>
        <item x="147"/>
        <item x="148"/>
        <item x="149"/>
        <item x="150"/>
        <item x="151"/>
        <item x="152"/>
        <item x="153"/>
        <item x="154"/>
        <item m="1" x="362"/>
        <item x="126"/>
        <item x="155"/>
        <item x="156"/>
        <item x="157"/>
        <item x="158"/>
        <item m="1" x="348"/>
        <item x="159"/>
        <item x="160"/>
        <item x="161"/>
        <item x="162"/>
        <item x="163"/>
        <item x="164"/>
        <item x="165"/>
        <item x="166"/>
        <item x="167"/>
        <item x="94"/>
        <item x="168"/>
        <item x="12"/>
        <item x="169"/>
        <item x="170"/>
        <item m="1" x="3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m="1" x="360"/>
        <item x="208"/>
        <item x="209"/>
        <item x="210"/>
        <item x="211"/>
        <item x="212"/>
        <item x="51"/>
        <item x="213"/>
        <item x="30"/>
        <item x="142"/>
        <item x="307"/>
        <item x="215"/>
        <item x="216"/>
        <item x="112"/>
        <item x="217"/>
        <item x="218"/>
        <item x="219"/>
        <item m="1" x="361"/>
        <item x="220"/>
        <item x="221"/>
        <item x="222"/>
        <item x="223"/>
        <item x="224"/>
        <item x="225"/>
        <item x="226"/>
        <item x="227"/>
        <item x="228"/>
        <item x="229"/>
        <item x="230"/>
        <item x="231"/>
        <item x="232"/>
        <item x="233"/>
        <item x="234"/>
        <item x="235"/>
        <item x="33"/>
        <item x="39"/>
        <item x="46"/>
        <item x="93"/>
        <item x="102"/>
        <item x="123"/>
        <item x="248"/>
        <item x="249"/>
        <item x="293"/>
        <item x="265"/>
        <item x="268"/>
        <item x="245"/>
        <item x="281"/>
        <item x="294"/>
        <item x="246"/>
        <item x="253"/>
        <item x="270"/>
        <item x="295"/>
        <item x="296"/>
        <item x="290"/>
        <item x="238"/>
        <item x="239"/>
        <item x="297"/>
        <item x="298"/>
        <item x="299"/>
        <item x="300"/>
        <item x="301"/>
        <item x="283"/>
        <item x="302"/>
        <item x="303"/>
        <item x="284"/>
        <item x="236"/>
        <item x="237"/>
        <item x="240"/>
        <item x="241"/>
        <item x="242"/>
        <item x="243"/>
        <item x="244"/>
        <item x="247"/>
        <item x="250"/>
        <item x="251"/>
        <item x="252"/>
        <item x="254"/>
        <item m="1" x="353"/>
        <item x="256"/>
        <item x="214"/>
        <item x="257"/>
        <item x="258"/>
        <item x="259"/>
        <item x="260"/>
        <item x="261"/>
        <item x="262"/>
        <item x="263"/>
        <item x="264"/>
        <item x="266"/>
        <item x="267"/>
        <item m="1" x="371"/>
        <item x="271"/>
        <item x="272"/>
        <item x="273"/>
        <item x="274"/>
        <item x="275"/>
        <item x="276"/>
        <item x="277"/>
        <item x="278"/>
        <item x="279"/>
        <item x="280"/>
        <item x="282"/>
        <item x="285"/>
        <item x="286"/>
        <item x="287"/>
        <item x="288"/>
        <item x="289"/>
        <item x="291"/>
        <item x="292"/>
        <item m="1" x="364"/>
        <item x="255"/>
        <item x="269"/>
        <item x="304"/>
        <item x="305"/>
        <item x="306"/>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t="default"/>
      </items>
    </pivotField>
    <pivotField showAll="0"/>
    <pivotField showAll="0"/>
    <pivotField showAll="0"/>
    <pivotField axis="axisCol" showAll="0">
      <items count="11">
        <item x="2"/>
        <item x="0"/>
        <item x="3"/>
        <item x="1"/>
        <item x="4"/>
        <item m="1" x="9"/>
        <item m="1" x="8"/>
        <item m="1" x="7"/>
        <item x="5"/>
        <item x="6"/>
        <item t="default"/>
      </items>
    </pivotField>
    <pivotField numFmtId="9" showAll="0"/>
    <pivotField dataField="1" showAll="0"/>
    <pivotField numFmtId="6" showAll="0"/>
    <pivotField numFmtId="6" showAll="0" defaultSubtotal="0"/>
    <pivotField numFmtId="6" showAll="0" defaultSubtotal="0"/>
    <pivotField showAll="0" defaultSubtotal="0"/>
    <pivotField numFmtId="6" showAll="0" defaultSubtotal="0"/>
    <pivotField axis="axisPage" multipleItemSelectionAllowed="1" showAll="0">
      <items count="6">
        <item h="1" x="0"/>
        <item x="1"/>
        <item h="1" x="2"/>
        <item h="1" m="1" x="3"/>
        <item h="1" m="1" x="4"/>
        <item t="default"/>
      </items>
    </pivotField>
  </pivotFields>
  <rowFields count="1">
    <field x="3"/>
  </rowFields>
  <rowItems count="11">
    <i>
      <x v="178"/>
    </i>
    <i>
      <x v="179"/>
    </i>
    <i>
      <x v="230"/>
    </i>
    <i>
      <x v="258"/>
    </i>
    <i>
      <x v="271"/>
    </i>
    <i>
      <x v="288"/>
    </i>
    <i>
      <x v="289"/>
    </i>
    <i>
      <x v="365"/>
    </i>
    <i>
      <x v="366"/>
    </i>
    <i>
      <x v="367"/>
    </i>
    <i t="grand">
      <x/>
    </i>
  </rowItems>
  <colFields count="1">
    <field x="7"/>
  </colFields>
  <colItems count="2">
    <i>
      <x v="1"/>
    </i>
    <i t="grand">
      <x/>
    </i>
  </colItems>
  <pageFields count="2">
    <pageField fld="15" hier="-1"/>
    <pageField fld="0" hier="-1"/>
  </pageFields>
  <dataFields count="1">
    <dataField name="Sum of Estimated Cost" fld="9" baseField="0" baseItem="0" numFmtId="164"/>
  </dataFields>
  <formats count="2">
    <format dxfId="10">
      <pivotArea collapsedLevelsAreSubtotals="1" fieldPosition="0">
        <references count="1">
          <reference field="3" count="13">
            <x v="1"/>
            <x v="6"/>
            <x v="15"/>
            <x v="26"/>
            <x v="29"/>
            <x v="35"/>
            <x v="47"/>
            <x v="57"/>
            <x v="58"/>
            <x v="59"/>
            <x v="61"/>
            <x v="70"/>
            <x v="83"/>
          </reference>
        </references>
      </pivotArea>
    </format>
    <format dxfId="11">
      <pivotArea outline="0" collapsedLevelsAreSubtotals="1" fieldPosition="0"/>
    </format>
  </formats>
  <chartFormats count="42">
    <chartFormat chart="0" format="3" series="1">
      <pivotArea type="data" outline="0" fieldPosition="0">
        <references count="2">
          <reference field="4294967294" count="1" selected="0">
            <x v="0"/>
          </reference>
          <reference field="7" count="1" selected="0">
            <x v="2"/>
          </reference>
        </references>
      </pivotArea>
    </chartFormat>
    <chartFormat chart="0" format="4" series="1">
      <pivotArea type="data" outline="0" fieldPosition="0">
        <references count="2">
          <reference field="4294967294" count="1" selected="0">
            <x v="0"/>
          </reference>
          <reference field="7" count="1" selected="0">
            <x v="1"/>
          </reference>
        </references>
      </pivotArea>
    </chartFormat>
    <chartFormat chart="9" format="7" series="1">
      <pivotArea type="data" outline="0" fieldPosition="0">
        <references count="2">
          <reference field="4294967294" count="1" selected="0">
            <x v="0"/>
          </reference>
          <reference field="7" count="1" selected="0">
            <x v="2"/>
          </reference>
        </references>
      </pivotArea>
    </chartFormat>
    <chartFormat chart="9" format="8" series="1">
      <pivotArea type="data" outline="0" fieldPosition="0">
        <references count="2">
          <reference field="4294967294" count="1" selected="0">
            <x v="0"/>
          </reference>
          <reference field="7" count="1" selected="0">
            <x v="1"/>
          </reference>
        </references>
      </pivotArea>
    </chartFormat>
    <chartFormat chart="0" format="5" series="1">
      <pivotArea type="data" outline="0" fieldPosition="0">
        <references count="2">
          <reference field="4294967294" count="1" selected="0">
            <x v="0"/>
          </reference>
          <reference field="7" count="1" selected="0">
            <x v="0"/>
          </reference>
        </references>
      </pivotArea>
    </chartFormat>
    <chartFormat chart="9" format="9" series="1">
      <pivotArea type="data" outline="0" fieldPosition="0">
        <references count="2">
          <reference field="4294967294" count="1" selected="0">
            <x v="0"/>
          </reference>
          <reference field="7" count="1" selected="0">
            <x v="0"/>
          </reference>
        </references>
      </pivotArea>
    </chartFormat>
    <chartFormat chart="9" format="10">
      <pivotArea type="data" outline="0" fieldPosition="0">
        <references count="3">
          <reference field="4294967294" count="1" selected="0">
            <x v="0"/>
          </reference>
          <reference field="3" count="1" selected="0">
            <x v="101"/>
          </reference>
          <reference field="7" count="1" selected="0">
            <x v="2"/>
          </reference>
        </references>
      </pivotArea>
    </chartFormat>
    <chartFormat chart="9" format="11">
      <pivotArea type="data" outline="0" fieldPosition="0">
        <references count="3">
          <reference field="4294967294" count="1" selected="0">
            <x v="0"/>
          </reference>
          <reference field="3" count="1" selected="0">
            <x v="99"/>
          </reference>
          <reference field="7" count="1" selected="0">
            <x v="2"/>
          </reference>
        </references>
      </pivotArea>
    </chartFormat>
    <chartFormat chart="9" format="12">
      <pivotArea type="data" outline="0" fieldPosition="0">
        <references count="3">
          <reference field="4294967294" count="1" selected="0">
            <x v="0"/>
          </reference>
          <reference field="3" count="1" selected="0">
            <x v="93"/>
          </reference>
          <reference field="7" count="1" selected="0">
            <x v="0"/>
          </reference>
        </references>
      </pivotArea>
    </chartFormat>
    <chartFormat chart="18" format="13" series="1">
      <pivotArea type="data" outline="0" fieldPosition="0">
        <references count="2">
          <reference field="4294967294" count="1" selected="0">
            <x v="0"/>
          </reference>
          <reference field="7" count="1" selected="0">
            <x v="1"/>
          </reference>
        </references>
      </pivotArea>
    </chartFormat>
    <chartFormat chart="18" format="14" series="1">
      <pivotArea type="data" outline="0" fieldPosition="0">
        <references count="2">
          <reference field="4294967294" count="1" selected="0">
            <x v="0"/>
          </reference>
          <reference field="7" count="1" selected="0">
            <x v="2"/>
          </reference>
        </references>
      </pivotArea>
    </chartFormat>
    <chartFormat chart="18" format="15">
      <pivotArea type="data" outline="0" fieldPosition="0">
        <references count="3">
          <reference field="4294967294" count="1" selected="0">
            <x v="0"/>
          </reference>
          <reference field="3" count="1" selected="0">
            <x v="99"/>
          </reference>
          <reference field="7" count="1" selected="0">
            <x v="2"/>
          </reference>
        </references>
      </pivotArea>
    </chartFormat>
    <chartFormat chart="18" format="16">
      <pivotArea type="data" outline="0" fieldPosition="0">
        <references count="3">
          <reference field="4294967294" count="1" selected="0">
            <x v="0"/>
          </reference>
          <reference field="3" count="1" selected="0">
            <x v="101"/>
          </reference>
          <reference field="7" count="1" selected="0">
            <x v="2"/>
          </reference>
        </references>
      </pivotArea>
    </chartFormat>
    <chartFormat chart="18" format="17" series="1">
      <pivotArea type="data" outline="0" fieldPosition="0">
        <references count="2">
          <reference field="4294967294" count="1" selected="0">
            <x v="0"/>
          </reference>
          <reference field="7" count="1" selected="0">
            <x v="0"/>
          </reference>
        </references>
      </pivotArea>
    </chartFormat>
    <chartFormat chart="19" format="18" series="1">
      <pivotArea type="data" outline="0" fieldPosition="0">
        <references count="2">
          <reference field="4294967294" count="1" selected="0">
            <x v="0"/>
          </reference>
          <reference field="7" count="1" selected="0">
            <x v="1"/>
          </reference>
        </references>
      </pivotArea>
    </chartFormat>
    <chartFormat chart="19" format="19" series="1">
      <pivotArea type="data" outline="0" fieldPosition="0">
        <references count="2">
          <reference field="4294967294" count="1" selected="0">
            <x v="0"/>
          </reference>
          <reference field="7" count="1" selected="0">
            <x v="2"/>
          </reference>
        </references>
      </pivotArea>
    </chartFormat>
    <chartFormat chart="19" format="20">
      <pivotArea type="data" outline="0" fieldPosition="0">
        <references count="3">
          <reference field="4294967294" count="1" selected="0">
            <x v="0"/>
          </reference>
          <reference field="3" count="1" selected="0">
            <x v="99"/>
          </reference>
          <reference field="7" count="1" selected="0">
            <x v="2"/>
          </reference>
        </references>
      </pivotArea>
    </chartFormat>
    <chartFormat chart="19" format="21">
      <pivotArea type="data" outline="0" fieldPosition="0">
        <references count="3">
          <reference field="4294967294" count="1" selected="0">
            <x v="0"/>
          </reference>
          <reference field="3" count="1" selected="0">
            <x v="101"/>
          </reference>
          <reference field="7" count="1" selected="0">
            <x v="2"/>
          </reference>
        </references>
      </pivotArea>
    </chartFormat>
    <chartFormat chart="19" format="22" series="1">
      <pivotArea type="data" outline="0" fieldPosition="0">
        <references count="2">
          <reference field="4294967294" count="1" selected="0">
            <x v="0"/>
          </reference>
          <reference field="7" count="1" selected="0">
            <x v="0"/>
          </reference>
        </references>
      </pivotArea>
    </chartFormat>
    <chartFormat chart="0" format="7" series="1">
      <pivotArea type="data" outline="0" fieldPosition="0">
        <references count="1">
          <reference field="4294967294" count="1" selected="0">
            <x v="0"/>
          </reference>
        </references>
      </pivotArea>
    </chartFormat>
    <chartFormat chart="9" format="14" series="1">
      <pivotArea type="data" outline="0" fieldPosition="0">
        <references count="1">
          <reference field="4294967294" count="1" selected="0">
            <x v="0"/>
          </reference>
        </references>
      </pivotArea>
    </chartFormat>
    <chartFormat chart="9" format="15" series="1">
      <pivotArea type="data" outline="0" fieldPosition="0">
        <references count="2">
          <reference field="4294967294" count="1" selected="0">
            <x v="0"/>
          </reference>
          <reference field="7" count="1" selected="0">
            <x v="3"/>
          </reference>
        </references>
      </pivotArea>
    </chartFormat>
    <chartFormat chart="0" format="8" series="1">
      <pivotArea type="data" outline="0" fieldPosition="0">
        <references count="2">
          <reference field="4294967294" count="1" selected="0">
            <x v="0"/>
          </reference>
          <reference field="7" count="1" selected="0">
            <x v="3"/>
          </reference>
        </references>
      </pivotArea>
    </chartFormat>
    <chartFormat chart="9" format="16">
      <pivotArea type="data" outline="0" fieldPosition="0">
        <references count="3">
          <reference field="4294967294" count="1" selected="0">
            <x v="0"/>
          </reference>
          <reference field="3" count="1" selected="0">
            <x v="179"/>
          </reference>
          <reference field="7" count="1" selected="0">
            <x v="3"/>
          </reference>
        </references>
      </pivotArea>
    </chartFormat>
    <chartFormat chart="0" format="14" series="1">
      <pivotArea type="data" outline="0" fieldPosition="0">
        <references count="2">
          <reference field="4294967294" count="1" selected="0">
            <x v="0"/>
          </reference>
          <reference field="7" count="1" selected="0">
            <x v="8"/>
          </reference>
        </references>
      </pivotArea>
    </chartFormat>
    <chartFormat chart="9" format="22" series="1">
      <pivotArea type="data" outline="0" fieldPosition="0">
        <references count="2">
          <reference field="4294967294" count="1" selected="0">
            <x v="0"/>
          </reference>
          <reference field="7" count="1" selected="0">
            <x v="8"/>
          </reference>
        </references>
      </pivotArea>
    </chartFormat>
    <chartFormat chart="54" format="23" series="1">
      <pivotArea type="data" outline="0" fieldPosition="0">
        <references count="2">
          <reference field="4294967294" count="1" selected="0">
            <x v="0"/>
          </reference>
          <reference field="7" count="1" selected="0">
            <x v="1"/>
          </reference>
        </references>
      </pivotArea>
    </chartFormat>
    <chartFormat chart="54" format="24" series="1">
      <pivotArea type="data" outline="0" fieldPosition="0">
        <references count="2">
          <reference field="4294967294" count="1" selected="0">
            <x v="0"/>
          </reference>
          <reference field="7" count="1" selected="0">
            <x v="8"/>
          </reference>
        </references>
      </pivotArea>
    </chartFormat>
    <chartFormat chart="55" format="25" series="1">
      <pivotArea type="data" outline="0" fieldPosition="0">
        <references count="2">
          <reference field="4294967294" count="1" selected="0">
            <x v="0"/>
          </reference>
          <reference field="7" count="1" selected="0">
            <x v="1"/>
          </reference>
        </references>
      </pivotArea>
    </chartFormat>
    <chartFormat chart="55" format="26" series="1">
      <pivotArea type="data" outline="0" fieldPosition="0">
        <references count="2">
          <reference field="4294967294" count="1" selected="0">
            <x v="0"/>
          </reference>
          <reference field="7" count="1" selected="0">
            <x v="8"/>
          </reference>
        </references>
      </pivotArea>
    </chartFormat>
    <chartFormat chart="57" format="23" series="1">
      <pivotArea type="data" outline="0" fieldPosition="0">
        <references count="2">
          <reference field="4294967294" count="1" selected="0">
            <x v="0"/>
          </reference>
          <reference field="7" count="1" selected="0">
            <x v="1"/>
          </reference>
        </references>
      </pivotArea>
    </chartFormat>
    <chartFormat chart="57" format="24" series="1">
      <pivotArea type="data" outline="0" fieldPosition="0">
        <references count="2">
          <reference field="4294967294" count="1" selected="0">
            <x v="0"/>
          </reference>
          <reference field="7" count="1" selected="0">
            <x v="8"/>
          </reference>
        </references>
      </pivotArea>
    </chartFormat>
    <chartFormat chart="59" format="23" series="1">
      <pivotArea type="data" outline="0" fieldPosition="0">
        <references count="2">
          <reference field="4294967294" count="1" selected="0">
            <x v="0"/>
          </reference>
          <reference field="7" count="1" selected="0">
            <x v="1"/>
          </reference>
        </references>
      </pivotArea>
    </chartFormat>
    <chartFormat chart="59" format="24" series="1">
      <pivotArea type="data" outline="0" fieldPosition="0">
        <references count="2">
          <reference field="4294967294" count="1" selected="0">
            <x v="0"/>
          </reference>
          <reference field="7" count="1" selected="0">
            <x v="2"/>
          </reference>
        </references>
      </pivotArea>
    </chartFormat>
    <chartFormat chart="59" format="25" series="1">
      <pivotArea type="data" outline="0" fieldPosition="0">
        <references count="2">
          <reference field="4294967294" count="1" selected="0">
            <x v="0"/>
          </reference>
          <reference field="7" count="1" selected="0">
            <x v="3"/>
          </reference>
        </references>
      </pivotArea>
    </chartFormat>
    <chartFormat chart="59" format="26">
      <pivotArea type="data" outline="0" fieldPosition="0">
        <references count="3">
          <reference field="4294967294" count="1" selected="0">
            <x v="0"/>
          </reference>
          <reference field="3" count="1" selected="0">
            <x v="179"/>
          </reference>
          <reference field="7" count="1" selected="0">
            <x v="3"/>
          </reference>
        </references>
      </pivotArea>
    </chartFormat>
    <chartFormat chart="59" format="27" series="1">
      <pivotArea type="data" outline="0" fieldPosition="0">
        <references count="2">
          <reference field="4294967294" count="1" selected="0">
            <x v="0"/>
          </reference>
          <reference field="7" count="1" selected="0">
            <x v="8"/>
          </reference>
        </references>
      </pivotArea>
    </chartFormat>
    <chartFormat chart="60" format="28" series="1">
      <pivotArea type="data" outline="0" fieldPosition="0">
        <references count="2">
          <reference field="4294967294" count="1" selected="0">
            <x v="0"/>
          </reference>
          <reference field="7" count="1" selected="0">
            <x v="1"/>
          </reference>
        </references>
      </pivotArea>
    </chartFormat>
    <chartFormat chart="60" format="29" series="1">
      <pivotArea type="data" outline="0" fieldPosition="0">
        <references count="2">
          <reference field="4294967294" count="1" selected="0">
            <x v="0"/>
          </reference>
          <reference field="7" count="1" selected="0">
            <x v="2"/>
          </reference>
        </references>
      </pivotArea>
    </chartFormat>
    <chartFormat chart="60" format="30" series="1">
      <pivotArea type="data" outline="0" fieldPosition="0">
        <references count="2">
          <reference field="4294967294" count="1" selected="0">
            <x v="0"/>
          </reference>
          <reference field="7" count="1" selected="0">
            <x v="3"/>
          </reference>
        </references>
      </pivotArea>
    </chartFormat>
    <chartFormat chart="60" format="31">
      <pivotArea type="data" outline="0" fieldPosition="0">
        <references count="3">
          <reference field="4294967294" count="1" selected="0">
            <x v="0"/>
          </reference>
          <reference field="3" count="1" selected="0">
            <x v="179"/>
          </reference>
          <reference field="7" count="1" selected="0">
            <x v="3"/>
          </reference>
        </references>
      </pivotArea>
    </chartFormat>
    <chartFormat chart="60" format="32" series="1">
      <pivotArea type="data" outline="0" fieldPosition="0">
        <references count="2">
          <reference field="4294967294" count="1" selected="0">
            <x v="0"/>
          </reference>
          <reference field="7"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3" cacheId="25" applyNumberFormats="0" applyBorderFormats="0" applyFontFormats="0" applyPatternFormats="0" applyAlignmentFormats="0" applyWidthHeightFormats="1" dataCaption="Values" updatedVersion="8" minRefreshableVersion="3" useAutoFormatting="1" itemPrintTitles="1" createdVersion="5" indent="0" outline="1" outlineData="1" multipleFieldFilters="0" chartFormat="14" fieldListSortAscending="1">
  <location ref="A3:D13" firstHeaderRow="1" firstDataRow="2" firstDataCol="1"/>
  <pivotFields count="16">
    <pivotField axis="axisRow" multipleItemSelectionAllowed="1" showAll="0">
      <items count="9">
        <item h="1" x="0"/>
        <item h="1" x="1"/>
        <item h="1" x="2"/>
        <item h="1" x="3"/>
        <item h="1" x="4"/>
        <item h="1" x="5"/>
        <item x="6"/>
        <item h="1" x="7"/>
        <item t="default"/>
      </items>
    </pivotField>
    <pivotField axis="axisRow" showAll="0" sortType="ascending">
      <items count="21">
        <item m="1" x="15"/>
        <item x="0"/>
        <item x="8"/>
        <item x="1"/>
        <item x="9"/>
        <item x="2"/>
        <item x="3"/>
        <item x="4"/>
        <item x="5"/>
        <item x="6"/>
        <item x="10"/>
        <item x="11"/>
        <item x="7"/>
        <item m="1" x="17"/>
        <item m="1" x="18"/>
        <item m="1" x="14"/>
        <item m="1" x="13"/>
        <item m="1" x="16"/>
        <item m="1" x="19"/>
        <item x="12"/>
        <item t="default"/>
      </items>
    </pivotField>
    <pivotField showAll="0"/>
    <pivotField showAll="0"/>
    <pivotField showAll="0"/>
    <pivotField showAll="0"/>
    <pivotField showAll="0"/>
    <pivotField showAll="0"/>
    <pivotField numFmtId="9" showAll="0"/>
    <pivotField dataField="1" showAll="0"/>
    <pivotField numFmtId="6" showAll="0"/>
    <pivotField numFmtId="6" showAll="0" defaultSubtotal="0"/>
    <pivotField numFmtId="6" showAll="0" defaultSubtotal="0"/>
    <pivotField showAll="0" defaultSubtotal="0"/>
    <pivotField numFmtId="6" showAll="0" defaultSubtotal="0"/>
    <pivotField axis="axisCol" showAll="0">
      <items count="6">
        <item n="Rest of the State" x="0"/>
        <item n="NCTCOG Region" x="1"/>
        <item x="2"/>
        <item m="1" x="3"/>
        <item m="1" x="4"/>
        <item t="default"/>
      </items>
    </pivotField>
  </pivotFields>
  <rowFields count="2">
    <field x="0"/>
    <field x="1"/>
  </rowFields>
  <rowItems count="9">
    <i>
      <x v="6"/>
    </i>
    <i r="1">
      <x v="2"/>
    </i>
    <i r="1">
      <x v="4"/>
    </i>
    <i r="1">
      <x v="6"/>
    </i>
    <i r="1">
      <x v="7"/>
    </i>
    <i r="1">
      <x v="8"/>
    </i>
    <i r="1">
      <x v="10"/>
    </i>
    <i r="1">
      <x v="12"/>
    </i>
    <i t="grand">
      <x/>
    </i>
  </rowItems>
  <colFields count="1">
    <field x="15"/>
  </colFields>
  <colItems count="3">
    <i>
      <x/>
    </i>
    <i>
      <x v="1"/>
    </i>
    <i t="grand">
      <x/>
    </i>
  </colItems>
  <dataFields count="1">
    <dataField name="Sum of Estimated Cost" fld="9" baseField="0" baseItem="0" numFmtId="164"/>
  </dataFields>
  <formats count="1">
    <format dxfId="9">
      <pivotArea outline="0" collapsedLevelsAreSubtotals="1" fieldPosition="0"/>
    </format>
  </formats>
  <chartFormats count="30">
    <chartFormat chart="0" format="3" series="1">
      <pivotArea type="data" outline="0" fieldPosition="0">
        <references count="2">
          <reference field="4294967294" count="1" selected="0">
            <x v="0"/>
          </reference>
          <reference field="15" count="1" selected="0">
            <x v="1"/>
          </reference>
        </references>
      </pivotArea>
    </chartFormat>
    <chartFormat chart="0" format="4" series="1">
      <pivotArea type="data" outline="0" fieldPosition="0">
        <references count="2">
          <reference field="4294967294" count="1" selected="0">
            <x v="0"/>
          </reference>
          <reference field="15" count="1" selected="0">
            <x v="0"/>
          </reference>
        </references>
      </pivotArea>
    </chartFormat>
    <chartFormat chart="3" format="8" series="1">
      <pivotArea type="data" outline="0" fieldPosition="0">
        <references count="2">
          <reference field="4294967294" count="1" selected="0">
            <x v="0"/>
          </reference>
          <reference field="15" count="1" selected="0">
            <x v="1"/>
          </reference>
        </references>
      </pivotArea>
    </chartFormat>
    <chartFormat chart="3" format="9" series="1">
      <pivotArea type="data" outline="0" fieldPosition="0">
        <references count="2">
          <reference field="4294967294" count="1" selected="0">
            <x v="0"/>
          </reference>
          <reference field="15" count="1" selected="0">
            <x v="0"/>
          </reference>
        </references>
      </pivotArea>
    </chartFormat>
    <chartFormat chart="3" format="14" series="1">
      <pivotArea type="data" outline="0" fieldPosition="0">
        <references count="2">
          <reference field="4294967294" count="1" selected="0">
            <x v="0"/>
          </reference>
          <reference field="15" count="1" selected="0">
            <x v="2"/>
          </reference>
        </references>
      </pivotArea>
    </chartFormat>
    <chartFormat chart="0" format="5" series="1">
      <pivotArea type="data" outline="0" fieldPosition="0">
        <references count="2">
          <reference field="4294967294" count="1" selected="0">
            <x v="0"/>
          </reference>
          <reference field="15" count="1" selected="0">
            <x v="2"/>
          </reference>
        </references>
      </pivotArea>
    </chartFormat>
    <chartFormat chart="3" format="15" series="1">
      <pivotArea type="data" outline="0" fieldPosition="0">
        <references count="2">
          <reference field="4294967294" count="1" selected="0">
            <x v="0"/>
          </reference>
          <reference field="15" count="1" selected="0">
            <x v="3"/>
          </reference>
        </references>
      </pivotArea>
    </chartFormat>
    <chartFormat chart="0" format="6" series="1">
      <pivotArea type="data" outline="0" fieldPosition="0">
        <references count="2">
          <reference field="4294967294" count="1" selected="0">
            <x v="0"/>
          </reference>
          <reference field="15" count="1" selected="0">
            <x v="3"/>
          </reference>
        </references>
      </pivotArea>
    </chartFormat>
    <chartFormat chart="0" format="7" series="1">
      <pivotArea type="data" outline="0" fieldPosition="0">
        <references count="2">
          <reference field="4294967294" count="1" selected="0">
            <x v="0"/>
          </reference>
          <reference field="1" count="1" selected="0">
            <x v="7"/>
          </reference>
        </references>
      </pivotArea>
    </chartFormat>
    <chartFormat chart="0" format="8" series="1">
      <pivotArea type="data" outline="0" fieldPosition="0">
        <references count="2">
          <reference field="4294967294" count="1" selected="0">
            <x v="0"/>
          </reference>
          <reference field="1" count="1" selected="0">
            <x v="8"/>
          </reference>
        </references>
      </pivotArea>
    </chartFormat>
    <chartFormat chart="0" format="9" series="1">
      <pivotArea type="data" outline="0" fieldPosition="0">
        <references count="2">
          <reference field="4294967294" count="1" selected="0">
            <x v="0"/>
          </reference>
          <reference field="1" count="1" selected="0">
            <x v="10"/>
          </reference>
        </references>
      </pivotArea>
    </chartFormat>
    <chartFormat chart="0" format="10" series="1">
      <pivotArea type="data" outline="0" fieldPosition="0">
        <references count="2">
          <reference field="4294967294" count="1" selected="0">
            <x v="0"/>
          </reference>
          <reference field="1" count="1" selected="0">
            <x v="12"/>
          </reference>
        </references>
      </pivotArea>
    </chartFormat>
    <chartFormat chart="0" format="11" series="1">
      <pivotArea type="data" outline="0" fieldPosition="0">
        <references count="2">
          <reference field="4294967294" count="1" selected="0">
            <x v="0"/>
          </reference>
          <reference field="1" count="1" selected="0">
            <x v="17"/>
          </reference>
        </references>
      </pivotArea>
    </chartFormat>
    <chartFormat chart="0" format="12" series="1">
      <pivotArea type="data" outline="0" fieldPosition="0">
        <references count="2">
          <reference field="4294967294" count="1" selected="0">
            <x v="0"/>
          </reference>
          <reference field="1" count="1" selected="0">
            <x v="2"/>
          </reference>
        </references>
      </pivotArea>
    </chartFormat>
    <chartFormat chart="0" format="13" series="1">
      <pivotArea type="data" outline="0" fieldPosition="0">
        <references count="2">
          <reference field="4294967294" count="1" selected="0">
            <x v="0"/>
          </reference>
          <reference field="1" count="1" selected="0">
            <x v="4"/>
          </reference>
        </references>
      </pivotArea>
    </chartFormat>
    <chartFormat chart="0" format="14" series="1">
      <pivotArea type="data" outline="0" fieldPosition="0">
        <references count="2">
          <reference field="4294967294" count="1" selected="0">
            <x v="0"/>
          </reference>
          <reference field="1" count="1" selected="0">
            <x v="6"/>
          </reference>
        </references>
      </pivotArea>
    </chartFormat>
    <chartFormat chart="3" format="20" series="1">
      <pivotArea type="data" outline="0" fieldPosition="0">
        <references count="2">
          <reference field="4294967294" count="1" selected="0">
            <x v="0"/>
          </reference>
          <reference field="1" count="1" selected="0">
            <x v="7"/>
          </reference>
        </references>
      </pivotArea>
    </chartFormat>
    <chartFormat chart="3" format="21" series="1">
      <pivotArea type="data" outline="0" fieldPosition="0">
        <references count="2">
          <reference field="4294967294" count="1" selected="0">
            <x v="0"/>
          </reference>
          <reference field="1" count="1" selected="0">
            <x v="8"/>
          </reference>
        </references>
      </pivotArea>
    </chartFormat>
    <chartFormat chart="3" format="22" series="1">
      <pivotArea type="data" outline="0" fieldPosition="0">
        <references count="2">
          <reference field="4294967294" count="1" selected="0">
            <x v="0"/>
          </reference>
          <reference field="1" count="1" selected="0">
            <x v="10"/>
          </reference>
        </references>
      </pivotArea>
    </chartFormat>
    <chartFormat chart="3" format="23" series="1">
      <pivotArea type="data" outline="0" fieldPosition="0">
        <references count="2">
          <reference field="4294967294" count="1" selected="0">
            <x v="0"/>
          </reference>
          <reference field="1" count="1" selected="0">
            <x v="12"/>
          </reference>
        </references>
      </pivotArea>
    </chartFormat>
    <chartFormat chart="3" format="24" series="1">
      <pivotArea type="data" outline="0" fieldPosition="0">
        <references count="2">
          <reference field="4294967294" count="1" selected="0">
            <x v="0"/>
          </reference>
          <reference field="1" count="1" selected="0">
            <x v="17"/>
          </reference>
        </references>
      </pivotArea>
    </chartFormat>
    <chartFormat chart="3" format="25" series="1">
      <pivotArea type="data" outline="0" fieldPosition="0">
        <references count="2">
          <reference field="4294967294" count="1" selected="0">
            <x v="0"/>
          </reference>
          <reference field="1" count="1" selected="0">
            <x v="2"/>
          </reference>
        </references>
      </pivotArea>
    </chartFormat>
    <chartFormat chart="3" format="26" series="1">
      <pivotArea type="data" outline="0" fieldPosition="0">
        <references count="2">
          <reference field="4294967294" count="1" selected="0">
            <x v="0"/>
          </reference>
          <reference field="1" count="1" selected="0">
            <x v="4"/>
          </reference>
        </references>
      </pivotArea>
    </chartFormat>
    <chartFormat chart="3" format="27" series="1">
      <pivotArea type="data" outline="0" fieldPosition="0">
        <references count="2">
          <reference field="4294967294" count="1" selected="0">
            <x v="0"/>
          </reference>
          <reference field="1" count="1" selected="0">
            <x v="6"/>
          </reference>
        </references>
      </pivotArea>
    </chartFormat>
    <chartFormat chart="3" format="28" series="1">
      <pivotArea type="data" outline="0" fieldPosition="0">
        <references count="2">
          <reference field="4294967294" count="1" selected="0">
            <x v="0"/>
          </reference>
          <reference field="15" count="1" selected="0">
            <x v="4"/>
          </reference>
        </references>
      </pivotArea>
    </chartFormat>
    <chartFormat chart="0" format="15" series="1">
      <pivotArea type="data" outline="0" fieldPosition="0">
        <references count="2">
          <reference field="4294967294" count="1" selected="0">
            <x v="0"/>
          </reference>
          <reference field="15" count="1" selected="0">
            <x v="4"/>
          </reference>
        </references>
      </pivotArea>
    </chartFormat>
    <chartFormat chart="0" format="16" series="1">
      <pivotArea type="data" outline="0" fieldPosition="0">
        <references count="2">
          <reference field="4294967294" count="1" selected="0">
            <x v="0"/>
          </reference>
          <reference field="1" count="1" selected="0">
            <x v="16"/>
          </reference>
        </references>
      </pivotArea>
    </chartFormat>
    <chartFormat chart="0" format="17" series="1">
      <pivotArea type="data" outline="0" fieldPosition="0">
        <references count="2">
          <reference field="4294967294" count="1" selected="0">
            <x v="0"/>
          </reference>
          <reference field="1" count="1" selected="0">
            <x v="13"/>
          </reference>
        </references>
      </pivotArea>
    </chartFormat>
    <chartFormat chart="3" format="29" series="1">
      <pivotArea type="data" outline="0" fieldPosition="0">
        <references count="2">
          <reference field="4294967294" count="1" selected="0">
            <x v="0"/>
          </reference>
          <reference field="1" count="1" selected="0">
            <x v="16"/>
          </reference>
        </references>
      </pivotArea>
    </chartFormat>
    <chartFormat chart="3" format="30" series="1">
      <pivotArea type="data" outline="0" fieldPosition="0">
        <references count="2">
          <reference field="4294967294" count="1" selected="0">
            <x v="0"/>
          </reference>
          <reference field="1" count="1" selected="0">
            <x v="1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1" cacheId="25" applyNumberFormats="0" applyBorderFormats="0" applyFontFormats="0" applyPatternFormats="0" applyAlignmentFormats="0" applyWidthHeightFormats="1" dataCaption="Values" updatedVersion="8" minRefreshableVersion="3" useAutoFormatting="1" itemPrintTitles="1" createdVersion="5" indent="0" outline="1" outlineData="1" multipleFieldFilters="0" chartFormat="106">
  <location ref="A3:I21" firstHeaderRow="1" firstDataRow="2" firstDataCol="1"/>
  <pivotFields count="16">
    <pivotField axis="axisRow" showAll="0">
      <items count="9">
        <item x="0"/>
        <item x="1"/>
        <item x="2"/>
        <item x="3"/>
        <item x="4"/>
        <item x="5"/>
        <item x="6"/>
        <item x="7"/>
        <item t="default"/>
      </items>
    </pivotField>
    <pivotField showAll="0"/>
    <pivotField showAll="0"/>
    <pivotField showAll="0"/>
    <pivotField showAll="0"/>
    <pivotField showAll="0"/>
    <pivotField showAll="0"/>
    <pivotField axis="axisCol" showAll="0">
      <items count="11">
        <item x="2"/>
        <item x="0"/>
        <item x="3"/>
        <item x="1"/>
        <item x="4"/>
        <item m="1" x="9"/>
        <item m="1" x="8"/>
        <item m="1" x="7"/>
        <item x="5"/>
        <item x="6"/>
        <item t="default"/>
      </items>
    </pivotField>
    <pivotField numFmtId="9" showAll="0"/>
    <pivotField dataField="1" showAll="0"/>
    <pivotField numFmtId="6" showAll="0"/>
    <pivotField numFmtId="6" showAll="0" defaultSubtotal="0"/>
    <pivotField axis="axisRow" numFmtId="6" showAll="0" defaultSubtotal="0">
      <items count="31">
        <item x="0"/>
        <item x="1"/>
        <item m="1" x="22"/>
        <item m="1" x="12"/>
        <item m="1" x="17"/>
        <item m="1" x="14"/>
        <item m="1" x="11"/>
        <item x="2"/>
        <item m="1" x="9"/>
        <item m="1" x="20"/>
        <item m="1" x="13"/>
        <item x="3"/>
        <item m="1" x="29"/>
        <item m="1" x="16"/>
        <item m="1" x="30"/>
        <item m="1" x="19"/>
        <item m="1" x="8"/>
        <item m="1" x="15"/>
        <item m="1" x="28"/>
        <item m="1" x="25"/>
        <item m="1" x="23"/>
        <item x="4"/>
        <item m="1" x="21"/>
        <item m="1" x="10"/>
        <item m="1" x="18"/>
        <item m="1" x="26"/>
        <item x="5"/>
        <item m="1" x="24"/>
        <item m="1" x="27"/>
        <item x="6"/>
        <item x="7"/>
      </items>
    </pivotField>
    <pivotField showAll="0" defaultSubtotal="0"/>
    <pivotField numFmtId="6" showAll="0"/>
    <pivotField showAll="0"/>
  </pivotFields>
  <rowFields count="2">
    <field x="0"/>
    <field x="12"/>
  </rowFields>
  <rowItems count="17">
    <i>
      <x/>
    </i>
    <i r="1">
      <x/>
    </i>
    <i>
      <x v="1"/>
    </i>
    <i r="1">
      <x v="1"/>
    </i>
    <i>
      <x v="2"/>
    </i>
    <i r="1">
      <x v="7"/>
    </i>
    <i>
      <x v="3"/>
    </i>
    <i r="1">
      <x v="11"/>
    </i>
    <i>
      <x v="4"/>
    </i>
    <i r="1">
      <x v="21"/>
    </i>
    <i>
      <x v="5"/>
    </i>
    <i r="1">
      <x v="26"/>
    </i>
    <i>
      <x v="6"/>
    </i>
    <i r="1">
      <x v="29"/>
    </i>
    <i>
      <x v="7"/>
    </i>
    <i r="1">
      <x v="30"/>
    </i>
    <i t="grand">
      <x/>
    </i>
  </rowItems>
  <colFields count="1">
    <field x="7"/>
  </colFields>
  <colItems count="8">
    <i>
      <x/>
    </i>
    <i>
      <x v="1"/>
    </i>
    <i>
      <x v="2"/>
    </i>
    <i>
      <x v="3"/>
    </i>
    <i>
      <x v="4"/>
    </i>
    <i>
      <x v="8"/>
    </i>
    <i>
      <x v="9"/>
    </i>
    <i t="grand">
      <x/>
    </i>
  </colItems>
  <dataFields count="1">
    <dataField name="Sum of Estimated Cost" fld="9" baseField="0" baseItem="0" numFmtId="164"/>
  </dataFields>
  <formats count="6">
    <format dxfId="112">
      <pivotArea collapsedLevelsAreSubtotals="1" fieldPosition="0">
        <references count="1">
          <reference field="0" count="0"/>
        </references>
      </pivotArea>
    </format>
    <format dxfId="111">
      <pivotArea collapsedLevelsAreSubtotals="1" fieldPosition="0">
        <references count="2">
          <reference field="0" count="1" selected="0">
            <x v="0"/>
          </reference>
          <reference field="7" count="0"/>
        </references>
      </pivotArea>
    </format>
    <format dxfId="110">
      <pivotArea collapsedLevelsAreSubtotals="1" fieldPosition="0">
        <references count="1">
          <reference field="0" count="1">
            <x v="1"/>
          </reference>
        </references>
      </pivotArea>
    </format>
    <format dxfId="109">
      <pivotArea collapsedLevelsAreSubtotals="1" fieldPosition="0">
        <references count="2">
          <reference field="0" count="1" selected="0">
            <x v="1"/>
          </reference>
          <reference field="7" count="0"/>
        </references>
      </pivotArea>
    </format>
    <format dxfId="108">
      <pivotArea grandRow="1" outline="0" collapsedLevelsAreSubtotals="1" fieldPosition="0"/>
    </format>
    <format dxfId="107">
      <pivotArea outline="0" collapsedLevelsAreSubtotals="1" fieldPosition="0"/>
    </format>
  </formats>
  <chartFormats count="82">
    <chartFormat chart="4" format="0" series="1">
      <pivotArea type="data" outline="0" fieldPosition="0">
        <references count="1">
          <reference field="4294967294" count="1" selected="0">
            <x v="0"/>
          </reference>
        </references>
      </pivotArea>
    </chartFormat>
    <chartFormat chart="4" format="1" series="1">
      <pivotArea type="data" outline="0" fieldPosition="0">
        <references count="2">
          <reference field="4294967294" count="1" selected="0">
            <x v="0"/>
          </reference>
          <reference field="7" count="1" selected="0">
            <x v="3"/>
          </reference>
        </references>
      </pivotArea>
    </chartFormat>
    <chartFormat chart="4" format="2" series="1">
      <pivotArea type="data" outline="0" fieldPosition="0">
        <references count="2">
          <reference field="4294967294" count="1" selected="0">
            <x v="0"/>
          </reference>
          <reference field="7" count="1" selected="0">
            <x v="2"/>
          </reference>
        </references>
      </pivotArea>
    </chartFormat>
    <chartFormat chart="4" format="3" series="1">
      <pivotArea type="data" outline="0" fieldPosition="0">
        <references count="2">
          <reference field="4294967294" count="1" selected="0">
            <x v="0"/>
          </reference>
          <reference field="7" count="1" selected="0">
            <x v="1"/>
          </reference>
        </references>
      </pivotArea>
    </chartFormat>
    <chartFormat chart="4" format="4" series="1">
      <pivotArea type="data" outline="0" fieldPosition="0">
        <references count="2">
          <reference field="4294967294" count="1" selected="0">
            <x v="0"/>
          </reference>
          <reference field="7" count="1" selected="0">
            <x v="0"/>
          </reference>
        </references>
      </pivotArea>
    </chartFormat>
    <chartFormat chart="6" format="9" series="1">
      <pivotArea type="data" outline="0" fieldPosition="0">
        <references count="2">
          <reference field="4294967294" count="1" selected="0">
            <x v="0"/>
          </reference>
          <reference field="7" count="1" selected="0">
            <x v="0"/>
          </reference>
        </references>
      </pivotArea>
    </chartFormat>
    <chartFormat chart="6" format="10" series="1">
      <pivotArea type="data" outline="0" fieldPosition="0">
        <references count="2">
          <reference field="4294967294" count="1" selected="0">
            <x v="0"/>
          </reference>
          <reference field="7" count="1" selected="0">
            <x v="1"/>
          </reference>
        </references>
      </pivotArea>
    </chartFormat>
    <chartFormat chart="6" format="11" series="1">
      <pivotArea type="data" outline="0" fieldPosition="0">
        <references count="2">
          <reference field="4294967294" count="1" selected="0">
            <x v="0"/>
          </reference>
          <reference field="7" count="1" selected="0">
            <x v="2"/>
          </reference>
        </references>
      </pivotArea>
    </chartFormat>
    <chartFormat chart="6" format="12" series="1">
      <pivotArea type="data" outline="0" fieldPosition="0">
        <references count="2">
          <reference field="4294967294" count="1" selected="0">
            <x v="0"/>
          </reference>
          <reference field="7" count="1" selected="0">
            <x v="3"/>
          </reference>
        </references>
      </pivotArea>
    </chartFormat>
    <chartFormat chart="8" format="13" series="1">
      <pivotArea type="data" outline="0" fieldPosition="0">
        <references count="2">
          <reference field="4294967294" count="1" selected="0">
            <x v="0"/>
          </reference>
          <reference field="7" count="1" selected="0">
            <x v="0"/>
          </reference>
        </references>
      </pivotArea>
    </chartFormat>
    <chartFormat chart="8" format="14" series="1">
      <pivotArea type="data" outline="0" fieldPosition="0">
        <references count="2">
          <reference field="4294967294" count="1" selected="0">
            <x v="0"/>
          </reference>
          <reference field="7" count="1" selected="0">
            <x v="1"/>
          </reference>
        </references>
      </pivotArea>
    </chartFormat>
    <chartFormat chart="8" format="15" series="1">
      <pivotArea type="data" outline="0" fieldPosition="0">
        <references count="2">
          <reference field="4294967294" count="1" selected="0">
            <x v="0"/>
          </reference>
          <reference field="7" count="1" selected="0">
            <x v="2"/>
          </reference>
        </references>
      </pivotArea>
    </chartFormat>
    <chartFormat chart="8" format="16" series="1">
      <pivotArea type="data" outline="0" fieldPosition="0">
        <references count="2">
          <reference field="4294967294" count="1" selected="0">
            <x v="0"/>
          </reference>
          <reference field="7" count="1" selected="0">
            <x v="3"/>
          </reference>
        </references>
      </pivotArea>
    </chartFormat>
    <chartFormat chart="8" format="17">
      <pivotArea type="data" outline="0" fieldPosition="0">
        <references count="4">
          <reference field="4294967294" count="1" selected="0">
            <x v="0"/>
          </reference>
          <reference field="0" count="1" selected="0">
            <x v="2"/>
          </reference>
          <reference field="7" count="1" selected="0">
            <x v="3"/>
          </reference>
          <reference field="12" count="1" selected="0">
            <x v="3"/>
          </reference>
        </references>
      </pivotArea>
    </chartFormat>
    <chartFormat chart="8" format="18">
      <pivotArea type="data" outline="0" fieldPosition="0">
        <references count="4">
          <reference field="4294967294" count="1" selected="0">
            <x v="0"/>
          </reference>
          <reference field="0" count="1" selected="0">
            <x v="2"/>
          </reference>
          <reference field="7" count="1" selected="0">
            <x v="2"/>
          </reference>
          <reference field="12" count="1" selected="0">
            <x v="3"/>
          </reference>
        </references>
      </pivotArea>
    </chartFormat>
    <chartFormat chart="8" format="19">
      <pivotArea type="data" outline="0" fieldPosition="0">
        <references count="4">
          <reference field="4294967294" count="1" selected="0">
            <x v="0"/>
          </reference>
          <reference field="0" count="1" selected="0">
            <x v="2"/>
          </reference>
          <reference field="7" count="1" selected="0">
            <x v="1"/>
          </reference>
          <reference field="12" count="1" selected="0">
            <x v="3"/>
          </reference>
        </references>
      </pivotArea>
    </chartFormat>
    <chartFormat chart="32" format="20" series="1">
      <pivotArea type="data" outline="0" fieldPosition="0">
        <references count="2">
          <reference field="4294967294" count="1" selected="0">
            <x v="0"/>
          </reference>
          <reference field="7" count="1" selected="0">
            <x v="0"/>
          </reference>
        </references>
      </pivotArea>
    </chartFormat>
    <chartFormat chart="32" format="21" series="1">
      <pivotArea type="data" outline="0" fieldPosition="0">
        <references count="2">
          <reference field="4294967294" count="1" selected="0">
            <x v="0"/>
          </reference>
          <reference field="7" count="1" selected="0">
            <x v="1"/>
          </reference>
        </references>
      </pivotArea>
    </chartFormat>
    <chartFormat chart="32" format="22">
      <pivotArea type="data" outline="0" fieldPosition="0">
        <references count="4">
          <reference field="4294967294" count="1" selected="0">
            <x v="0"/>
          </reference>
          <reference field="0" count="1" selected="0">
            <x v="2"/>
          </reference>
          <reference field="7" count="1" selected="0">
            <x v="1"/>
          </reference>
          <reference field="12" count="1" selected="0">
            <x v="3"/>
          </reference>
        </references>
      </pivotArea>
    </chartFormat>
    <chartFormat chart="32" format="23" series="1">
      <pivotArea type="data" outline="0" fieldPosition="0">
        <references count="2">
          <reference field="4294967294" count="1" selected="0">
            <x v="0"/>
          </reference>
          <reference field="7" count="1" selected="0">
            <x v="2"/>
          </reference>
        </references>
      </pivotArea>
    </chartFormat>
    <chartFormat chart="32" format="24">
      <pivotArea type="data" outline="0" fieldPosition="0">
        <references count="4">
          <reference field="4294967294" count="1" selected="0">
            <x v="0"/>
          </reference>
          <reference field="0" count="1" selected="0">
            <x v="2"/>
          </reference>
          <reference field="7" count="1" selected="0">
            <x v="2"/>
          </reference>
          <reference field="12" count="1" selected="0">
            <x v="3"/>
          </reference>
        </references>
      </pivotArea>
    </chartFormat>
    <chartFormat chart="32" format="25" series="1">
      <pivotArea type="data" outline="0" fieldPosition="0">
        <references count="2">
          <reference field="4294967294" count="1" selected="0">
            <x v="0"/>
          </reference>
          <reference field="7" count="1" selected="0">
            <x v="3"/>
          </reference>
        </references>
      </pivotArea>
    </chartFormat>
    <chartFormat chart="32" format="26">
      <pivotArea type="data" outline="0" fieldPosition="0">
        <references count="4">
          <reference field="4294967294" count="1" selected="0">
            <x v="0"/>
          </reference>
          <reference field="0" count="1" selected="0">
            <x v="2"/>
          </reference>
          <reference field="7" count="1" selected="0">
            <x v="3"/>
          </reference>
          <reference field="12" count="1" selected="0">
            <x v="3"/>
          </reference>
        </references>
      </pivotArea>
    </chartFormat>
    <chartFormat chart="33" format="27" series="1">
      <pivotArea type="data" outline="0" fieldPosition="0">
        <references count="2">
          <reference field="4294967294" count="1" selected="0">
            <x v="0"/>
          </reference>
          <reference field="7" count="1" selected="0">
            <x v="0"/>
          </reference>
        </references>
      </pivotArea>
    </chartFormat>
    <chartFormat chart="33" format="28" series="1">
      <pivotArea type="data" outline="0" fieldPosition="0">
        <references count="2">
          <reference field="4294967294" count="1" selected="0">
            <x v="0"/>
          </reference>
          <reference field="7" count="1" selected="0">
            <x v="1"/>
          </reference>
        </references>
      </pivotArea>
    </chartFormat>
    <chartFormat chart="33" format="29">
      <pivotArea type="data" outline="0" fieldPosition="0">
        <references count="4">
          <reference field="4294967294" count="1" selected="0">
            <x v="0"/>
          </reference>
          <reference field="0" count="1" selected="0">
            <x v="2"/>
          </reference>
          <reference field="7" count="1" selected="0">
            <x v="1"/>
          </reference>
          <reference field="12" count="1" selected="0">
            <x v="3"/>
          </reference>
        </references>
      </pivotArea>
    </chartFormat>
    <chartFormat chart="33" format="30" series="1">
      <pivotArea type="data" outline="0" fieldPosition="0">
        <references count="2">
          <reference field="4294967294" count="1" selected="0">
            <x v="0"/>
          </reference>
          <reference field="7" count="1" selected="0">
            <x v="2"/>
          </reference>
        </references>
      </pivotArea>
    </chartFormat>
    <chartFormat chart="33" format="31">
      <pivotArea type="data" outline="0" fieldPosition="0">
        <references count="4">
          <reference field="4294967294" count="1" selected="0">
            <x v="0"/>
          </reference>
          <reference field="0" count="1" selected="0">
            <x v="2"/>
          </reference>
          <reference field="7" count="1" selected="0">
            <x v="2"/>
          </reference>
          <reference field="12" count="1" selected="0">
            <x v="3"/>
          </reference>
        </references>
      </pivotArea>
    </chartFormat>
    <chartFormat chart="33" format="32" series="1">
      <pivotArea type="data" outline="0" fieldPosition="0">
        <references count="2">
          <reference field="4294967294" count="1" selected="0">
            <x v="0"/>
          </reference>
          <reference field="7" count="1" selected="0">
            <x v="3"/>
          </reference>
        </references>
      </pivotArea>
    </chartFormat>
    <chartFormat chart="33" format="33">
      <pivotArea type="data" outline="0" fieldPosition="0">
        <references count="4">
          <reference field="4294967294" count="1" selected="0">
            <x v="0"/>
          </reference>
          <reference field="0" count="1" selected="0">
            <x v="2"/>
          </reference>
          <reference field="7" count="1" selected="0">
            <x v="3"/>
          </reference>
          <reference field="12" count="1" selected="0">
            <x v="3"/>
          </reference>
        </references>
      </pivotArea>
    </chartFormat>
    <chartFormat chart="8" format="20" series="1">
      <pivotArea type="data" outline="0" fieldPosition="0">
        <references count="2">
          <reference field="4294967294" count="1" selected="0">
            <x v="0"/>
          </reference>
          <reference field="7" count="1" selected="0">
            <x v="4"/>
          </reference>
        </references>
      </pivotArea>
    </chartFormat>
    <chartFormat chart="4" format="9" series="1">
      <pivotArea type="data" outline="0" fieldPosition="0">
        <references count="2">
          <reference field="4294967294" count="1" selected="0">
            <x v="0"/>
          </reference>
          <reference field="7" count="1" selected="0">
            <x v="4"/>
          </reference>
        </references>
      </pivotArea>
    </chartFormat>
    <chartFormat chart="8" format="21">
      <pivotArea type="data" outline="0" fieldPosition="0">
        <references count="4">
          <reference field="4294967294" count="1" selected="0">
            <x v="0"/>
          </reference>
          <reference field="0" count="1" selected="0">
            <x v="3"/>
          </reference>
          <reference field="7" count="1" selected="0">
            <x v="4"/>
          </reference>
          <reference field="12" count="1" selected="0">
            <x v="8"/>
          </reference>
        </references>
      </pivotArea>
    </chartFormat>
    <chartFormat chart="8" format="22">
      <pivotArea type="data" outline="0" fieldPosition="0">
        <references count="4">
          <reference field="4294967294" count="1" selected="0">
            <x v="0"/>
          </reference>
          <reference field="0" count="1" selected="0">
            <x v="0"/>
          </reference>
          <reference field="7" count="1" selected="0">
            <x v="2"/>
          </reference>
          <reference field="12" count="1" selected="0">
            <x v="0"/>
          </reference>
        </references>
      </pivotArea>
    </chartFormat>
    <chartFormat chart="8" format="32" series="1">
      <pivotArea type="data" outline="0" fieldPosition="0">
        <references count="2">
          <reference field="4294967294" count="1" selected="0">
            <x v="0"/>
          </reference>
          <reference field="7" count="1" selected="0">
            <x v="5"/>
          </reference>
        </references>
      </pivotArea>
    </chartFormat>
    <chartFormat chart="8" format="33" series="1">
      <pivotArea type="data" outline="0" fieldPosition="0">
        <references count="2">
          <reference field="4294967294" count="1" selected="0">
            <x v="0"/>
          </reference>
          <reference field="7" count="1" selected="0">
            <x v="6"/>
          </reference>
        </references>
      </pivotArea>
    </chartFormat>
    <chartFormat chart="8" format="35" series="1">
      <pivotArea type="data" outline="0" fieldPosition="0">
        <references count="2">
          <reference field="4294967294" count="1" selected="0">
            <x v="0"/>
          </reference>
          <reference field="7" count="1" selected="0">
            <x v="7"/>
          </reference>
        </references>
      </pivotArea>
    </chartFormat>
    <chartFormat chart="4" format="18" series="1">
      <pivotArea type="data" outline="0" fieldPosition="0">
        <references count="2">
          <reference field="4294967294" count="1" selected="0">
            <x v="0"/>
          </reference>
          <reference field="7" count="1" selected="0">
            <x v="5"/>
          </reference>
        </references>
      </pivotArea>
    </chartFormat>
    <chartFormat chart="4" format="19" series="1">
      <pivotArea type="data" outline="0" fieldPosition="0">
        <references count="2">
          <reference field="4294967294" count="1" selected="0">
            <x v="0"/>
          </reference>
          <reference field="7" count="1" selected="0">
            <x v="6"/>
          </reference>
        </references>
      </pivotArea>
    </chartFormat>
    <chartFormat chart="4" format="21" series="1">
      <pivotArea type="data" outline="0" fieldPosition="0">
        <references count="2">
          <reference field="4294967294" count="1" selected="0">
            <x v="0"/>
          </reference>
          <reference field="7" count="1" selected="0">
            <x v="7"/>
          </reference>
        </references>
      </pivotArea>
    </chartFormat>
    <chartFormat chart="83" format="37" series="1">
      <pivotArea type="data" outline="0" fieldPosition="0">
        <references count="2">
          <reference field="4294967294" count="1" selected="0">
            <x v="0"/>
          </reference>
          <reference field="7" count="1" selected="0">
            <x v="0"/>
          </reference>
        </references>
      </pivotArea>
    </chartFormat>
    <chartFormat chart="83" format="38" series="1">
      <pivotArea type="data" outline="0" fieldPosition="0">
        <references count="2">
          <reference field="4294967294" count="1" selected="0">
            <x v="0"/>
          </reference>
          <reference field="7" count="1" selected="0">
            <x v="1"/>
          </reference>
        </references>
      </pivotArea>
    </chartFormat>
    <chartFormat chart="83" format="39" series="1">
      <pivotArea type="data" outline="0" fieldPosition="0">
        <references count="2">
          <reference field="4294967294" count="1" selected="0">
            <x v="0"/>
          </reference>
          <reference field="7" count="1" selected="0">
            <x v="2"/>
          </reference>
        </references>
      </pivotArea>
    </chartFormat>
    <chartFormat chart="83" format="40">
      <pivotArea type="data" outline="0" fieldPosition="0">
        <references count="4">
          <reference field="4294967294" count="1" selected="0">
            <x v="0"/>
          </reference>
          <reference field="0" count="1" selected="0">
            <x v="0"/>
          </reference>
          <reference field="7" count="1" selected="0">
            <x v="2"/>
          </reference>
          <reference field="12" count="1" selected="0">
            <x v="0"/>
          </reference>
        </references>
      </pivotArea>
    </chartFormat>
    <chartFormat chart="83" format="41" series="1">
      <pivotArea type="data" outline="0" fieldPosition="0">
        <references count="2">
          <reference field="4294967294" count="1" selected="0">
            <x v="0"/>
          </reference>
          <reference field="7" count="1" selected="0">
            <x v="3"/>
          </reference>
        </references>
      </pivotArea>
    </chartFormat>
    <chartFormat chart="83" format="42" series="1">
      <pivotArea type="data" outline="0" fieldPosition="0">
        <references count="2">
          <reference field="4294967294" count="1" selected="0">
            <x v="0"/>
          </reference>
          <reference field="7" count="1" selected="0">
            <x v="4"/>
          </reference>
        </references>
      </pivotArea>
    </chartFormat>
    <chartFormat chart="84" format="45" series="1">
      <pivotArea type="data" outline="0" fieldPosition="0">
        <references count="2">
          <reference field="4294967294" count="1" selected="0">
            <x v="0"/>
          </reference>
          <reference field="7" count="1" selected="0">
            <x v="0"/>
          </reference>
        </references>
      </pivotArea>
    </chartFormat>
    <chartFormat chart="84" format="46" series="1">
      <pivotArea type="data" outline="0" fieldPosition="0">
        <references count="2">
          <reference field="4294967294" count="1" selected="0">
            <x v="0"/>
          </reference>
          <reference field="7" count="1" selected="0">
            <x v="1"/>
          </reference>
        </references>
      </pivotArea>
    </chartFormat>
    <chartFormat chart="84" format="47" series="1">
      <pivotArea type="data" outline="0" fieldPosition="0">
        <references count="2">
          <reference field="4294967294" count="1" selected="0">
            <x v="0"/>
          </reference>
          <reference field="7" count="1" selected="0">
            <x v="2"/>
          </reference>
        </references>
      </pivotArea>
    </chartFormat>
    <chartFormat chart="84" format="48">
      <pivotArea type="data" outline="0" fieldPosition="0">
        <references count="4">
          <reference field="4294967294" count="1" selected="0">
            <x v="0"/>
          </reference>
          <reference field="0" count="1" selected="0">
            <x v="0"/>
          </reference>
          <reference field="7" count="1" selected="0">
            <x v="2"/>
          </reference>
          <reference field="12" count="1" selected="0">
            <x v="0"/>
          </reference>
        </references>
      </pivotArea>
    </chartFormat>
    <chartFormat chart="84" format="49" series="1">
      <pivotArea type="data" outline="0" fieldPosition="0">
        <references count="2">
          <reference field="4294967294" count="1" selected="0">
            <x v="0"/>
          </reference>
          <reference field="7" count="1" selected="0">
            <x v="3"/>
          </reference>
        </references>
      </pivotArea>
    </chartFormat>
    <chartFormat chart="84" format="50" series="1">
      <pivotArea type="data" outline="0" fieldPosition="0">
        <references count="2">
          <reference field="4294967294" count="1" selected="0">
            <x v="0"/>
          </reference>
          <reference field="7" count="1" selected="0">
            <x v="4"/>
          </reference>
        </references>
      </pivotArea>
    </chartFormat>
    <chartFormat chart="90" format="37" series="1">
      <pivotArea type="data" outline="0" fieldPosition="0">
        <references count="2">
          <reference field="4294967294" count="1" selected="0">
            <x v="0"/>
          </reference>
          <reference field="7" count="1" selected="0">
            <x v="0"/>
          </reference>
        </references>
      </pivotArea>
    </chartFormat>
    <chartFormat chart="90" format="38" series="1">
      <pivotArea type="data" outline="0" fieldPosition="0">
        <references count="2">
          <reference field="4294967294" count="1" selected="0">
            <x v="0"/>
          </reference>
          <reference field="7" count="1" selected="0">
            <x v="1"/>
          </reference>
        </references>
      </pivotArea>
    </chartFormat>
    <chartFormat chart="90" format="39" series="1">
      <pivotArea type="data" outline="0" fieldPosition="0">
        <references count="2">
          <reference field="4294967294" count="1" selected="0">
            <x v="0"/>
          </reference>
          <reference field="7" count="1" selected="0">
            <x v="2"/>
          </reference>
        </references>
      </pivotArea>
    </chartFormat>
    <chartFormat chart="90" format="40">
      <pivotArea type="data" outline="0" fieldPosition="0">
        <references count="4">
          <reference field="4294967294" count="1" selected="0">
            <x v="0"/>
          </reference>
          <reference field="0" count="1" selected="0">
            <x v="0"/>
          </reference>
          <reference field="7" count="1" selected="0">
            <x v="2"/>
          </reference>
          <reference field="12" count="1" selected="0">
            <x v="0"/>
          </reference>
        </references>
      </pivotArea>
    </chartFormat>
    <chartFormat chart="90" format="41" series="1">
      <pivotArea type="data" outline="0" fieldPosition="0">
        <references count="2">
          <reference field="4294967294" count="1" selected="0">
            <x v="0"/>
          </reference>
          <reference field="7" count="1" selected="0">
            <x v="3"/>
          </reference>
        </references>
      </pivotArea>
    </chartFormat>
    <chartFormat chart="90" format="42" series="1">
      <pivotArea type="data" outline="0" fieldPosition="0">
        <references count="2">
          <reference field="4294967294" count="1" selected="0">
            <x v="0"/>
          </reference>
          <reference field="7" count="1" selected="0">
            <x v="4"/>
          </reference>
        </references>
      </pivotArea>
    </chartFormat>
    <chartFormat chart="91" format="45" series="1">
      <pivotArea type="data" outline="0" fieldPosition="0">
        <references count="2">
          <reference field="4294967294" count="1" selected="0">
            <x v="0"/>
          </reference>
          <reference field="7" count="1" selected="0">
            <x v="0"/>
          </reference>
        </references>
      </pivotArea>
    </chartFormat>
    <chartFormat chart="91" format="46" series="1">
      <pivotArea type="data" outline="0" fieldPosition="0">
        <references count="2">
          <reference field="4294967294" count="1" selected="0">
            <x v="0"/>
          </reference>
          <reference field="7" count="1" selected="0">
            <x v="1"/>
          </reference>
        </references>
      </pivotArea>
    </chartFormat>
    <chartFormat chart="91" format="47" series="1">
      <pivotArea type="data" outline="0" fieldPosition="0">
        <references count="2">
          <reference field="4294967294" count="1" selected="0">
            <x v="0"/>
          </reference>
          <reference field="7" count="1" selected="0">
            <x v="2"/>
          </reference>
        </references>
      </pivotArea>
    </chartFormat>
    <chartFormat chart="91" format="48">
      <pivotArea type="data" outline="0" fieldPosition="0">
        <references count="4">
          <reference field="4294967294" count="1" selected="0">
            <x v="0"/>
          </reference>
          <reference field="0" count="1" selected="0">
            <x v="0"/>
          </reference>
          <reference field="7" count="1" selected="0">
            <x v="2"/>
          </reference>
          <reference field="12" count="1" selected="0">
            <x v="0"/>
          </reference>
        </references>
      </pivotArea>
    </chartFormat>
    <chartFormat chart="91" format="49" series="1">
      <pivotArea type="data" outline="0" fieldPosition="0">
        <references count="2">
          <reference field="4294967294" count="1" selected="0">
            <x v="0"/>
          </reference>
          <reference field="7" count="1" selected="0">
            <x v="3"/>
          </reference>
        </references>
      </pivotArea>
    </chartFormat>
    <chartFormat chart="91" format="50" series="1">
      <pivotArea type="data" outline="0" fieldPosition="0">
        <references count="2">
          <reference field="4294967294" count="1" selected="0">
            <x v="0"/>
          </reference>
          <reference field="7" count="1" selected="0">
            <x v="4"/>
          </reference>
        </references>
      </pivotArea>
    </chartFormat>
    <chartFormat chart="8" format="38" series="1">
      <pivotArea type="data" outline="0" fieldPosition="0">
        <references count="2">
          <reference field="4294967294" count="1" selected="0">
            <x v="0"/>
          </reference>
          <reference field="7" count="1" selected="0">
            <x v="8"/>
          </reference>
        </references>
      </pivotArea>
    </chartFormat>
    <chartFormat chart="4" format="24" series="1">
      <pivotArea type="data" outline="0" fieldPosition="0">
        <references count="2">
          <reference field="4294967294" count="1" selected="0">
            <x v="0"/>
          </reference>
          <reference field="7" count="1" selected="0">
            <x v="8"/>
          </reference>
        </references>
      </pivotArea>
    </chartFormat>
    <chartFormat chart="98" format="39" series="1">
      <pivotArea type="data" outline="0" fieldPosition="0">
        <references count="2">
          <reference field="4294967294" count="1" selected="0">
            <x v="0"/>
          </reference>
          <reference field="7" count="1" selected="0">
            <x v="0"/>
          </reference>
        </references>
      </pivotArea>
    </chartFormat>
    <chartFormat chart="98" format="40" series="1">
      <pivotArea type="data" outline="0" fieldPosition="0">
        <references count="2">
          <reference field="4294967294" count="1" selected="0">
            <x v="0"/>
          </reference>
          <reference field="7" count="1" selected="0">
            <x v="1"/>
          </reference>
        </references>
      </pivotArea>
    </chartFormat>
    <chartFormat chart="98" format="41" series="1">
      <pivotArea type="data" outline="0" fieldPosition="0">
        <references count="2">
          <reference field="4294967294" count="1" selected="0">
            <x v="0"/>
          </reference>
          <reference field="7" count="1" selected="0">
            <x v="2"/>
          </reference>
        </references>
      </pivotArea>
    </chartFormat>
    <chartFormat chart="98" format="42">
      <pivotArea type="data" outline="0" fieldPosition="0">
        <references count="4">
          <reference field="4294967294" count="1" selected="0">
            <x v="0"/>
          </reference>
          <reference field="0" count="1" selected="0">
            <x v="0"/>
          </reference>
          <reference field="7" count="1" selected="0">
            <x v="2"/>
          </reference>
          <reference field="12" count="1" selected="0">
            <x v="0"/>
          </reference>
        </references>
      </pivotArea>
    </chartFormat>
    <chartFormat chart="98" format="43" series="1">
      <pivotArea type="data" outline="0" fieldPosition="0">
        <references count="2">
          <reference field="4294967294" count="1" selected="0">
            <x v="0"/>
          </reference>
          <reference field="7" count="1" selected="0">
            <x v="3"/>
          </reference>
        </references>
      </pivotArea>
    </chartFormat>
    <chartFormat chart="98" format="44" series="1">
      <pivotArea type="data" outline="0" fieldPosition="0">
        <references count="2">
          <reference field="4294967294" count="1" selected="0">
            <x v="0"/>
          </reference>
          <reference field="7" count="1" selected="0">
            <x v="4"/>
          </reference>
        </references>
      </pivotArea>
    </chartFormat>
    <chartFormat chart="98" format="45" series="1">
      <pivotArea type="data" outline="0" fieldPosition="0">
        <references count="2">
          <reference field="4294967294" count="1" selected="0">
            <x v="0"/>
          </reference>
          <reference field="7" count="1" selected="0">
            <x v="8"/>
          </reference>
        </references>
      </pivotArea>
    </chartFormat>
    <chartFormat chart="99" format="46" series="1">
      <pivotArea type="data" outline="0" fieldPosition="0">
        <references count="2">
          <reference field="4294967294" count="1" selected="0">
            <x v="0"/>
          </reference>
          <reference field="7" count="1" selected="0">
            <x v="0"/>
          </reference>
        </references>
      </pivotArea>
    </chartFormat>
    <chartFormat chart="99" format="47" series="1">
      <pivotArea type="data" outline="0" fieldPosition="0">
        <references count="2">
          <reference field="4294967294" count="1" selected="0">
            <x v="0"/>
          </reference>
          <reference field="7" count="1" selected="0">
            <x v="1"/>
          </reference>
        </references>
      </pivotArea>
    </chartFormat>
    <chartFormat chart="99" format="48" series="1">
      <pivotArea type="data" outline="0" fieldPosition="0">
        <references count="2">
          <reference field="4294967294" count="1" selected="0">
            <x v="0"/>
          </reference>
          <reference field="7" count="1" selected="0">
            <x v="2"/>
          </reference>
        </references>
      </pivotArea>
    </chartFormat>
    <chartFormat chart="99" format="49">
      <pivotArea type="data" outline="0" fieldPosition="0">
        <references count="4">
          <reference field="4294967294" count="1" selected="0">
            <x v="0"/>
          </reference>
          <reference field="0" count="1" selected="0">
            <x v="0"/>
          </reference>
          <reference field="7" count="1" selected="0">
            <x v="2"/>
          </reference>
          <reference field="12" count="1" selected="0">
            <x v="0"/>
          </reference>
        </references>
      </pivotArea>
    </chartFormat>
    <chartFormat chart="99" format="50" series="1">
      <pivotArea type="data" outline="0" fieldPosition="0">
        <references count="2">
          <reference field="4294967294" count="1" selected="0">
            <x v="0"/>
          </reference>
          <reference field="7" count="1" selected="0">
            <x v="3"/>
          </reference>
        </references>
      </pivotArea>
    </chartFormat>
    <chartFormat chart="99" format="51" series="1">
      <pivotArea type="data" outline="0" fieldPosition="0">
        <references count="2">
          <reference field="4294967294" count="1" selected="0">
            <x v="0"/>
          </reference>
          <reference field="7" count="1" selected="0">
            <x v="4"/>
          </reference>
        </references>
      </pivotArea>
    </chartFormat>
    <chartFormat chart="99" format="52" series="1">
      <pivotArea type="data" outline="0" fieldPosition="0">
        <references count="2">
          <reference field="4294967294" count="1" selected="0">
            <x v="0"/>
          </reference>
          <reference field="7" count="1" selected="0">
            <x v="8"/>
          </reference>
        </references>
      </pivotArea>
    </chartFormat>
    <chartFormat chart="8" format="43" series="1">
      <pivotArea type="data" outline="0" fieldPosition="0">
        <references count="2">
          <reference field="4294967294" count="1" selected="0">
            <x v="0"/>
          </reference>
          <reference field="7" count="1" selected="0">
            <x v="9"/>
          </reference>
        </references>
      </pivotArea>
    </chartFormat>
    <chartFormat chart="4" format="27" series="1">
      <pivotArea type="data" outline="0" fieldPosition="0">
        <references count="2">
          <reference field="4294967294" count="1" selected="0">
            <x v="0"/>
          </reference>
          <reference field="7"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1" cacheId="25" applyNumberFormats="0" applyBorderFormats="0" applyFontFormats="0" applyPatternFormats="0" applyAlignmentFormats="0" applyWidthHeightFormats="1" dataCaption="Values" updatedVersion="8" minRefreshableVersion="3" useAutoFormatting="1" itemPrintTitles="1" createdVersion="5" indent="0" outline="1" outlineData="1" multipleFieldFilters="0" chartFormat="93">
  <location ref="A3:H13" firstHeaderRow="1" firstDataRow="3" firstDataCol="1"/>
  <pivotFields count="16">
    <pivotField axis="axisRow" showAll="0" defaultSubtotal="0">
      <items count="8">
        <item sd="0" x="0"/>
        <item sd="0" x="1"/>
        <item sd="0" x="2"/>
        <item sd="0" x="3"/>
        <item sd="0" x="4"/>
        <item x="5"/>
        <item x="6"/>
        <item x="7"/>
      </items>
    </pivotField>
    <pivotField showAll="0"/>
    <pivotField showAll="0"/>
    <pivotField showAll="0"/>
    <pivotField showAll="0"/>
    <pivotField showAll="0"/>
    <pivotField showAll="0"/>
    <pivotField axis="axisCol" showAll="0">
      <items count="11">
        <item x="2"/>
        <item x="0"/>
        <item x="3"/>
        <item x="1"/>
        <item x="4"/>
        <item m="1" x="9"/>
        <item m="1" x="8"/>
        <item m="1" x="7"/>
        <item x="5"/>
        <item x="6"/>
        <item t="default"/>
      </items>
    </pivotField>
    <pivotField numFmtId="9" showAll="0"/>
    <pivotField dataField="1" showAll="0"/>
    <pivotField numFmtId="6" showAll="0"/>
    <pivotField numFmtId="6" showAll="0" defaultSubtotal="0"/>
    <pivotField numFmtId="6" showAll="0"/>
    <pivotField showAll="0" defaultSubtotal="0"/>
    <pivotField numFmtId="6" showAll="0"/>
    <pivotField axis="axisCol" showAll="0">
      <items count="6">
        <item h="1" x="0"/>
        <item n=" " x="1"/>
        <item h="1" x="2"/>
        <item h="1" m="1" x="3"/>
        <item h="1" m="1" x="4"/>
        <item t="default"/>
      </items>
    </pivotField>
  </pivotFields>
  <rowFields count="1">
    <field x="0"/>
  </rowFields>
  <rowItems count="8">
    <i>
      <x/>
    </i>
    <i>
      <x v="1"/>
    </i>
    <i>
      <x v="2"/>
    </i>
    <i>
      <x v="3"/>
    </i>
    <i>
      <x v="4"/>
    </i>
    <i>
      <x v="5"/>
    </i>
    <i>
      <x v="6"/>
    </i>
    <i t="grand">
      <x/>
    </i>
  </rowItems>
  <colFields count="2">
    <field x="15"/>
    <field x="7"/>
  </colFields>
  <colItems count="7">
    <i>
      <x v="1"/>
      <x/>
    </i>
    <i r="1">
      <x v="1"/>
    </i>
    <i r="1">
      <x v="2"/>
    </i>
    <i r="1">
      <x v="3"/>
    </i>
    <i r="1">
      <x v="8"/>
    </i>
    <i t="default">
      <x v="1"/>
    </i>
    <i t="grand">
      <x/>
    </i>
  </colItems>
  <dataFields count="1">
    <dataField name="Sum of Estimated Cost" fld="9" baseField="0" baseItem="0" numFmtId="165"/>
  </dataFields>
  <formats count="2">
    <format dxfId="106">
      <pivotArea grandRow="1" outline="0" collapsedLevelsAreSubtotals="1" fieldPosition="0"/>
    </format>
    <format dxfId="105">
      <pivotArea outline="0" collapsedLevelsAreSubtotals="1" fieldPosition="0"/>
    </format>
  </formats>
  <chartFormats count="38">
    <chartFormat chart="0" format="0" series="1">
      <pivotArea type="data" outline="0" fieldPosition="0">
        <references count="3">
          <reference field="4294967294" count="1" selected="0">
            <x v="0"/>
          </reference>
          <reference field="7" count="1" selected="0">
            <x v="0"/>
          </reference>
          <reference field="15" count="1" selected="0">
            <x v="1"/>
          </reference>
        </references>
      </pivotArea>
    </chartFormat>
    <chartFormat chart="0" format="1" series="1">
      <pivotArea type="data" outline="0" fieldPosition="0">
        <references count="3">
          <reference field="4294967294" count="1" selected="0">
            <x v="0"/>
          </reference>
          <reference field="7" count="1" selected="0">
            <x v="1"/>
          </reference>
          <reference field="15" count="1" selected="0">
            <x v="1"/>
          </reference>
        </references>
      </pivotArea>
    </chartFormat>
    <chartFormat chart="0" format="2" series="1">
      <pivotArea type="data" outline="0" fieldPosition="0">
        <references count="3">
          <reference field="4294967294" count="1" selected="0">
            <x v="0"/>
          </reference>
          <reference field="7" count="1" selected="0">
            <x v="2"/>
          </reference>
          <reference field="15" count="1" selected="0">
            <x v="1"/>
          </reference>
        </references>
      </pivotArea>
    </chartFormat>
    <chartFormat chart="0" format="3" series="1">
      <pivotArea type="data" outline="0" fieldPosition="0">
        <references count="2">
          <reference field="4294967294" count="1" selected="0">
            <x v="0"/>
          </reference>
          <reference field="15" count="1" selected="0">
            <x v="1"/>
          </reference>
        </references>
      </pivotArea>
    </chartFormat>
    <chartFormat chart="4" format="7" series="1">
      <pivotArea type="data" outline="0" fieldPosition="0">
        <references count="3">
          <reference field="4294967294" count="1" selected="0">
            <x v="0"/>
          </reference>
          <reference field="7" count="1" selected="0">
            <x v="0"/>
          </reference>
          <reference field="15" count="1" selected="0">
            <x v="1"/>
          </reference>
        </references>
      </pivotArea>
    </chartFormat>
    <chartFormat chart="4" format="8" series="1">
      <pivotArea type="data" outline="0" fieldPosition="0">
        <references count="3">
          <reference field="4294967294" count="1" selected="0">
            <x v="0"/>
          </reference>
          <reference field="7" count="1" selected="0">
            <x v="1"/>
          </reference>
          <reference field="15" count="1" selected="0">
            <x v="1"/>
          </reference>
        </references>
      </pivotArea>
    </chartFormat>
    <chartFormat chart="4" format="9" series="1">
      <pivotArea type="data" outline="0" fieldPosition="0">
        <references count="3">
          <reference field="4294967294" count="1" selected="0">
            <x v="0"/>
          </reference>
          <reference field="7" count="1" selected="0">
            <x v="2"/>
          </reference>
          <reference field="15" count="1" selected="0">
            <x v="1"/>
          </reference>
        </references>
      </pivotArea>
    </chartFormat>
    <chartFormat chart="6" format="7" series="1">
      <pivotArea type="data" outline="0" fieldPosition="0">
        <references count="3">
          <reference field="4294967294" count="1" selected="0">
            <x v="0"/>
          </reference>
          <reference field="7" count="1" selected="0">
            <x v="0"/>
          </reference>
          <reference field="15" count="1" selected="0">
            <x v="1"/>
          </reference>
        </references>
      </pivotArea>
    </chartFormat>
    <chartFormat chart="6" format="8" series="1">
      <pivotArea type="data" outline="0" fieldPosition="0">
        <references count="3">
          <reference field="4294967294" count="1" selected="0">
            <x v="0"/>
          </reference>
          <reference field="7" count="1" selected="0">
            <x v="1"/>
          </reference>
          <reference field="15" count="1" selected="0">
            <x v="1"/>
          </reference>
        </references>
      </pivotArea>
    </chartFormat>
    <chartFormat chart="6" format="9" series="1">
      <pivotArea type="data" outline="0" fieldPosition="0">
        <references count="3">
          <reference field="4294967294" count="1" selected="0">
            <x v="0"/>
          </reference>
          <reference field="7" count="1" selected="0">
            <x v="2"/>
          </reference>
          <reference field="15" count="1" selected="0">
            <x v="1"/>
          </reference>
        </references>
      </pivotArea>
    </chartFormat>
    <chartFormat chart="8" format="7" series="1">
      <pivotArea type="data" outline="0" fieldPosition="0">
        <references count="3">
          <reference field="4294967294" count="1" selected="0">
            <x v="0"/>
          </reference>
          <reference field="7" count="1" selected="0">
            <x v="0"/>
          </reference>
          <reference field="15" count="1" selected="0">
            <x v="1"/>
          </reference>
        </references>
      </pivotArea>
    </chartFormat>
    <chartFormat chart="8" format="8" series="1">
      <pivotArea type="data" outline="0" fieldPosition="0">
        <references count="3">
          <reference field="4294967294" count="1" selected="0">
            <x v="0"/>
          </reference>
          <reference field="7" count="1" selected="0">
            <x v="1"/>
          </reference>
          <reference field="15" count="1" selected="0">
            <x v="1"/>
          </reference>
        </references>
      </pivotArea>
    </chartFormat>
    <chartFormat chart="8" format="9" series="1">
      <pivotArea type="data" outline="0" fieldPosition="0">
        <references count="3">
          <reference field="4294967294" count="1" selected="0">
            <x v="0"/>
          </reference>
          <reference field="7" count="1" selected="0">
            <x v="2"/>
          </reference>
          <reference field="15" count="1" selected="0">
            <x v="1"/>
          </reference>
        </references>
      </pivotArea>
    </chartFormat>
    <chartFormat chart="10" format="7" series="1">
      <pivotArea type="data" outline="0" fieldPosition="0">
        <references count="3">
          <reference field="4294967294" count="1" selected="0">
            <x v="0"/>
          </reference>
          <reference field="7" count="1" selected="0">
            <x v="0"/>
          </reference>
          <reference field="15" count="1" selected="0">
            <x v="1"/>
          </reference>
        </references>
      </pivotArea>
    </chartFormat>
    <chartFormat chart="10" format="8" series="1">
      <pivotArea type="data" outline="0" fieldPosition="0">
        <references count="3">
          <reference field="4294967294" count="1" selected="0">
            <x v="0"/>
          </reference>
          <reference field="7" count="1" selected="0">
            <x v="1"/>
          </reference>
          <reference field="15" count="1" selected="0">
            <x v="1"/>
          </reference>
        </references>
      </pivotArea>
    </chartFormat>
    <chartFormat chart="10" format="9" series="1">
      <pivotArea type="data" outline="0" fieldPosition="0">
        <references count="3">
          <reference field="4294967294" count="1" selected="0">
            <x v="0"/>
          </reference>
          <reference field="7" count="1" selected="0">
            <x v="2"/>
          </reference>
          <reference field="15" count="1" selected="0">
            <x v="1"/>
          </reference>
        </references>
      </pivotArea>
    </chartFormat>
    <chartFormat chart="17" format="10" series="1">
      <pivotArea type="data" outline="0" fieldPosition="0">
        <references count="3">
          <reference field="4294967294" count="1" selected="0">
            <x v="0"/>
          </reference>
          <reference field="7" count="1" selected="0">
            <x v="0"/>
          </reference>
          <reference field="15" count="1" selected="0">
            <x v="1"/>
          </reference>
        </references>
      </pivotArea>
    </chartFormat>
    <chartFormat chart="17" format="11" series="1">
      <pivotArea type="data" outline="0" fieldPosition="0">
        <references count="3">
          <reference field="4294967294" count="1" selected="0">
            <x v="0"/>
          </reference>
          <reference field="7" count="1" selected="0">
            <x v="1"/>
          </reference>
          <reference field="15" count="1" selected="0">
            <x v="1"/>
          </reference>
        </references>
      </pivotArea>
    </chartFormat>
    <chartFormat chart="17" format="12" series="1">
      <pivotArea type="data" outline="0" fieldPosition="0">
        <references count="3">
          <reference field="4294967294" count="1" selected="0">
            <x v="0"/>
          </reference>
          <reference field="7" count="1" selected="0">
            <x v="2"/>
          </reference>
          <reference field="15" count="1" selected="0">
            <x v="1"/>
          </reference>
        </references>
      </pivotArea>
    </chartFormat>
    <chartFormat chart="18" format="13" series="1">
      <pivotArea type="data" outline="0" fieldPosition="0">
        <references count="3">
          <reference field="4294967294" count="1" selected="0">
            <x v="0"/>
          </reference>
          <reference field="7" count="1" selected="0">
            <x v="0"/>
          </reference>
          <reference field="15" count="1" selected="0">
            <x v="1"/>
          </reference>
        </references>
      </pivotArea>
    </chartFormat>
    <chartFormat chart="18" format="14" series="1">
      <pivotArea type="data" outline="0" fieldPosition="0">
        <references count="3">
          <reference field="4294967294" count="1" selected="0">
            <x v="0"/>
          </reference>
          <reference field="7" count="1" selected="0">
            <x v="1"/>
          </reference>
          <reference field="15" count="1" selected="0">
            <x v="1"/>
          </reference>
        </references>
      </pivotArea>
    </chartFormat>
    <chartFormat chart="18" format="15" series="1">
      <pivotArea type="data" outline="0" fieldPosition="0">
        <references count="3">
          <reference field="4294967294" count="1" selected="0">
            <x v="0"/>
          </reference>
          <reference field="7" count="1" selected="0">
            <x v="2"/>
          </reference>
          <reference field="15" count="1" selected="0">
            <x v="1"/>
          </reference>
        </references>
      </pivotArea>
    </chartFormat>
    <chartFormat chart="0" format="4" series="1">
      <pivotArea type="data" outline="0" fieldPosition="0">
        <references count="3">
          <reference field="4294967294" count="1" selected="0">
            <x v="0"/>
          </reference>
          <reference field="7" count="1" selected="0">
            <x v="3"/>
          </reference>
          <reference field="15" count="1" selected="0">
            <x v="1"/>
          </reference>
        </references>
      </pivotArea>
    </chartFormat>
    <chartFormat chart="43" format="9" series="1">
      <pivotArea type="data" outline="0" fieldPosition="0">
        <references count="3">
          <reference field="4294967294" count="1" selected="0">
            <x v="0"/>
          </reference>
          <reference field="7" count="1" selected="0">
            <x v="0"/>
          </reference>
          <reference field="15" count="1" selected="0">
            <x v="1"/>
          </reference>
        </references>
      </pivotArea>
    </chartFormat>
    <chartFormat chart="43" format="10" series="1">
      <pivotArea type="data" outline="0" fieldPosition="0">
        <references count="3">
          <reference field="4294967294" count="1" selected="0">
            <x v="0"/>
          </reference>
          <reference field="7" count="1" selected="0">
            <x v="1"/>
          </reference>
          <reference field="15" count="1" selected="0">
            <x v="1"/>
          </reference>
        </references>
      </pivotArea>
    </chartFormat>
    <chartFormat chart="43" format="11" series="1">
      <pivotArea type="data" outline="0" fieldPosition="0">
        <references count="3">
          <reference field="4294967294" count="1" selected="0">
            <x v="0"/>
          </reference>
          <reference field="7" count="1" selected="0">
            <x v="2"/>
          </reference>
          <reference field="15" count="1" selected="0">
            <x v="1"/>
          </reference>
        </references>
      </pivotArea>
    </chartFormat>
    <chartFormat chart="43" format="12" series="1">
      <pivotArea type="data" outline="0" fieldPosition="0">
        <references count="3">
          <reference field="4294967294" count="1" selected="0">
            <x v="0"/>
          </reference>
          <reference field="7" count="1" selected="0">
            <x v="3"/>
          </reference>
          <reference field="15" count="1" selected="0">
            <x v="1"/>
          </reference>
        </references>
      </pivotArea>
    </chartFormat>
    <chartFormat chart="43" format="13" series="1">
      <pivotArea type="data" outline="0" fieldPosition="0">
        <references count="2">
          <reference field="4294967294" count="1" selected="0">
            <x v="0"/>
          </reference>
          <reference field="15" count="1" selected="0">
            <x v="1"/>
          </reference>
        </references>
      </pivotArea>
    </chartFormat>
    <chartFormat chart="69" format="15" series="1">
      <pivotArea type="data" outline="0" fieldPosition="0">
        <references count="3">
          <reference field="4294967294" count="1" selected="0">
            <x v="0"/>
          </reference>
          <reference field="7" count="1" selected="0">
            <x v="0"/>
          </reference>
          <reference field="15" count="1" selected="0">
            <x v="1"/>
          </reference>
        </references>
      </pivotArea>
    </chartFormat>
    <chartFormat chart="69" format="16" series="1">
      <pivotArea type="data" outline="0" fieldPosition="0">
        <references count="3">
          <reference field="4294967294" count="1" selected="0">
            <x v="0"/>
          </reference>
          <reference field="7" count="1" selected="0">
            <x v="1"/>
          </reference>
          <reference field="15" count="1" selected="0">
            <x v="1"/>
          </reference>
        </references>
      </pivotArea>
    </chartFormat>
    <chartFormat chart="69" format="17" series="1">
      <pivotArea type="data" outline="0" fieldPosition="0">
        <references count="3">
          <reference field="4294967294" count="1" selected="0">
            <x v="0"/>
          </reference>
          <reference field="7" count="1" selected="0">
            <x v="2"/>
          </reference>
          <reference field="15" count="1" selected="0">
            <x v="1"/>
          </reference>
        </references>
      </pivotArea>
    </chartFormat>
    <chartFormat chart="69" format="18" series="1">
      <pivotArea type="data" outline="0" fieldPosition="0">
        <references count="3">
          <reference field="4294967294" count="1" selected="0">
            <x v="0"/>
          </reference>
          <reference field="7" count="1" selected="0">
            <x v="3"/>
          </reference>
          <reference field="15" count="1" selected="0">
            <x v="1"/>
          </reference>
        </references>
      </pivotArea>
    </chartFormat>
    <chartFormat chart="70" format="19" series="1">
      <pivotArea type="data" outline="0" fieldPosition="0">
        <references count="3">
          <reference field="4294967294" count="1" selected="0">
            <x v="0"/>
          </reference>
          <reference field="7" count="1" selected="0">
            <x v="0"/>
          </reference>
          <reference field="15" count="1" selected="0">
            <x v="1"/>
          </reference>
        </references>
      </pivotArea>
    </chartFormat>
    <chartFormat chart="70" format="20" series="1">
      <pivotArea type="data" outline="0" fieldPosition="0">
        <references count="3">
          <reference field="4294967294" count="1" selected="0">
            <x v="0"/>
          </reference>
          <reference field="7" count="1" selected="0">
            <x v="1"/>
          </reference>
          <reference field="15" count="1" selected="0">
            <x v="1"/>
          </reference>
        </references>
      </pivotArea>
    </chartFormat>
    <chartFormat chart="70" format="21" series="1">
      <pivotArea type="data" outline="0" fieldPosition="0">
        <references count="3">
          <reference field="4294967294" count="1" selected="0">
            <x v="0"/>
          </reference>
          <reference field="7" count="1" selected="0">
            <x v="2"/>
          </reference>
          <reference field="15" count="1" selected="0">
            <x v="1"/>
          </reference>
        </references>
      </pivotArea>
    </chartFormat>
    <chartFormat chart="70" format="22" series="1">
      <pivotArea type="data" outline="0" fieldPosition="0">
        <references count="3">
          <reference field="4294967294" count="1" selected="0">
            <x v="0"/>
          </reference>
          <reference field="7" count="1" selected="0">
            <x v="3"/>
          </reference>
          <reference field="15" count="1" selected="0">
            <x v="1"/>
          </reference>
        </references>
      </pivotArea>
    </chartFormat>
    <chartFormat chart="43" format="19" series="1">
      <pivotArea type="data" outline="0" fieldPosition="0">
        <references count="3">
          <reference field="4294967294" count="1" selected="0">
            <x v="0"/>
          </reference>
          <reference field="7" count="1" selected="0">
            <x v="8"/>
          </reference>
          <reference field="15" count="1" selected="0">
            <x v="1"/>
          </reference>
        </references>
      </pivotArea>
    </chartFormat>
    <chartFormat chart="0" format="10" series="1">
      <pivotArea type="data" outline="0" fieldPosition="0">
        <references count="3">
          <reference field="4294967294" count="1" selected="0">
            <x v="0"/>
          </reference>
          <reference field="7" count="1" selected="0">
            <x v="8"/>
          </reference>
          <reference field="15"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PivotTable1" cacheId="25" applyNumberFormats="0" applyBorderFormats="0" applyFontFormats="0" applyPatternFormats="0" applyAlignmentFormats="0" applyWidthHeightFormats="1" dataCaption="Values" updatedVersion="8" minRefreshableVersion="3" useAutoFormatting="1" colGrandTotals="0" itemPrintTitles="1" createdVersion="5" indent="0" outline="1" outlineData="1" multipleFieldFilters="0">
  <location ref="A3:C13" firstHeaderRow="1" firstDataRow="3" firstDataCol="1"/>
  <pivotFields count="16">
    <pivotField axis="axisRow" showAll="0">
      <items count="9">
        <item x="0"/>
        <item x="1"/>
        <item x="2"/>
        <item x="3"/>
        <item x="4"/>
        <item x="5"/>
        <item x="6"/>
        <item x="7"/>
        <item t="default"/>
      </items>
    </pivotField>
    <pivotField showAll="0"/>
    <pivotField showAll="0"/>
    <pivotField showAll="0"/>
    <pivotField showAll="0"/>
    <pivotField showAll="0"/>
    <pivotField showAll="0"/>
    <pivotField showAll="0"/>
    <pivotField numFmtId="9" showAll="0"/>
    <pivotField showAll="0"/>
    <pivotField dataField="1" numFmtId="6" showAll="0"/>
    <pivotField dataField="1" numFmtId="6" showAll="0" defaultSubtotal="0"/>
    <pivotField showAll="0"/>
    <pivotField showAll="0"/>
    <pivotField showAll="0"/>
    <pivotField axis="axisCol" showAll="0">
      <items count="6">
        <item h="1" x="0"/>
        <item x="1"/>
        <item h="1" x="2"/>
        <item h="1" m="1" x="3"/>
        <item h="1" m="1" x="4"/>
        <item t="default"/>
      </items>
    </pivotField>
  </pivotFields>
  <rowFields count="1">
    <field x="0"/>
  </rowFields>
  <rowItems count="8">
    <i>
      <x/>
    </i>
    <i>
      <x v="1"/>
    </i>
    <i>
      <x v="2"/>
    </i>
    <i>
      <x v="3"/>
    </i>
    <i>
      <x v="4"/>
    </i>
    <i>
      <x v="5"/>
    </i>
    <i>
      <x v="6"/>
    </i>
    <i t="grand">
      <x/>
    </i>
  </rowItems>
  <colFields count="2">
    <field x="15"/>
    <field x="-2"/>
  </colFields>
  <colItems count="2">
    <i>
      <x v="1"/>
      <x/>
    </i>
    <i r="1" i="1">
      <x v="1"/>
    </i>
  </colItems>
  <dataFields count="2">
    <dataField name="Grant Money" fld="10" baseField="0" baseItem="0"/>
    <dataField name="Match" fld="11" baseField="0" baseItem="0"/>
  </dataFields>
  <formats count="1">
    <format dxfId="10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00000000-0013-0000-FFFF-FFFF01000000}" sourceName="Year">
  <pivotTables>
    <pivotTable tabId="7" name="PivotTable1"/>
    <pivotTable tabId="9" name="PivotTable1"/>
    <pivotTable tabId="10" name="PivotTable2"/>
    <pivotTable tabId="11" name="PivotTable3"/>
  </pivotTables>
  <data>
    <tabular pivotCacheId="1">
      <items count="8">
        <i x="0"/>
        <i x="1"/>
        <i x="2"/>
        <i x="3"/>
        <i x="4"/>
        <i x="5"/>
        <i x="6" s="1"/>
        <i x="7"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1" xr10:uid="{00000000-0013-0000-FFFF-FFFF02000000}" sourceName="Year">
  <pivotTables>
    <pivotTable tabId="15" name="PivotTable4"/>
  </pivotTables>
  <data>
    <tabular pivotCacheId="2">
      <items count="4">
        <i x="1" s="1"/>
        <i x="2" s="1"/>
        <i x="3" s="1"/>
        <i x="0"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P_YEAR" xr10:uid="{00000000-0013-0000-FFFF-FFFF03000000}" sourceName="CIP YEAR">
  <pivotTables>
    <pivotTable tabId="15" name="PivotTable4"/>
  </pivotTables>
  <data>
    <tabular pivotCacheId="2">
      <items count="2">
        <i x="0"/>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xr10:uid="{00000000-0014-0000-FFFF-FFFF01000000}" cache="Slicer_Year" caption="Year" startItem="4" style="SlicerStyleDark5"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2" xr10:uid="{00000000-0014-0000-FFFF-FFFF02000000}" cache="Slicer_Year1" caption="Year" rowHeight="241300"/>
  <slicer name="CIP YEAR 1" xr10:uid="{00000000-0014-0000-FFFF-FFFF03000000}" cache="Slicer_CIP_YEAR" caption="CIP YEAR"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1" xr10:uid="{00000000-0014-0000-FFFF-FFFF04000000}" cache="Slicer_Year1" caption="Year" rowHeight="241300"/>
  <slicer name="CIP YEAR" xr10:uid="{00000000-0014-0000-FFFF-FFFF05000000}" cache="Slicer_CIP_YEAR" caption="CIP YEAR"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15" displayName="Table15" ref="G1:Q1537" totalsRowShown="0">
  <autoFilter ref="G1:Q1537" xr:uid="{00000000-0009-0000-0100-000004000000}">
    <filterColumn colId="1">
      <filters>
        <filter val="2018"/>
      </filters>
    </filterColumn>
  </autoFilter>
  <sortState xmlns:xlrd2="http://schemas.microsoft.com/office/spreadsheetml/2017/richdata2" ref="G4:P865">
    <sortCondition ref="G4:G865"/>
    <sortCondition ref="K4:K865"/>
  </sortState>
  <tableColumns count="11">
    <tableColumn id="1" xr3:uid="{00000000-0010-0000-0000-000001000000}" name="Year"/>
    <tableColumn id="11" xr3:uid="{00000000-0010-0000-0000-00000B000000}" name="CIP YEAR" dataDxfId="119"/>
    <tableColumn id="2" xr3:uid="{00000000-0010-0000-0000-000002000000}" name="Loc ID"/>
    <tableColumn id="9" xr3:uid="{00000000-0010-0000-0000-000009000000}" name="Region" dataDxfId="118"/>
    <tableColumn id="3" xr3:uid="{00000000-0010-0000-0000-000003000000}" name="City &amp; Airport"/>
    <tableColumn id="4" xr3:uid="{00000000-0010-0000-0000-000004000000}" name="Project Description"/>
    <tableColumn id="10" xr3:uid="{00000000-0010-0000-0000-00000A000000}" name="ANNUAL TOTAL" dataDxfId="117" dataCellStyle="Currency"/>
    <tableColumn id="5" xr3:uid="{00000000-0010-0000-0000-000005000000}" name="Total" dataDxfId="116" dataCellStyle="Currency">
      <calculatedColumnFormula>SUM(Table15[[#This Row],[Federal]:[Local]])</calculatedColumnFormula>
    </tableColumn>
    <tableColumn id="6" xr3:uid="{00000000-0010-0000-0000-000006000000}" name="Federal" dataDxfId="115" dataCellStyle="Currency"/>
    <tableColumn id="7" xr3:uid="{00000000-0010-0000-0000-000007000000}" name="State" dataDxfId="114" dataCellStyle="Currency"/>
    <tableColumn id="8" xr3:uid="{00000000-0010-0000-0000-000008000000}" name="Local" dataDxfId="113" dataCellStyle="Currency"/>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C1:R1216" totalsRowShown="0" headerRowDxfId="103" headerRowBorderDxfId="102" tableBorderDxfId="101" totalsRowBorderDxfId="100">
  <autoFilter ref="C1:R1216" xr:uid="{D9C45698-C2EF-4AB5-AC99-DEFDEBC526EC}"/>
  <tableColumns count="16">
    <tableColumn id="1" xr3:uid="{00000000-0010-0000-0100-000001000000}" name="Year" dataDxfId="99"/>
    <tableColumn id="2" xr3:uid="{00000000-0010-0000-0100-000002000000}" name="Month" dataDxfId="98"/>
    <tableColumn id="11" xr3:uid="{00000000-0010-0000-0100-00000B000000}" name="Loc ID" dataDxfId="97"/>
    <tableColumn id="3" xr3:uid="{00000000-0010-0000-0100-000003000000}" name="Airport" dataDxfId="96"/>
    <tableColumn id="4" xr3:uid="{00000000-0010-0000-0100-000004000000}" name="Dallas" dataDxfId="95"/>
    <tableColumn id="5" xr3:uid="{00000000-0010-0000-0100-000005000000}" name="Associated City" dataDxfId="94"/>
    <tableColumn id="6" xr3:uid="{00000000-0010-0000-0100-000006000000}" name="Project Description" dataDxfId="93"/>
    <tableColumn id="7" xr3:uid="{00000000-0010-0000-0100-000007000000}" name="Fund Source" dataDxfId="92"/>
    <tableColumn id="8" xr3:uid="{00000000-0010-0000-0100-000008000000}" name="Percent" dataDxfId="91" dataCellStyle="Percent"/>
    <tableColumn id="9" xr3:uid="{00000000-0010-0000-0100-000009000000}" name="Estimated Cost" dataDxfId="90" dataCellStyle="Currency"/>
    <tableColumn id="12" xr3:uid="{00000000-0010-0000-0100-00000C000000}" name="Grant Money " dataDxfId="89" dataCellStyle="Currency">
      <calculatedColumnFormula>Table1[[#This Row],[Percent]]*Table1[[#This Row],[Estimated Cost]]</calculatedColumnFormula>
    </tableColumn>
    <tableColumn id="16" xr3:uid="{00000000-0010-0000-0100-000010000000}" name="Match Total" dataDxfId="88" dataCellStyle="Currency">
      <calculatedColumnFormula>Table1[[#This Row],[Estimated Cost]]-Table1[[#This Row],[Grant Money ]]</calculatedColumnFormula>
    </tableColumn>
    <tableColumn id="14" xr3:uid="{00000000-0010-0000-0100-00000E000000}" name="Annual Total" dataDxfId="87" dataCellStyle="Currency"/>
    <tableColumn id="15" xr3:uid="{00000000-0010-0000-0100-00000F000000}" name="Region Total" dataDxfId="86" dataCellStyle="Currency"/>
    <tableColumn id="13" xr3:uid="{00000000-0010-0000-0100-00000D000000}" name="Total Grant Money Goal" dataDxfId="85" dataCellStyle="Currency"/>
    <tableColumn id="10" xr3:uid="{00000000-0010-0000-0100-00000A000000}" name="DFW Region" dataDxfId="84"/>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E2:F43" totalsRowShown="0">
  <autoFilter ref="E2:F43" xr:uid="{00000000-0009-0000-0100-000003000000}"/>
  <sortState xmlns:xlrd2="http://schemas.microsoft.com/office/spreadsheetml/2017/richdata2" ref="E3:F42">
    <sortCondition ref="E2:E42"/>
  </sortState>
  <tableColumns count="2">
    <tableColumn id="2" xr3:uid="{00000000-0010-0000-0200-000002000000}" name="Airport"/>
    <tableColumn id="1" xr3:uid="{00000000-0010-0000-0200-000001000000}" name="Loc ID"/>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2" displayName="Table2" ref="D2:F3334" totalsRowShown="0" headerRowDxfId="83" headerRowBorderDxfId="82" tableBorderDxfId="81">
  <autoFilter ref="D2:F3334" xr:uid="{00000000-0009-0000-0100-000002000000}"/>
  <sortState xmlns:xlrd2="http://schemas.microsoft.com/office/spreadsheetml/2017/richdata2" ref="D3:F3334">
    <sortCondition ref="D2:D3334"/>
  </sortState>
  <tableColumns count="3">
    <tableColumn id="2" xr3:uid="{00000000-0010-0000-0300-000002000000}" name="Facility Name" dataDxfId="80"/>
    <tableColumn id="1" xr3:uid="{00000000-0010-0000-0300-000001000000}" name="City" dataDxfId="79"/>
    <tableColumn id="3" xr3:uid="{00000000-0010-0000-0300-000003000000}" name="Loc ID" dataDxfId="7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ivotTable" Target="../pivotTables/pivotTable8.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9.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2.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microsoft.com/office/2007/relationships/slicer" Target="../slicers/slicer2.xml"/><Relationship Id="rId1" Type="http://schemas.openxmlformats.org/officeDocument/2006/relationships/drawing" Target="../drawings/drawing7.xml"/></Relationships>
</file>

<file path=xl/worksheets/_rels/sheet4.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8.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9.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33A54-985F-402A-897C-E9BFF3A620FD}">
  <dimension ref="A3:D30"/>
  <sheetViews>
    <sheetView workbookViewId="0">
      <selection activeCell="B8" sqref="B8:B9"/>
    </sheetView>
  </sheetViews>
  <sheetFormatPr defaultRowHeight="15" x14ac:dyDescent="0.25"/>
  <cols>
    <col min="1" max="1" width="21" bestFit="1" customWidth="1"/>
    <col min="2" max="2" width="16.28515625" bestFit="1" customWidth="1"/>
    <col min="3" max="3" width="15.28515625" bestFit="1" customWidth="1"/>
    <col min="4" max="4" width="13.7109375" bestFit="1" customWidth="1"/>
    <col min="5" max="7" width="12.5703125" bestFit="1" customWidth="1"/>
    <col min="8" max="8" width="13.7109375" bestFit="1" customWidth="1"/>
    <col min="9" max="9" width="11.5703125" bestFit="1" customWidth="1"/>
    <col min="10" max="10" width="13.7109375" bestFit="1" customWidth="1"/>
  </cols>
  <sheetData>
    <row r="3" spans="1:4" x14ac:dyDescent="0.25">
      <c r="A3" s="26" t="s">
        <v>9480</v>
      </c>
      <c r="B3" s="26" t="s">
        <v>9456</v>
      </c>
    </row>
    <row r="4" spans="1:4" x14ac:dyDescent="0.25">
      <c r="A4" s="26" t="s">
        <v>9452</v>
      </c>
      <c r="B4" t="s">
        <v>9478</v>
      </c>
      <c r="C4" t="s">
        <v>9455</v>
      </c>
      <c r="D4" t="s">
        <v>9453</v>
      </c>
    </row>
    <row r="5" spans="1:4" x14ac:dyDescent="0.25">
      <c r="A5" s="27">
        <v>2020</v>
      </c>
      <c r="B5" s="28"/>
      <c r="C5" s="28"/>
      <c r="D5" s="28"/>
    </row>
    <row r="6" spans="1:4" x14ac:dyDescent="0.25">
      <c r="A6" s="35" t="s">
        <v>12</v>
      </c>
      <c r="B6" s="28">
        <v>17118396</v>
      </c>
      <c r="C6" s="28">
        <v>2305187</v>
      </c>
      <c r="D6" s="28">
        <v>19423583</v>
      </c>
    </row>
    <row r="7" spans="1:4" x14ac:dyDescent="0.25">
      <c r="A7" s="35" t="s">
        <v>71</v>
      </c>
      <c r="B7" s="28">
        <v>28884630</v>
      </c>
      <c r="C7" s="28">
        <v>3405187</v>
      </c>
      <c r="D7" s="28">
        <v>32289817</v>
      </c>
    </row>
    <row r="8" spans="1:4" x14ac:dyDescent="0.25">
      <c r="A8" s="35" t="s">
        <v>75</v>
      </c>
      <c r="B8" s="28">
        <v>34014630</v>
      </c>
      <c r="C8" s="28">
        <v>5063187</v>
      </c>
      <c r="D8" s="28">
        <v>39077817</v>
      </c>
    </row>
    <row r="9" spans="1:4" x14ac:dyDescent="0.25">
      <c r="A9" s="35" t="s">
        <v>151</v>
      </c>
      <c r="B9" s="28">
        <v>51162632</v>
      </c>
      <c r="C9" s="28">
        <v>15264987</v>
      </c>
      <c r="D9" s="28">
        <v>66427619</v>
      </c>
    </row>
    <row r="10" spans="1:4" x14ac:dyDescent="0.25">
      <c r="A10" s="35" t="s">
        <v>152</v>
      </c>
      <c r="B10" s="28">
        <v>71343070.299999997</v>
      </c>
      <c r="C10" s="28">
        <v>19465137</v>
      </c>
      <c r="D10" s="28">
        <v>90808207.299999997</v>
      </c>
    </row>
    <row r="11" spans="1:4" x14ac:dyDescent="0.25">
      <c r="A11" s="35" t="s">
        <v>153</v>
      </c>
      <c r="B11" s="28">
        <v>73603837.299999997</v>
      </c>
      <c r="C11" s="28">
        <v>21920337</v>
      </c>
      <c r="D11" s="28">
        <v>95524174.299999997</v>
      </c>
    </row>
    <row r="12" spans="1:4" x14ac:dyDescent="0.25">
      <c r="A12" s="35" t="s">
        <v>10437</v>
      </c>
      <c r="B12" s="28">
        <v>79218624.299999997</v>
      </c>
      <c r="C12" s="28">
        <v>22145337</v>
      </c>
      <c r="D12" s="28">
        <v>101363961.3</v>
      </c>
    </row>
    <row r="13" spans="1:4" x14ac:dyDescent="0.25">
      <c r="A13" s="35" t="s">
        <v>173</v>
      </c>
      <c r="B13" s="28">
        <v>83396624.299999997</v>
      </c>
      <c r="C13" s="28">
        <v>22145337</v>
      </c>
      <c r="D13" s="28">
        <v>105541961.3</v>
      </c>
    </row>
    <row r="14" spans="1:4" x14ac:dyDescent="0.25">
      <c r="A14" s="27">
        <v>2021</v>
      </c>
      <c r="B14" s="28"/>
      <c r="C14" s="28"/>
      <c r="D14" s="28"/>
    </row>
    <row r="15" spans="1:4" x14ac:dyDescent="0.25">
      <c r="A15" s="35" t="s">
        <v>12</v>
      </c>
      <c r="B15" s="28">
        <v>570580</v>
      </c>
      <c r="C15" s="28">
        <v>0</v>
      </c>
      <c r="D15" s="28">
        <v>570580</v>
      </c>
    </row>
    <row r="16" spans="1:4" x14ac:dyDescent="0.25">
      <c r="A16" s="35" t="s">
        <v>71</v>
      </c>
      <c r="B16" s="28">
        <v>4420478</v>
      </c>
      <c r="C16" s="28">
        <v>1126296</v>
      </c>
      <c r="D16" s="28">
        <v>5546774</v>
      </c>
    </row>
    <row r="17" spans="1:4" x14ac:dyDescent="0.25">
      <c r="A17" s="35" t="s">
        <v>151</v>
      </c>
      <c r="B17" s="28">
        <v>19681465</v>
      </c>
      <c r="C17" s="28">
        <v>19604073</v>
      </c>
      <c r="D17" s="28">
        <v>39285538</v>
      </c>
    </row>
    <row r="18" spans="1:4" x14ac:dyDescent="0.25">
      <c r="A18" s="35" t="s">
        <v>153</v>
      </c>
      <c r="B18" s="28">
        <v>29333469</v>
      </c>
      <c r="C18" s="28">
        <v>19904073</v>
      </c>
      <c r="D18" s="28">
        <v>49237542</v>
      </c>
    </row>
    <row r="19" spans="1:4" x14ac:dyDescent="0.25">
      <c r="A19" s="35" t="s">
        <v>164</v>
      </c>
      <c r="B19" s="28">
        <v>34778491</v>
      </c>
      <c r="C19" s="28">
        <v>21295073</v>
      </c>
      <c r="D19" s="28">
        <v>56073564</v>
      </c>
    </row>
    <row r="20" spans="1:4" x14ac:dyDescent="0.25">
      <c r="A20" s="35" t="s">
        <v>10437</v>
      </c>
      <c r="B20" s="28">
        <v>38082811</v>
      </c>
      <c r="C20" s="28">
        <v>21445073</v>
      </c>
      <c r="D20" s="28">
        <v>59527884</v>
      </c>
    </row>
    <row r="21" spans="1:4" x14ac:dyDescent="0.25">
      <c r="A21" s="35" t="s">
        <v>173</v>
      </c>
      <c r="B21" s="28">
        <v>46535033</v>
      </c>
      <c r="C21" s="28">
        <v>26095073</v>
      </c>
      <c r="D21" s="28">
        <v>72630106</v>
      </c>
    </row>
    <row r="22" spans="1:4" x14ac:dyDescent="0.25">
      <c r="A22" s="27">
        <v>2022</v>
      </c>
      <c r="B22" s="28"/>
      <c r="C22" s="28"/>
      <c r="D22" s="28"/>
    </row>
    <row r="23" spans="1:4" x14ac:dyDescent="0.25">
      <c r="A23" s="35" t="s">
        <v>12</v>
      </c>
      <c r="B23" s="28">
        <v>3880000</v>
      </c>
      <c r="C23" s="28">
        <v>100000</v>
      </c>
      <c r="D23" s="28">
        <v>3980000</v>
      </c>
    </row>
    <row r="24" spans="1:4" x14ac:dyDescent="0.25">
      <c r="A24" s="35" t="s">
        <v>71</v>
      </c>
      <c r="B24" s="28">
        <v>12761553</v>
      </c>
      <c r="C24" s="28">
        <v>1575000</v>
      </c>
      <c r="D24" s="28">
        <v>14336553</v>
      </c>
    </row>
    <row r="25" spans="1:4" x14ac:dyDescent="0.25">
      <c r="A25" s="35" t="s">
        <v>151</v>
      </c>
      <c r="B25" s="28">
        <v>39313283</v>
      </c>
      <c r="C25" s="28">
        <v>10386222</v>
      </c>
      <c r="D25" s="28">
        <v>49699505</v>
      </c>
    </row>
    <row r="26" spans="1:4" x14ac:dyDescent="0.25">
      <c r="A26" s="35" t="s">
        <v>152</v>
      </c>
      <c r="B26" s="28">
        <v>59882255</v>
      </c>
      <c r="C26" s="28">
        <v>10786222</v>
      </c>
      <c r="D26" s="28">
        <v>70668477</v>
      </c>
    </row>
    <row r="27" spans="1:4" x14ac:dyDescent="0.25">
      <c r="A27" s="35" t="s">
        <v>153</v>
      </c>
      <c r="B27" s="28">
        <v>80451227</v>
      </c>
      <c r="C27" s="28">
        <v>11186222</v>
      </c>
      <c r="D27" s="28">
        <v>91637449</v>
      </c>
    </row>
    <row r="28" spans="1:4" x14ac:dyDescent="0.25">
      <c r="A28" s="35" t="s">
        <v>10437</v>
      </c>
      <c r="B28" s="28">
        <v>82901227</v>
      </c>
      <c r="C28" s="28">
        <v>13852888</v>
      </c>
      <c r="D28" s="28">
        <v>96754115</v>
      </c>
    </row>
    <row r="29" spans="1:4" x14ac:dyDescent="0.25">
      <c r="A29" s="35" t="s">
        <v>173</v>
      </c>
      <c r="B29" s="28">
        <v>84103227</v>
      </c>
      <c r="C29" s="28">
        <v>13852888</v>
      </c>
      <c r="D29" s="28">
        <v>97956115</v>
      </c>
    </row>
    <row r="30" spans="1:4" x14ac:dyDescent="0.25">
      <c r="A30" s="27" t="s">
        <v>9453</v>
      </c>
      <c r="B30" s="28"/>
      <c r="C30" s="28"/>
      <c r="D30" s="28"/>
    </row>
  </sheetData>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I21"/>
  <sheetViews>
    <sheetView topLeftCell="A4" workbookViewId="0">
      <selection activeCell="C17" sqref="C17"/>
    </sheetView>
  </sheetViews>
  <sheetFormatPr defaultRowHeight="15" x14ac:dyDescent="0.25"/>
  <cols>
    <col min="1" max="1" width="21" customWidth="1"/>
    <col min="2" max="2" width="16.28515625" customWidth="1"/>
    <col min="3" max="3" width="13.7109375" bestFit="1" customWidth="1"/>
    <col min="4" max="4" width="12.5703125" customWidth="1"/>
    <col min="5" max="5" width="13.7109375" bestFit="1" customWidth="1"/>
    <col min="6" max="6" width="11.5703125" bestFit="1" customWidth="1"/>
    <col min="7" max="7" width="12.5703125" bestFit="1" customWidth="1"/>
    <col min="8" max="8" width="7.28515625" bestFit="1" customWidth="1"/>
    <col min="9" max="10" width="13.7109375" bestFit="1" customWidth="1"/>
    <col min="11" max="12" width="12.5703125" bestFit="1" customWidth="1"/>
    <col min="13" max="14" width="10" bestFit="1" customWidth="1"/>
    <col min="15" max="15" width="13.7109375" bestFit="1" customWidth="1"/>
  </cols>
  <sheetData>
    <row r="3" spans="1:9" x14ac:dyDescent="0.25">
      <c r="A3" s="26" t="s">
        <v>9480</v>
      </c>
      <c r="B3" s="26" t="s">
        <v>9456</v>
      </c>
    </row>
    <row r="4" spans="1:9" x14ac:dyDescent="0.25">
      <c r="A4" s="26" t="s">
        <v>9452</v>
      </c>
      <c r="B4" t="s">
        <v>9516</v>
      </c>
      <c r="C4" t="s">
        <v>11</v>
      </c>
      <c r="D4" t="s">
        <v>7</v>
      </c>
      <c r="E4" t="s">
        <v>26</v>
      </c>
      <c r="F4" t="s">
        <v>10947</v>
      </c>
      <c r="G4" t="s">
        <v>11206</v>
      </c>
      <c r="H4" t="s">
        <v>11271</v>
      </c>
      <c r="I4" t="s">
        <v>9453</v>
      </c>
    </row>
    <row r="5" spans="1:9" x14ac:dyDescent="0.25">
      <c r="A5" s="27">
        <v>2016</v>
      </c>
      <c r="B5" s="28">
        <v>13666666</v>
      </c>
      <c r="C5" s="28">
        <v>34736959</v>
      </c>
      <c r="D5" s="28">
        <v>3551801</v>
      </c>
      <c r="E5" s="28">
        <v>9105000</v>
      </c>
      <c r="F5" s="28"/>
      <c r="G5" s="28"/>
      <c r="H5" s="28"/>
      <c r="I5" s="28">
        <v>61060426</v>
      </c>
    </row>
    <row r="6" spans="1:9" x14ac:dyDescent="0.25">
      <c r="A6" s="42">
        <v>61060426</v>
      </c>
      <c r="B6" s="28">
        <v>13666666</v>
      </c>
      <c r="C6" s="28">
        <v>34736959</v>
      </c>
      <c r="D6" s="28">
        <v>3551801</v>
      </c>
      <c r="E6" s="28">
        <v>9105000</v>
      </c>
      <c r="F6" s="28"/>
      <c r="G6" s="28"/>
      <c r="H6" s="28"/>
      <c r="I6" s="28">
        <v>61060426</v>
      </c>
    </row>
    <row r="7" spans="1:9" x14ac:dyDescent="0.25">
      <c r="A7" s="27">
        <v>2017</v>
      </c>
      <c r="B7" s="28">
        <v>12866667</v>
      </c>
      <c r="C7" s="28">
        <v>24884903</v>
      </c>
      <c r="D7" s="28">
        <v>18253236</v>
      </c>
      <c r="E7" s="28">
        <v>12612484</v>
      </c>
      <c r="F7" s="28"/>
      <c r="G7" s="28"/>
      <c r="H7" s="28"/>
      <c r="I7" s="28">
        <v>68617290</v>
      </c>
    </row>
    <row r="8" spans="1:9" x14ac:dyDescent="0.25">
      <c r="A8" s="42">
        <v>68617290</v>
      </c>
      <c r="B8" s="28">
        <v>12866667</v>
      </c>
      <c r="C8" s="28">
        <v>24884903</v>
      </c>
      <c r="D8" s="28">
        <v>18253236</v>
      </c>
      <c r="E8" s="28">
        <v>12612484</v>
      </c>
      <c r="F8" s="28"/>
      <c r="G8" s="28"/>
      <c r="H8" s="28"/>
      <c r="I8" s="28">
        <v>68617290</v>
      </c>
    </row>
    <row r="9" spans="1:9" x14ac:dyDescent="0.25">
      <c r="A9" s="27">
        <v>2018</v>
      </c>
      <c r="B9" s="28">
        <v>16700000</v>
      </c>
      <c r="C9" s="28">
        <v>21898269</v>
      </c>
      <c r="D9" s="28">
        <v>18003081</v>
      </c>
      <c r="E9" s="28">
        <v>15387861</v>
      </c>
      <c r="F9" s="28"/>
      <c r="G9" s="28"/>
      <c r="H9" s="28"/>
      <c r="I9" s="28">
        <v>71989211</v>
      </c>
    </row>
    <row r="10" spans="1:9" x14ac:dyDescent="0.25">
      <c r="A10" s="42">
        <v>71989211</v>
      </c>
      <c r="B10" s="28">
        <v>16700000</v>
      </c>
      <c r="C10" s="28">
        <v>21898269</v>
      </c>
      <c r="D10" s="28">
        <v>18003081</v>
      </c>
      <c r="E10" s="28">
        <v>15387861</v>
      </c>
      <c r="F10" s="28"/>
      <c r="G10" s="28"/>
      <c r="H10" s="28"/>
      <c r="I10" s="28">
        <v>71989211</v>
      </c>
    </row>
    <row r="11" spans="1:9" x14ac:dyDescent="0.25">
      <c r="A11" s="27">
        <v>2019</v>
      </c>
      <c r="B11" s="28">
        <v>2500000</v>
      </c>
      <c r="C11" s="28">
        <v>41145343.744352348</v>
      </c>
      <c r="D11" s="28">
        <v>10976713.255647652</v>
      </c>
      <c r="E11" s="28">
        <v>29674699</v>
      </c>
      <c r="F11" s="28">
        <v>3400000</v>
      </c>
      <c r="G11" s="28"/>
      <c r="H11" s="28"/>
      <c r="I11" s="28">
        <v>87696756</v>
      </c>
    </row>
    <row r="12" spans="1:9" x14ac:dyDescent="0.25">
      <c r="A12" s="42">
        <v>87696756</v>
      </c>
      <c r="B12" s="28">
        <v>2500000</v>
      </c>
      <c r="C12" s="28">
        <v>41145343.744352348</v>
      </c>
      <c r="D12" s="28">
        <v>10976713.255647652</v>
      </c>
      <c r="E12" s="28">
        <v>29674699</v>
      </c>
      <c r="F12" s="28">
        <v>3400000</v>
      </c>
      <c r="G12" s="28"/>
      <c r="H12" s="28"/>
      <c r="I12" s="28">
        <v>87696756</v>
      </c>
    </row>
    <row r="13" spans="1:9" x14ac:dyDescent="0.25">
      <c r="A13" s="27">
        <v>2020</v>
      </c>
      <c r="B13" s="28">
        <v>15362833</v>
      </c>
      <c r="C13" s="28">
        <v>36151681.5</v>
      </c>
      <c r="D13" s="28">
        <v>21170081</v>
      </c>
      <c r="E13" s="28">
        <v>21353100</v>
      </c>
      <c r="F13" s="28"/>
      <c r="G13" s="28">
        <v>11504265.800000001</v>
      </c>
      <c r="H13" s="28"/>
      <c r="I13" s="28">
        <v>105541961.3</v>
      </c>
    </row>
    <row r="14" spans="1:9" x14ac:dyDescent="0.25">
      <c r="A14" s="42">
        <v>106173439.3</v>
      </c>
      <c r="B14" s="28">
        <v>15362833</v>
      </c>
      <c r="C14" s="28">
        <v>36151681.5</v>
      </c>
      <c r="D14" s="28">
        <v>21170081</v>
      </c>
      <c r="E14" s="28">
        <v>21353100</v>
      </c>
      <c r="F14" s="28"/>
      <c r="G14" s="28">
        <v>11504265.800000001</v>
      </c>
      <c r="H14" s="28"/>
      <c r="I14" s="28">
        <v>105541961.3</v>
      </c>
    </row>
    <row r="15" spans="1:9" x14ac:dyDescent="0.25">
      <c r="A15" s="27">
        <v>2021</v>
      </c>
      <c r="B15" s="28"/>
      <c r="C15" s="28">
        <v>44222812</v>
      </c>
      <c r="D15" s="28">
        <v>7883523</v>
      </c>
      <c r="E15" s="28">
        <v>10351555</v>
      </c>
      <c r="F15" s="28"/>
      <c r="G15" s="28">
        <v>10172216</v>
      </c>
      <c r="H15" s="28"/>
      <c r="I15" s="28">
        <v>72630106</v>
      </c>
    </row>
    <row r="16" spans="1:9" x14ac:dyDescent="0.25">
      <c r="A16" s="42">
        <v>72630106</v>
      </c>
      <c r="B16" s="28"/>
      <c r="C16" s="28">
        <v>44222812</v>
      </c>
      <c r="D16" s="28">
        <v>7883523</v>
      </c>
      <c r="E16" s="28">
        <v>10351555</v>
      </c>
      <c r="F16" s="28"/>
      <c r="G16" s="28">
        <v>10172216</v>
      </c>
      <c r="H16" s="28"/>
      <c r="I16" s="28">
        <v>72630106</v>
      </c>
    </row>
    <row r="17" spans="1:9" x14ac:dyDescent="0.25">
      <c r="A17" s="27">
        <v>2022</v>
      </c>
      <c r="B17" s="28"/>
      <c r="C17" s="28">
        <v>87087895</v>
      </c>
      <c r="D17" s="28"/>
      <c r="E17" s="28">
        <v>10868220</v>
      </c>
      <c r="F17" s="28"/>
      <c r="G17" s="28"/>
      <c r="H17" s="28"/>
      <c r="I17" s="28">
        <v>97956115</v>
      </c>
    </row>
    <row r="18" spans="1:9" x14ac:dyDescent="0.25">
      <c r="A18" s="42">
        <v>91637449</v>
      </c>
      <c r="B18" s="28"/>
      <c r="C18" s="28">
        <v>87087895</v>
      </c>
      <c r="D18" s="28"/>
      <c r="E18" s="28">
        <v>10868220</v>
      </c>
      <c r="F18" s="28"/>
      <c r="G18" s="28"/>
      <c r="H18" s="28"/>
      <c r="I18" s="28">
        <v>97956115</v>
      </c>
    </row>
    <row r="19" spans="1:9" x14ac:dyDescent="0.25">
      <c r="A19" s="27" t="s">
        <v>11271</v>
      </c>
      <c r="B19" s="28"/>
      <c r="C19" s="28"/>
      <c r="D19" s="28"/>
      <c r="E19" s="28"/>
      <c r="F19" s="28"/>
      <c r="G19" s="28"/>
      <c r="H19" s="28"/>
      <c r="I19" s="28"/>
    </row>
    <row r="20" spans="1:9" x14ac:dyDescent="0.25">
      <c r="A20" s="42" t="s">
        <v>11271</v>
      </c>
      <c r="B20" s="28"/>
      <c r="C20" s="28"/>
      <c r="D20" s="28"/>
      <c r="E20" s="28"/>
      <c r="F20" s="28"/>
      <c r="G20" s="28"/>
      <c r="H20" s="28"/>
      <c r="I20" s="28"/>
    </row>
    <row r="21" spans="1:9" x14ac:dyDescent="0.25">
      <c r="A21" s="27" t="s">
        <v>9453</v>
      </c>
      <c r="B21" s="28">
        <v>61096166</v>
      </c>
      <c r="C21" s="28">
        <v>290127863.24435234</v>
      </c>
      <c r="D21" s="28">
        <v>79838435.255647659</v>
      </c>
      <c r="E21" s="28">
        <v>109352919</v>
      </c>
      <c r="F21" s="28">
        <v>3400000</v>
      </c>
      <c r="G21" s="28">
        <v>21676481.800000001</v>
      </c>
      <c r="H21" s="28"/>
      <c r="I21" s="28">
        <v>565491865.29999995</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H13"/>
  <sheetViews>
    <sheetView topLeftCell="A6" workbookViewId="0">
      <selection activeCell="A12" sqref="A12"/>
    </sheetView>
  </sheetViews>
  <sheetFormatPr defaultRowHeight="15" x14ac:dyDescent="0.25"/>
  <cols>
    <col min="1" max="1" width="21" customWidth="1"/>
    <col min="2" max="2" width="16.28515625" customWidth="1"/>
    <col min="3" max="5" width="11.140625" bestFit="1" customWidth="1"/>
    <col min="6" max="6" width="12.42578125" bestFit="1" customWidth="1"/>
    <col min="7" max="10" width="12.140625" bestFit="1" customWidth="1"/>
  </cols>
  <sheetData>
    <row r="3" spans="1:8" x14ac:dyDescent="0.25">
      <c r="A3" s="26" t="s">
        <v>9480</v>
      </c>
      <c r="B3" s="26" t="s">
        <v>9456</v>
      </c>
    </row>
    <row r="4" spans="1:8" x14ac:dyDescent="0.25">
      <c r="B4" t="s">
        <v>10455</v>
      </c>
      <c r="G4" t="s">
        <v>10456</v>
      </c>
      <c r="H4" t="s">
        <v>9453</v>
      </c>
    </row>
    <row r="5" spans="1:8" x14ac:dyDescent="0.25">
      <c r="A5" s="26" t="s">
        <v>9452</v>
      </c>
      <c r="B5" t="s">
        <v>9516</v>
      </c>
      <c r="C5" t="s">
        <v>11</v>
      </c>
      <c r="D5" t="s">
        <v>7</v>
      </c>
      <c r="E5" t="s">
        <v>26</v>
      </c>
      <c r="F5" t="s">
        <v>11206</v>
      </c>
    </row>
    <row r="6" spans="1:8" x14ac:dyDescent="0.25">
      <c r="A6" s="27">
        <v>2016</v>
      </c>
      <c r="B6" s="43"/>
      <c r="C6" s="43">
        <v>3358760</v>
      </c>
      <c r="D6" s="43">
        <v>833334</v>
      </c>
      <c r="E6" s="43"/>
      <c r="F6" s="43"/>
      <c r="G6" s="43">
        <v>4192094</v>
      </c>
      <c r="H6" s="43">
        <v>4192094</v>
      </c>
    </row>
    <row r="7" spans="1:8" x14ac:dyDescent="0.25">
      <c r="A7" s="27">
        <v>2017</v>
      </c>
      <c r="B7" s="43">
        <v>6666667</v>
      </c>
      <c r="C7" s="43">
        <v>16227788</v>
      </c>
      <c r="D7" s="43">
        <v>3472475</v>
      </c>
      <c r="E7" s="43"/>
      <c r="F7" s="43"/>
      <c r="G7" s="43">
        <v>26366930</v>
      </c>
      <c r="H7" s="43">
        <v>26366930</v>
      </c>
    </row>
    <row r="8" spans="1:8" x14ac:dyDescent="0.25">
      <c r="A8" s="27">
        <v>2018</v>
      </c>
      <c r="B8" s="43">
        <v>10400000</v>
      </c>
      <c r="C8" s="43">
        <v>7207195</v>
      </c>
      <c r="D8" s="43">
        <v>2023067</v>
      </c>
      <c r="E8" s="43">
        <v>2508932</v>
      </c>
      <c r="F8" s="43"/>
      <c r="G8" s="43">
        <v>22139194</v>
      </c>
      <c r="H8" s="43">
        <v>22139194</v>
      </c>
    </row>
    <row r="9" spans="1:8" x14ac:dyDescent="0.25">
      <c r="A9" s="27">
        <v>2019</v>
      </c>
      <c r="B9" s="43"/>
      <c r="C9" s="43">
        <v>12443530.744352348</v>
      </c>
      <c r="D9" s="43">
        <v>2205520.2556476528</v>
      </c>
      <c r="E9" s="43">
        <v>16666667</v>
      </c>
      <c r="F9" s="43"/>
      <c r="G9" s="43">
        <v>31315718</v>
      </c>
      <c r="H9" s="43">
        <v>31315718</v>
      </c>
    </row>
    <row r="10" spans="1:8" x14ac:dyDescent="0.25">
      <c r="A10" s="27">
        <v>2020</v>
      </c>
      <c r="B10" s="43">
        <v>8950500</v>
      </c>
      <c r="C10" s="43">
        <v>5136382</v>
      </c>
      <c r="D10" s="43">
        <v>4493420</v>
      </c>
      <c r="E10" s="43">
        <v>225000</v>
      </c>
      <c r="F10" s="43">
        <v>3340035</v>
      </c>
      <c r="G10" s="43">
        <v>22145337</v>
      </c>
      <c r="H10" s="43">
        <v>22145337</v>
      </c>
    </row>
    <row r="11" spans="1:8" x14ac:dyDescent="0.25">
      <c r="A11" s="27">
        <v>2021</v>
      </c>
      <c r="B11" s="43"/>
      <c r="C11" s="43">
        <v>21548998</v>
      </c>
      <c r="D11" s="43">
        <v>1978779</v>
      </c>
      <c r="E11" s="43">
        <v>300000</v>
      </c>
      <c r="F11" s="43">
        <v>2267296</v>
      </c>
      <c r="G11" s="43">
        <v>26095073</v>
      </c>
      <c r="H11" s="43">
        <v>26095073</v>
      </c>
    </row>
    <row r="12" spans="1:8" x14ac:dyDescent="0.25">
      <c r="A12" s="27">
        <v>2022</v>
      </c>
      <c r="B12" s="43"/>
      <c r="C12" s="43">
        <v>13852888</v>
      </c>
      <c r="D12" s="43"/>
      <c r="E12" s="43"/>
      <c r="F12" s="43"/>
      <c r="G12" s="43">
        <v>13852888</v>
      </c>
      <c r="H12" s="43">
        <v>13852888</v>
      </c>
    </row>
    <row r="13" spans="1:8" x14ac:dyDescent="0.25">
      <c r="A13" s="27" t="s">
        <v>9453</v>
      </c>
      <c r="B13" s="43">
        <v>26017167</v>
      </c>
      <c r="C13" s="43">
        <v>79775541.744352341</v>
      </c>
      <c r="D13" s="43">
        <v>15006595.255647652</v>
      </c>
      <c r="E13" s="43">
        <v>19700599</v>
      </c>
      <c r="F13" s="43">
        <v>5607331</v>
      </c>
      <c r="G13" s="43">
        <v>146107234</v>
      </c>
      <c r="H13" s="43">
        <v>146107234</v>
      </c>
    </row>
  </sheetData>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C13"/>
  <sheetViews>
    <sheetView workbookViewId="0">
      <selection activeCell="C8" sqref="C8"/>
    </sheetView>
  </sheetViews>
  <sheetFormatPr defaultRowHeight="15" x14ac:dyDescent="0.25"/>
  <cols>
    <col min="1" max="1" width="13.140625" customWidth="1"/>
    <col min="2" max="2" width="16.28515625" customWidth="1"/>
    <col min="3" max="3" width="12.5703125" bestFit="1" customWidth="1"/>
    <col min="4" max="4" width="25" customWidth="1"/>
    <col min="5" max="5" width="23.28515625" bestFit="1" customWidth="1"/>
  </cols>
  <sheetData>
    <row r="3" spans="1:3" x14ac:dyDescent="0.25">
      <c r="B3" s="26" t="s">
        <v>9456</v>
      </c>
    </row>
    <row r="4" spans="1:3" x14ac:dyDescent="0.25">
      <c r="B4" t="s">
        <v>51</v>
      </c>
    </row>
    <row r="5" spans="1:3" x14ac:dyDescent="0.25">
      <c r="A5" s="26" t="s">
        <v>9452</v>
      </c>
      <c r="B5" t="s">
        <v>10522</v>
      </c>
      <c r="C5" t="s">
        <v>10523</v>
      </c>
    </row>
    <row r="6" spans="1:3" x14ac:dyDescent="0.25">
      <c r="A6" s="27">
        <v>2016</v>
      </c>
      <c r="B6" s="28">
        <v>3772884.5999999996</v>
      </c>
      <c r="C6" s="28">
        <v>419209.39999999991</v>
      </c>
    </row>
    <row r="7" spans="1:3" x14ac:dyDescent="0.25">
      <c r="A7" s="27">
        <v>2017</v>
      </c>
      <c r="B7" s="28">
        <v>23177531.149999999</v>
      </c>
      <c r="C7" s="28">
        <v>3189398.8499999996</v>
      </c>
    </row>
    <row r="8" spans="1:3" x14ac:dyDescent="0.25">
      <c r="A8" s="27">
        <v>2018</v>
      </c>
      <c r="B8" s="28">
        <v>21024307.800000001</v>
      </c>
      <c r="C8" s="28">
        <v>1114886.1999999995</v>
      </c>
    </row>
    <row r="9" spans="1:3" x14ac:dyDescent="0.25">
      <c r="A9" s="27">
        <v>2019</v>
      </c>
      <c r="B9" s="28">
        <v>24976009.325400002</v>
      </c>
      <c r="C9" s="28">
        <v>6339708.6745999996</v>
      </c>
    </row>
    <row r="10" spans="1:3" x14ac:dyDescent="0.25">
      <c r="A10" s="27">
        <v>2020</v>
      </c>
      <c r="B10" s="28">
        <v>21778638.300000001</v>
      </c>
      <c r="C10" s="28">
        <v>366698.69999999995</v>
      </c>
    </row>
    <row r="11" spans="1:3" x14ac:dyDescent="0.25">
      <c r="A11" s="27">
        <v>2021</v>
      </c>
      <c r="B11" s="28">
        <v>23712295.300000001</v>
      </c>
      <c r="C11" s="28">
        <v>2382777.6999999997</v>
      </c>
    </row>
    <row r="12" spans="1:3" x14ac:dyDescent="0.25">
      <c r="A12" s="27">
        <v>2022</v>
      </c>
      <c r="B12" s="28">
        <v>12487599.199999999</v>
      </c>
      <c r="C12" s="28">
        <v>1365288.7999999998</v>
      </c>
    </row>
    <row r="13" spans="1:3" x14ac:dyDescent="0.25">
      <c r="A13" s="27" t="s">
        <v>9453</v>
      </c>
      <c r="B13" s="28">
        <v>130929265.6754</v>
      </c>
      <c r="C13" s="28">
        <v>15177968.324599996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R1219"/>
  <sheetViews>
    <sheetView tabSelected="1" topLeftCell="I1" zoomScale="70" zoomScaleNormal="70" workbookViewId="0">
      <pane ySplit="1" topLeftCell="A1152" activePane="bottomLeft" state="frozen"/>
      <selection activeCell="C35" sqref="C35"/>
      <selection pane="bottomLeft" activeCell="F1228" sqref="F1228"/>
    </sheetView>
  </sheetViews>
  <sheetFormatPr defaultRowHeight="15" x14ac:dyDescent="0.25"/>
  <cols>
    <col min="1" max="1" width="18.85546875" bestFit="1" customWidth="1"/>
    <col min="3" max="3" width="11.28515625" customWidth="1"/>
    <col min="4" max="4" width="13.7109375" style="81" bestFit="1" customWidth="1"/>
    <col min="5" max="5" width="13.7109375" customWidth="1"/>
    <col min="6" max="6" width="66.7109375" customWidth="1"/>
    <col min="7" max="7" width="43.42578125" customWidth="1"/>
    <col min="8" max="8" width="23.140625" customWidth="1"/>
    <col min="9" max="9" width="86.28515625" customWidth="1"/>
    <col min="10" max="10" width="29.28515625" customWidth="1"/>
    <col min="11" max="11" width="14.28515625" customWidth="1"/>
    <col min="12" max="12" width="27" style="32" customWidth="1"/>
    <col min="13" max="16" width="18" style="32" customWidth="1"/>
    <col min="17" max="17" width="31.7109375" customWidth="1"/>
    <col min="18" max="18" width="21.140625" bestFit="1" customWidth="1"/>
  </cols>
  <sheetData>
    <row r="1" spans="3:18" x14ac:dyDescent="0.25">
      <c r="C1" s="5" t="s">
        <v>120</v>
      </c>
      <c r="D1" s="78" t="s">
        <v>8</v>
      </c>
      <c r="E1" s="6" t="s">
        <v>294</v>
      </c>
      <c r="F1" s="6" t="s">
        <v>0</v>
      </c>
      <c r="G1" s="6" t="s">
        <v>122</v>
      </c>
      <c r="H1" s="6" t="s">
        <v>1</v>
      </c>
      <c r="I1" s="6" t="s">
        <v>2</v>
      </c>
      <c r="J1" s="6" t="s">
        <v>3</v>
      </c>
      <c r="K1" s="6" t="s">
        <v>4</v>
      </c>
      <c r="L1" s="46" t="s">
        <v>5</v>
      </c>
      <c r="M1" s="59" t="s">
        <v>9454</v>
      </c>
      <c r="N1" s="59" t="s">
        <v>10521</v>
      </c>
      <c r="O1" s="59" t="s">
        <v>10454</v>
      </c>
      <c r="P1" s="59" t="s">
        <v>10457</v>
      </c>
      <c r="Q1" s="29" t="s">
        <v>9479</v>
      </c>
      <c r="R1" s="7" t="s">
        <v>6</v>
      </c>
    </row>
    <row r="2" spans="3:18" x14ac:dyDescent="0.25">
      <c r="C2" s="3">
        <v>2016</v>
      </c>
      <c r="D2" s="1" t="s">
        <v>10451</v>
      </c>
      <c r="E2" s="1" t="s">
        <v>3361</v>
      </c>
      <c r="F2" s="1" t="s">
        <v>130</v>
      </c>
      <c r="G2" s="1" t="s">
        <v>126</v>
      </c>
      <c r="H2" s="1" t="s">
        <v>128</v>
      </c>
      <c r="I2" s="1" t="s">
        <v>131</v>
      </c>
      <c r="J2" s="1" t="s">
        <v>11</v>
      </c>
      <c r="K2" s="2">
        <v>0.9</v>
      </c>
      <c r="L2" s="63">
        <v>8500000</v>
      </c>
      <c r="M2" s="54">
        <f>Table1[[#This Row],[Percent]]*Table1[[#This Row],[Estimated Cost]]</f>
        <v>7650000</v>
      </c>
      <c r="N2" s="54">
        <f>Table1[[#This Row],[Estimated Cost]]-Table1[[#This Row],[Grant Money ]]</f>
        <v>850000</v>
      </c>
      <c r="O2" s="54">
        <v>61060426</v>
      </c>
      <c r="P2" s="54"/>
      <c r="Q2" s="54">
        <v>75000000</v>
      </c>
      <c r="R2" s="4" t="s">
        <v>18</v>
      </c>
    </row>
    <row r="3" spans="3:18" x14ac:dyDescent="0.25">
      <c r="C3" s="3">
        <v>2016</v>
      </c>
      <c r="D3" s="1" t="s">
        <v>10451</v>
      </c>
      <c r="E3" s="1" t="s">
        <v>2666</v>
      </c>
      <c r="F3" s="1" t="s">
        <v>129</v>
      </c>
      <c r="G3" s="1" t="s">
        <v>125</v>
      </c>
      <c r="H3" s="1" t="s">
        <v>127</v>
      </c>
      <c r="I3" s="1" t="s">
        <v>10</v>
      </c>
      <c r="J3" s="1" t="s">
        <v>26</v>
      </c>
      <c r="K3" s="2">
        <v>0.9</v>
      </c>
      <c r="L3" s="36">
        <v>175000</v>
      </c>
      <c r="M3" s="54">
        <f>Table1[[#This Row],[Percent]]*Table1[[#This Row],[Estimated Cost]]</f>
        <v>157500</v>
      </c>
      <c r="N3" s="54">
        <f>Table1[[#This Row],[Estimated Cost]]-Table1[[#This Row],[Grant Money ]]</f>
        <v>17500</v>
      </c>
      <c r="O3" s="54">
        <v>61060426</v>
      </c>
      <c r="P3" s="54"/>
      <c r="Q3" s="54">
        <v>75000000</v>
      </c>
      <c r="R3" s="4" t="s">
        <v>18</v>
      </c>
    </row>
    <row r="4" spans="3:18" x14ac:dyDescent="0.25">
      <c r="C4" s="3">
        <v>2016</v>
      </c>
      <c r="D4" s="1" t="s">
        <v>10451</v>
      </c>
      <c r="E4" s="1" t="s">
        <v>2343</v>
      </c>
      <c r="F4" s="1" t="s">
        <v>123</v>
      </c>
      <c r="G4" s="1" t="s">
        <v>121</v>
      </c>
      <c r="H4" s="1" t="s">
        <v>122</v>
      </c>
      <c r="I4" s="1" t="s">
        <v>124</v>
      </c>
      <c r="J4" s="1" t="s">
        <v>11</v>
      </c>
      <c r="K4" s="2">
        <v>0.9</v>
      </c>
      <c r="L4" s="63">
        <v>48460</v>
      </c>
      <c r="M4" s="54">
        <f>Table1[[#This Row],[Percent]]*Table1[[#This Row],[Estimated Cost]]</f>
        <v>43614</v>
      </c>
      <c r="N4" s="54">
        <f>Table1[[#This Row],[Estimated Cost]]-Table1[[#This Row],[Grant Money ]]</f>
        <v>4846</v>
      </c>
      <c r="O4" s="54">
        <v>61060426</v>
      </c>
      <c r="P4" s="54">
        <v>4106294</v>
      </c>
      <c r="Q4" s="54">
        <v>75000000</v>
      </c>
      <c r="R4" s="4" t="s">
        <v>51</v>
      </c>
    </row>
    <row r="5" spans="3:18" x14ac:dyDescent="0.25">
      <c r="C5" s="3">
        <v>2016</v>
      </c>
      <c r="D5" s="1" t="s">
        <v>50</v>
      </c>
      <c r="E5" s="1" t="s">
        <v>9436</v>
      </c>
      <c r="F5" s="1" t="s">
        <v>9431</v>
      </c>
      <c r="G5" s="1" t="s">
        <v>133</v>
      </c>
      <c r="H5" s="1" t="s">
        <v>134</v>
      </c>
      <c r="I5" s="1" t="s">
        <v>135</v>
      </c>
      <c r="J5" s="1" t="s">
        <v>26</v>
      </c>
      <c r="K5" s="2">
        <v>0.75</v>
      </c>
      <c r="L5" s="36">
        <v>140000</v>
      </c>
      <c r="M5" s="54">
        <f>Table1[[#This Row],[Percent]]*Table1[[#This Row],[Estimated Cost]]</f>
        <v>105000</v>
      </c>
      <c r="N5" s="54">
        <f>Table1[[#This Row],[Estimated Cost]]-Table1[[#This Row],[Grant Money ]]</f>
        <v>35000</v>
      </c>
      <c r="O5" s="54">
        <v>61060426</v>
      </c>
      <c r="P5" s="54"/>
      <c r="Q5" s="54">
        <v>75000000</v>
      </c>
      <c r="R5" s="4" t="s">
        <v>18</v>
      </c>
    </row>
    <row r="6" spans="3:18" x14ac:dyDescent="0.25">
      <c r="C6" s="3">
        <v>2016</v>
      </c>
      <c r="D6" s="1" t="s">
        <v>50</v>
      </c>
      <c r="E6" s="1"/>
      <c r="F6" s="1" t="s">
        <v>138</v>
      </c>
      <c r="G6" s="1" t="s">
        <v>136</v>
      </c>
      <c r="H6" s="1" t="s">
        <v>137</v>
      </c>
      <c r="I6" s="1" t="s">
        <v>139</v>
      </c>
      <c r="J6" s="1" t="s">
        <v>11</v>
      </c>
      <c r="K6" s="2">
        <v>0.9</v>
      </c>
      <c r="L6" s="64">
        <v>100000</v>
      </c>
      <c r="M6" s="55">
        <f>Table1[[#This Row],[Percent]]*Table1[[#This Row],[Estimated Cost]]</f>
        <v>90000</v>
      </c>
      <c r="N6" s="54">
        <f>Table1[[#This Row],[Estimated Cost]]-Table1[[#This Row],[Grant Money ]]</f>
        <v>10000</v>
      </c>
      <c r="O6" s="54">
        <v>61060426</v>
      </c>
      <c r="P6" s="54"/>
      <c r="Q6" s="54">
        <v>75000000</v>
      </c>
      <c r="R6" s="4" t="s">
        <v>18</v>
      </c>
    </row>
    <row r="7" spans="3:18" x14ac:dyDescent="0.25">
      <c r="C7" s="3">
        <v>2016</v>
      </c>
      <c r="D7" s="1" t="s">
        <v>75</v>
      </c>
      <c r="E7" s="1"/>
      <c r="F7" s="1" t="s">
        <v>149</v>
      </c>
      <c r="G7" s="1" t="s">
        <v>144</v>
      </c>
      <c r="H7" s="1" t="s">
        <v>146</v>
      </c>
      <c r="I7" s="1" t="s">
        <v>86</v>
      </c>
      <c r="J7" s="1" t="s">
        <v>11</v>
      </c>
      <c r="K7" s="2">
        <v>0.9</v>
      </c>
      <c r="L7" s="64">
        <v>1483400</v>
      </c>
      <c r="M7" s="55">
        <f>Table1[[#This Row],[Percent]]*Table1[[#This Row],[Estimated Cost]]</f>
        <v>1335060</v>
      </c>
      <c r="N7" s="54">
        <f>Table1[[#This Row],[Estimated Cost]]-Table1[[#This Row],[Grant Money ]]</f>
        <v>148340</v>
      </c>
      <c r="O7" s="54">
        <v>61060426</v>
      </c>
      <c r="P7" s="54"/>
      <c r="Q7" s="54">
        <v>75000000</v>
      </c>
      <c r="R7" s="4" t="s">
        <v>18</v>
      </c>
    </row>
    <row r="8" spans="3:18" x14ac:dyDescent="0.25">
      <c r="C8" s="3">
        <v>2016</v>
      </c>
      <c r="D8" s="1" t="s">
        <v>75</v>
      </c>
      <c r="E8" s="1"/>
      <c r="F8" s="1" t="s">
        <v>147</v>
      </c>
      <c r="G8" s="1" t="s">
        <v>143</v>
      </c>
      <c r="H8" s="1" t="s">
        <v>145</v>
      </c>
      <c r="I8" s="1" t="s">
        <v>86</v>
      </c>
      <c r="J8" s="1" t="s">
        <v>11</v>
      </c>
      <c r="K8" s="2">
        <v>0.9</v>
      </c>
      <c r="L8" s="64">
        <v>500000</v>
      </c>
      <c r="M8" s="55">
        <f>Table1[[#This Row],[Percent]]*Table1[[#This Row],[Estimated Cost]]</f>
        <v>450000</v>
      </c>
      <c r="N8" s="54">
        <f>Table1[[#This Row],[Estimated Cost]]-Table1[[#This Row],[Grant Money ]]</f>
        <v>50000</v>
      </c>
      <c r="O8" s="54">
        <v>61060426</v>
      </c>
      <c r="P8" s="54"/>
      <c r="Q8" s="54">
        <v>75000000</v>
      </c>
      <c r="R8" s="4" t="s">
        <v>18</v>
      </c>
    </row>
    <row r="9" spans="3:18" x14ac:dyDescent="0.25">
      <c r="C9" s="3">
        <v>2016</v>
      </c>
      <c r="D9" s="1" t="s">
        <v>75</v>
      </c>
      <c r="E9" s="1" t="s">
        <v>5969</v>
      </c>
      <c r="F9" s="1" t="s">
        <v>148</v>
      </c>
      <c r="G9" s="1" t="s">
        <v>76</v>
      </c>
      <c r="H9" s="1" t="s">
        <v>77</v>
      </c>
      <c r="I9" s="1" t="s">
        <v>10</v>
      </c>
      <c r="J9" s="1" t="s">
        <v>11</v>
      </c>
      <c r="K9" s="2">
        <v>0.9</v>
      </c>
      <c r="L9" s="63">
        <v>58750</v>
      </c>
      <c r="M9" s="54">
        <f>Table1[[#This Row],[Percent]]*Table1[[#This Row],[Estimated Cost]]</f>
        <v>52875</v>
      </c>
      <c r="N9" s="54">
        <f>Table1[[#This Row],[Estimated Cost]]-Table1[[#This Row],[Grant Money ]]</f>
        <v>5875</v>
      </c>
      <c r="O9" s="54">
        <v>61060426</v>
      </c>
      <c r="P9" s="54"/>
      <c r="Q9" s="54">
        <v>75000000</v>
      </c>
      <c r="R9" s="4" t="s">
        <v>18</v>
      </c>
    </row>
    <row r="10" spans="3:18" x14ac:dyDescent="0.25">
      <c r="C10" s="3">
        <v>2016</v>
      </c>
      <c r="D10" s="1" t="s">
        <v>75</v>
      </c>
      <c r="E10" s="1"/>
      <c r="F10" s="1" t="s">
        <v>142</v>
      </c>
      <c r="G10" s="1" t="s">
        <v>140</v>
      </c>
      <c r="H10" s="1" t="s">
        <v>141</v>
      </c>
      <c r="I10" s="1" t="s">
        <v>150</v>
      </c>
      <c r="J10" s="1" t="s">
        <v>11</v>
      </c>
      <c r="K10" s="2">
        <v>0.9</v>
      </c>
      <c r="L10" s="64">
        <v>10900</v>
      </c>
      <c r="M10" s="55">
        <f>Table1[[#This Row],[Percent]]*Table1[[#This Row],[Estimated Cost]]</f>
        <v>9810</v>
      </c>
      <c r="N10" s="54">
        <f>Table1[[#This Row],[Estimated Cost]]-Table1[[#This Row],[Grant Money ]]</f>
        <v>1090</v>
      </c>
      <c r="O10" s="54">
        <v>61060426</v>
      </c>
      <c r="P10" s="54"/>
      <c r="Q10" s="54">
        <v>75000000</v>
      </c>
      <c r="R10" s="4" t="s">
        <v>18</v>
      </c>
    </row>
    <row r="11" spans="3:18" x14ac:dyDescent="0.25">
      <c r="C11" s="3">
        <v>2016</v>
      </c>
      <c r="D11" s="1" t="s">
        <v>151</v>
      </c>
      <c r="E11" s="1" t="s">
        <v>870</v>
      </c>
      <c r="F11" s="1" t="s">
        <v>160</v>
      </c>
      <c r="G11" s="1" t="s">
        <v>154</v>
      </c>
      <c r="H11" s="1" t="s">
        <v>157</v>
      </c>
      <c r="I11" s="1" t="s">
        <v>163</v>
      </c>
      <c r="J11" s="1" t="s">
        <v>11</v>
      </c>
      <c r="K11" s="2">
        <v>0.9</v>
      </c>
      <c r="L11" s="63">
        <v>333333</v>
      </c>
      <c r="M11" s="54">
        <f>Table1[[#This Row],[Percent]]*Table1[[#This Row],[Estimated Cost]]</f>
        <v>299999.7</v>
      </c>
      <c r="N11" s="54">
        <f>Table1[[#This Row],[Estimated Cost]]-Table1[[#This Row],[Grant Money ]]</f>
        <v>33333.299999999988</v>
      </c>
      <c r="O11" s="54">
        <v>61060426</v>
      </c>
      <c r="P11" s="54"/>
      <c r="Q11" s="54">
        <v>75000000</v>
      </c>
      <c r="R11" s="4" t="s">
        <v>18</v>
      </c>
    </row>
    <row r="12" spans="3:18" x14ac:dyDescent="0.25">
      <c r="C12" s="3">
        <v>2016</v>
      </c>
      <c r="D12" s="1" t="s">
        <v>151</v>
      </c>
      <c r="E12" s="1" t="s">
        <v>6693</v>
      </c>
      <c r="F12" s="1" t="s">
        <v>161</v>
      </c>
      <c r="G12" s="1" t="s">
        <v>155</v>
      </c>
      <c r="H12" s="1" t="s">
        <v>158</v>
      </c>
      <c r="I12" s="1" t="s">
        <v>45</v>
      </c>
      <c r="J12" s="1" t="s">
        <v>11</v>
      </c>
      <c r="K12" s="2">
        <v>0.9</v>
      </c>
      <c r="L12" s="63">
        <v>180000</v>
      </c>
      <c r="M12" s="54">
        <f>Table1[[#This Row],[Percent]]*Table1[[#This Row],[Estimated Cost]]</f>
        <v>162000</v>
      </c>
      <c r="N12" s="54">
        <f>Table1[[#This Row],[Estimated Cost]]-Table1[[#This Row],[Grant Money ]]</f>
        <v>18000</v>
      </c>
      <c r="O12" s="54">
        <v>61060426</v>
      </c>
      <c r="P12" s="54"/>
      <c r="Q12" s="54">
        <v>75000000</v>
      </c>
      <c r="R12" s="4" t="s">
        <v>18</v>
      </c>
    </row>
    <row r="13" spans="3:18" x14ac:dyDescent="0.25">
      <c r="C13" s="3">
        <v>2016</v>
      </c>
      <c r="D13" s="1" t="s">
        <v>151</v>
      </c>
      <c r="E13" s="1" t="s">
        <v>9434</v>
      </c>
      <c r="F13" s="1" t="s">
        <v>162</v>
      </c>
      <c r="G13" s="1" t="s">
        <v>19</v>
      </c>
      <c r="H13" s="1" t="s">
        <v>159</v>
      </c>
      <c r="I13" s="1" t="s">
        <v>86</v>
      </c>
      <c r="J13" s="1" t="s">
        <v>26</v>
      </c>
      <c r="K13" s="2">
        <v>0.9</v>
      </c>
      <c r="L13" s="36">
        <v>290000</v>
      </c>
      <c r="M13" s="54">
        <f>Table1[[#This Row],[Percent]]*Table1[[#This Row],[Estimated Cost]]</f>
        <v>261000</v>
      </c>
      <c r="N13" s="54">
        <f>Table1[[#This Row],[Estimated Cost]]-Table1[[#This Row],[Grant Money ]]</f>
        <v>29000</v>
      </c>
      <c r="O13" s="54">
        <v>61060426</v>
      </c>
      <c r="P13" s="54"/>
      <c r="Q13" s="54">
        <v>75000000</v>
      </c>
      <c r="R13" s="4" t="s">
        <v>18</v>
      </c>
    </row>
    <row r="14" spans="3:18" x14ac:dyDescent="0.25">
      <c r="C14" s="3">
        <v>2016</v>
      </c>
      <c r="D14" s="1" t="s">
        <v>151</v>
      </c>
      <c r="E14" s="1" t="s">
        <v>8206</v>
      </c>
      <c r="F14" s="9" t="s">
        <v>10513</v>
      </c>
      <c r="G14" s="1" t="s">
        <v>156</v>
      </c>
      <c r="H14" s="1" t="s">
        <v>93</v>
      </c>
      <c r="I14" s="1" t="s">
        <v>10</v>
      </c>
      <c r="J14" s="1" t="s">
        <v>11</v>
      </c>
      <c r="K14" s="2">
        <v>0.9</v>
      </c>
      <c r="L14" s="63">
        <v>25000</v>
      </c>
      <c r="M14" s="54">
        <f>Table1[[#This Row],[Percent]]*Table1[[#This Row],[Estimated Cost]]</f>
        <v>22500</v>
      </c>
      <c r="N14" s="54">
        <f>Table1[[#This Row],[Estimated Cost]]-Table1[[#This Row],[Grant Money ]]</f>
        <v>2500</v>
      </c>
      <c r="O14" s="54">
        <v>61060426</v>
      </c>
      <c r="P14" s="54"/>
      <c r="Q14" s="54">
        <v>75000000</v>
      </c>
      <c r="R14" s="4" t="s">
        <v>51</v>
      </c>
    </row>
    <row r="15" spans="3:18" x14ac:dyDescent="0.25">
      <c r="C15" s="3">
        <v>2016</v>
      </c>
      <c r="D15" s="1" t="s">
        <v>152</v>
      </c>
      <c r="E15" s="1" t="s">
        <v>8400</v>
      </c>
      <c r="F15" s="1" t="s">
        <v>170</v>
      </c>
      <c r="G15" s="1" t="s">
        <v>166</v>
      </c>
      <c r="H15" s="1" t="s">
        <v>168</v>
      </c>
      <c r="I15" s="1" t="s">
        <v>172</v>
      </c>
      <c r="J15" s="1" t="s">
        <v>11</v>
      </c>
      <c r="K15" s="2">
        <v>0.9</v>
      </c>
      <c r="L15" s="63">
        <v>2918200</v>
      </c>
      <c r="M15" s="54">
        <f>Table1[[#This Row],[Percent]]*Table1[[#This Row],[Estimated Cost]]</f>
        <v>2626380</v>
      </c>
      <c r="N15" s="54">
        <f>Table1[[#This Row],[Estimated Cost]]-Table1[[#This Row],[Grant Money ]]</f>
        <v>291820</v>
      </c>
      <c r="O15" s="54">
        <v>61060426</v>
      </c>
      <c r="P15" s="54"/>
      <c r="Q15" s="54">
        <v>75000000</v>
      </c>
      <c r="R15" s="4" t="s">
        <v>18</v>
      </c>
    </row>
    <row r="16" spans="3:18" x14ac:dyDescent="0.25">
      <c r="C16" s="3">
        <v>2016</v>
      </c>
      <c r="D16" s="1" t="s">
        <v>152</v>
      </c>
      <c r="E16" s="1" t="s">
        <v>5334</v>
      </c>
      <c r="F16" s="1" t="s">
        <v>21</v>
      </c>
      <c r="G16" s="1" t="s">
        <v>19</v>
      </c>
      <c r="H16" s="1" t="s">
        <v>20</v>
      </c>
      <c r="I16" s="1" t="s">
        <v>86</v>
      </c>
      <c r="J16" s="1" t="s">
        <v>11</v>
      </c>
      <c r="K16" s="2">
        <v>0.9</v>
      </c>
      <c r="L16" s="63">
        <v>800000</v>
      </c>
      <c r="M16" s="54">
        <f>Table1[[#This Row],[Percent]]*Table1[[#This Row],[Estimated Cost]]</f>
        <v>720000</v>
      </c>
      <c r="N16" s="54">
        <f>Table1[[#This Row],[Estimated Cost]]-Table1[[#This Row],[Grant Money ]]</f>
        <v>80000</v>
      </c>
      <c r="O16" s="54">
        <v>61060426</v>
      </c>
      <c r="P16" s="54"/>
      <c r="Q16" s="54">
        <v>75000000</v>
      </c>
      <c r="R16" s="4" t="s">
        <v>18</v>
      </c>
    </row>
    <row r="17" spans="3:18" x14ac:dyDescent="0.25">
      <c r="C17" s="3">
        <v>2016</v>
      </c>
      <c r="D17" s="1" t="s">
        <v>152</v>
      </c>
      <c r="E17" s="1" t="s">
        <v>1226</v>
      </c>
      <c r="F17" s="1" t="s">
        <v>25</v>
      </c>
      <c r="G17" s="1" t="s">
        <v>24</v>
      </c>
      <c r="H17" s="1" t="s">
        <v>113</v>
      </c>
      <c r="I17" s="1" t="s">
        <v>45</v>
      </c>
      <c r="J17" s="1" t="s">
        <v>11</v>
      </c>
      <c r="K17" s="2">
        <v>0.9</v>
      </c>
      <c r="L17" s="63">
        <v>200000</v>
      </c>
      <c r="M17" s="54">
        <f>Table1[[#This Row],[Percent]]*Table1[[#This Row],[Estimated Cost]]</f>
        <v>180000</v>
      </c>
      <c r="N17" s="54">
        <f>Table1[[#This Row],[Estimated Cost]]-Table1[[#This Row],[Grant Money ]]</f>
        <v>20000</v>
      </c>
      <c r="O17" s="54">
        <v>61060426</v>
      </c>
      <c r="P17" s="54"/>
      <c r="Q17" s="54">
        <v>75000000</v>
      </c>
      <c r="R17" s="4" t="s">
        <v>18</v>
      </c>
    </row>
    <row r="18" spans="3:18" x14ac:dyDescent="0.25">
      <c r="C18" s="3">
        <v>2016</v>
      </c>
      <c r="D18" s="1" t="s">
        <v>152</v>
      </c>
      <c r="E18" s="1" t="s">
        <v>6062</v>
      </c>
      <c r="F18" s="1" t="s">
        <v>110</v>
      </c>
      <c r="G18" s="1" t="s">
        <v>43</v>
      </c>
      <c r="H18" s="1" t="s">
        <v>44</v>
      </c>
      <c r="I18" s="1" t="s">
        <v>171</v>
      </c>
      <c r="J18" s="1" t="s">
        <v>11</v>
      </c>
      <c r="K18" s="2">
        <v>0.9</v>
      </c>
      <c r="L18" s="63">
        <v>166667</v>
      </c>
      <c r="M18" s="54">
        <f>Table1[[#This Row],[Percent]]*Table1[[#This Row],[Estimated Cost]]</f>
        <v>150000.30000000002</v>
      </c>
      <c r="N18" s="54">
        <f>Table1[[#This Row],[Estimated Cost]]-Table1[[#This Row],[Grant Money ]]</f>
        <v>16666.699999999983</v>
      </c>
      <c r="O18" s="54">
        <v>61060426</v>
      </c>
      <c r="P18" s="54">
        <v>4106294</v>
      </c>
      <c r="Q18" s="54">
        <v>75000000</v>
      </c>
      <c r="R18" s="4" t="s">
        <v>51</v>
      </c>
    </row>
    <row r="19" spans="3:18" x14ac:dyDescent="0.25">
      <c r="C19" s="3">
        <v>2016</v>
      </c>
      <c r="D19" s="1" t="s">
        <v>152</v>
      </c>
      <c r="E19" s="1" t="s">
        <v>1162</v>
      </c>
      <c r="F19" s="1" t="s">
        <v>169</v>
      </c>
      <c r="G19" s="1" t="s">
        <v>165</v>
      </c>
      <c r="H19" s="1" t="s">
        <v>167</v>
      </c>
      <c r="I19" s="1" t="s">
        <v>45</v>
      </c>
      <c r="J19" s="1" t="s">
        <v>11</v>
      </c>
      <c r="K19" s="2">
        <v>0.9</v>
      </c>
      <c r="L19" s="63">
        <v>120000</v>
      </c>
      <c r="M19" s="54">
        <f>Table1[[#This Row],[Percent]]*Table1[[#This Row],[Estimated Cost]]</f>
        <v>108000</v>
      </c>
      <c r="N19" s="54">
        <f>Table1[[#This Row],[Estimated Cost]]-Table1[[#This Row],[Grant Money ]]</f>
        <v>12000</v>
      </c>
      <c r="O19" s="54">
        <v>61060426</v>
      </c>
      <c r="P19" s="54"/>
      <c r="Q19" s="54">
        <v>75000000</v>
      </c>
      <c r="R19" s="4" t="s">
        <v>18</v>
      </c>
    </row>
    <row r="20" spans="3:18" x14ac:dyDescent="0.25">
      <c r="C20" s="3">
        <v>2016</v>
      </c>
      <c r="D20" s="1" t="s">
        <v>152</v>
      </c>
      <c r="E20" s="1" t="s">
        <v>7390</v>
      </c>
      <c r="F20" s="1" t="s">
        <v>104</v>
      </c>
      <c r="G20" s="1" t="s">
        <v>105</v>
      </c>
      <c r="H20" s="1" t="s">
        <v>106</v>
      </c>
      <c r="I20" s="1" t="s">
        <v>10</v>
      </c>
      <c r="J20" s="1" t="s">
        <v>26</v>
      </c>
      <c r="K20" s="2">
        <v>0.5</v>
      </c>
      <c r="L20" s="37">
        <v>100000</v>
      </c>
      <c r="M20" s="60">
        <f>Table1[[#This Row],[Percent]]*Table1[[#This Row],[Estimated Cost]]</f>
        <v>50000</v>
      </c>
      <c r="N20" s="54">
        <f>Table1[[#This Row],[Estimated Cost]]-Table1[[#This Row],[Grant Money ]]</f>
        <v>50000</v>
      </c>
      <c r="O20" s="54">
        <v>61060426</v>
      </c>
      <c r="P20" s="54"/>
      <c r="Q20" s="54">
        <v>75000000</v>
      </c>
      <c r="R20" s="4" t="s">
        <v>18</v>
      </c>
    </row>
    <row r="21" spans="3:18" x14ac:dyDescent="0.25">
      <c r="C21" s="3">
        <v>2016</v>
      </c>
      <c r="D21" s="1" t="s">
        <v>153</v>
      </c>
      <c r="E21" s="1" t="s">
        <v>4742</v>
      </c>
      <c r="F21" s="1" t="s">
        <v>213</v>
      </c>
      <c r="G21" s="1" t="s">
        <v>181</v>
      </c>
      <c r="H21" s="1" t="s">
        <v>198</v>
      </c>
      <c r="I21" s="1" t="s">
        <v>86</v>
      </c>
      <c r="J21" s="1" t="s">
        <v>11</v>
      </c>
      <c r="K21" s="2">
        <v>0.9</v>
      </c>
      <c r="L21" s="63">
        <v>2801650</v>
      </c>
      <c r="M21" s="54">
        <f>Table1[[#This Row],[Percent]]*Table1[[#This Row],[Estimated Cost]]</f>
        <v>2521485</v>
      </c>
      <c r="N21" s="54">
        <f>Table1[[#This Row],[Estimated Cost]]-Table1[[#This Row],[Grant Money ]]</f>
        <v>280165</v>
      </c>
      <c r="O21" s="54">
        <v>61060426</v>
      </c>
      <c r="P21" s="54"/>
      <c r="Q21" s="54">
        <v>75000000</v>
      </c>
      <c r="R21" s="4" t="s">
        <v>18</v>
      </c>
    </row>
    <row r="22" spans="3:18" x14ac:dyDescent="0.25">
      <c r="C22" s="3">
        <v>2016</v>
      </c>
      <c r="D22" s="1" t="s">
        <v>153</v>
      </c>
      <c r="E22" s="1" t="s">
        <v>5164</v>
      </c>
      <c r="F22" s="1" t="s">
        <v>217</v>
      </c>
      <c r="G22" s="1" t="s">
        <v>185</v>
      </c>
      <c r="H22" s="1" t="s">
        <v>202</v>
      </c>
      <c r="I22" s="1" t="s">
        <v>86</v>
      </c>
      <c r="J22" s="1" t="s">
        <v>11</v>
      </c>
      <c r="K22" s="2">
        <v>0.9</v>
      </c>
      <c r="L22" s="63">
        <v>2235000</v>
      </c>
      <c r="M22" s="54">
        <f>Table1[[#This Row],[Percent]]*Table1[[#This Row],[Estimated Cost]]</f>
        <v>2011500</v>
      </c>
      <c r="N22" s="54">
        <f>Table1[[#This Row],[Estimated Cost]]-Table1[[#This Row],[Grant Money ]]</f>
        <v>223500</v>
      </c>
      <c r="O22" s="54">
        <v>61060426</v>
      </c>
      <c r="P22" s="54"/>
      <c r="Q22" s="54">
        <v>75000000</v>
      </c>
      <c r="R22" s="4" t="s">
        <v>18</v>
      </c>
    </row>
    <row r="23" spans="3:18" x14ac:dyDescent="0.25">
      <c r="C23" s="8">
        <v>2016</v>
      </c>
      <c r="D23" s="9" t="s">
        <v>153</v>
      </c>
      <c r="E23" s="1" t="s">
        <v>5622</v>
      </c>
      <c r="F23" s="9" t="s">
        <v>218</v>
      </c>
      <c r="G23" s="9" t="s">
        <v>186</v>
      </c>
      <c r="H23" s="9" t="s">
        <v>203</v>
      </c>
      <c r="I23" s="9" t="s">
        <v>172</v>
      </c>
      <c r="J23" s="1" t="s">
        <v>11</v>
      </c>
      <c r="K23" s="30">
        <v>0.9</v>
      </c>
      <c r="L23" s="65">
        <v>1619100</v>
      </c>
      <c r="M23" s="56">
        <f>Table1[[#This Row],[Percent]]*Table1[[#This Row],[Estimated Cost]]</f>
        <v>1457190</v>
      </c>
      <c r="N23" s="54">
        <f>Table1[[#This Row],[Estimated Cost]]-Table1[[#This Row],[Grant Money ]]</f>
        <v>161910</v>
      </c>
      <c r="O23" s="54">
        <v>61060426</v>
      </c>
      <c r="P23" s="54">
        <v>4106294</v>
      </c>
      <c r="Q23" s="54">
        <v>75000000</v>
      </c>
      <c r="R23" s="4" t="s">
        <v>51</v>
      </c>
    </row>
    <row r="24" spans="3:18" x14ac:dyDescent="0.25">
      <c r="C24" s="8">
        <v>2016</v>
      </c>
      <c r="D24" s="9" t="s">
        <v>153</v>
      </c>
      <c r="E24" s="1" t="s">
        <v>521</v>
      </c>
      <c r="F24" s="9" t="s">
        <v>207</v>
      </c>
      <c r="G24" s="9" t="s">
        <v>174</v>
      </c>
      <c r="H24" s="9" t="s">
        <v>191</v>
      </c>
      <c r="I24" s="9" t="s">
        <v>222</v>
      </c>
      <c r="J24" s="9" t="s">
        <v>26</v>
      </c>
      <c r="K24" s="30">
        <v>0.9</v>
      </c>
      <c r="L24" s="38">
        <v>1495000</v>
      </c>
      <c r="M24" s="56">
        <f>Table1[[#This Row],[Percent]]*Table1[[#This Row],[Estimated Cost]]</f>
        <v>1345500</v>
      </c>
      <c r="N24" s="54">
        <f>Table1[[#This Row],[Estimated Cost]]-Table1[[#This Row],[Grant Money ]]</f>
        <v>149500</v>
      </c>
      <c r="O24" s="54">
        <v>61060426</v>
      </c>
      <c r="P24" s="54"/>
      <c r="Q24" s="54">
        <v>75000000</v>
      </c>
      <c r="R24" s="4" t="s">
        <v>18</v>
      </c>
    </row>
    <row r="25" spans="3:18" x14ac:dyDescent="0.25">
      <c r="C25" s="8">
        <v>2016</v>
      </c>
      <c r="D25" s="9" t="s">
        <v>153</v>
      </c>
      <c r="E25" s="1" t="s">
        <v>3213</v>
      </c>
      <c r="F25" s="9" t="s">
        <v>210</v>
      </c>
      <c r="G25" s="9" t="s">
        <v>178</v>
      </c>
      <c r="H25" s="9" t="s">
        <v>195</v>
      </c>
      <c r="I25" s="9" t="s">
        <v>86</v>
      </c>
      <c r="J25" s="1" t="s">
        <v>11</v>
      </c>
      <c r="K25" s="30">
        <v>0.9</v>
      </c>
      <c r="L25" s="65">
        <v>1260000</v>
      </c>
      <c r="M25" s="56">
        <f>Table1[[#This Row],[Percent]]*Table1[[#This Row],[Estimated Cost]]</f>
        <v>1134000</v>
      </c>
      <c r="N25" s="54">
        <f>Table1[[#This Row],[Estimated Cost]]-Table1[[#This Row],[Grant Money ]]</f>
        <v>126000</v>
      </c>
      <c r="O25" s="54">
        <v>61060426</v>
      </c>
      <c r="P25" s="54"/>
      <c r="Q25" s="54">
        <v>75000000</v>
      </c>
      <c r="R25" s="4" t="s">
        <v>18</v>
      </c>
    </row>
    <row r="26" spans="3:18" x14ac:dyDescent="0.25">
      <c r="C26" s="8">
        <v>2016</v>
      </c>
      <c r="D26" s="9" t="s">
        <v>153</v>
      </c>
      <c r="E26" s="1" t="s">
        <v>6624</v>
      </c>
      <c r="F26" s="9" t="s">
        <v>219</v>
      </c>
      <c r="G26" s="9" t="s">
        <v>187</v>
      </c>
      <c r="H26" s="9" t="s">
        <v>204</v>
      </c>
      <c r="I26" s="9" t="s">
        <v>172</v>
      </c>
      <c r="J26" s="1" t="s">
        <v>11</v>
      </c>
      <c r="K26" s="30">
        <v>0.9</v>
      </c>
      <c r="L26" s="65">
        <v>1106666</v>
      </c>
      <c r="M26" s="56">
        <f>Table1[[#This Row],[Percent]]*Table1[[#This Row],[Estimated Cost]]</f>
        <v>995999.4</v>
      </c>
      <c r="N26" s="54">
        <f>Table1[[#This Row],[Estimated Cost]]-Table1[[#This Row],[Grant Money ]]</f>
        <v>110666.59999999998</v>
      </c>
      <c r="O26" s="54">
        <v>61060426</v>
      </c>
      <c r="P26" s="54"/>
      <c r="Q26" s="54">
        <v>75000000</v>
      </c>
      <c r="R26" s="4" t="s">
        <v>18</v>
      </c>
    </row>
    <row r="27" spans="3:18" x14ac:dyDescent="0.25">
      <c r="C27" s="8">
        <v>2016</v>
      </c>
      <c r="D27" s="9" t="s">
        <v>153</v>
      </c>
      <c r="E27" s="1" t="s">
        <v>8849</v>
      </c>
      <c r="F27" s="9" t="s">
        <v>221</v>
      </c>
      <c r="G27" s="9" t="s">
        <v>190</v>
      </c>
      <c r="H27" s="9" t="s">
        <v>65</v>
      </c>
      <c r="I27" s="9" t="s">
        <v>86</v>
      </c>
      <c r="J27" s="1" t="s">
        <v>11</v>
      </c>
      <c r="K27" s="30">
        <v>0.9</v>
      </c>
      <c r="L27" s="65">
        <v>1080000</v>
      </c>
      <c r="M27" s="56">
        <f>Table1[[#This Row],[Percent]]*Table1[[#This Row],[Estimated Cost]]</f>
        <v>972000</v>
      </c>
      <c r="N27" s="54">
        <f>Table1[[#This Row],[Estimated Cost]]-Table1[[#This Row],[Grant Money ]]</f>
        <v>108000</v>
      </c>
      <c r="O27" s="54">
        <v>61060426</v>
      </c>
      <c r="P27" s="54"/>
      <c r="Q27" s="54">
        <v>75000000</v>
      </c>
      <c r="R27" s="4" t="s">
        <v>18</v>
      </c>
    </row>
    <row r="28" spans="3:18" x14ac:dyDescent="0.25">
      <c r="C28" s="8">
        <v>2016</v>
      </c>
      <c r="D28" s="9" t="s">
        <v>153</v>
      </c>
      <c r="E28" s="1" t="s">
        <v>3448</v>
      </c>
      <c r="F28" s="9" t="s">
        <v>211</v>
      </c>
      <c r="G28" s="9" t="s">
        <v>179</v>
      </c>
      <c r="H28" s="9" t="s">
        <v>196</v>
      </c>
      <c r="I28" s="9" t="s">
        <v>172</v>
      </c>
      <c r="J28" s="9" t="s">
        <v>26</v>
      </c>
      <c r="K28" s="30">
        <v>0.9</v>
      </c>
      <c r="L28" s="38">
        <v>1075000</v>
      </c>
      <c r="M28" s="56">
        <f>Table1[[#This Row],[Percent]]*Table1[[#This Row],[Estimated Cost]]</f>
        <v>967500</v>
      </c>
      <c r="N28" s="54">
        <f>Table1[[#This Row],[Estimated Cost]]-Table1[[#This Row],[Grant Money ]]</f>
        <v>107500</v>
      </c>
      <c r="O28" s="54">
        <v>61060426</v>
      </c>
      <c r="P28" s="54"/>
      <c r="Q28" s="54">
        <v>75000000</v>
      </c>
      <c r="R28" s="4" t="s">
        <v>18</v>
      </c>
    </row>
    <row r="29" spans="3:18" x14ac:dyDescent="0.25">
      <c r="C29" s="8">
        <v>2016</v>
      </c>
      <c r="D29" s="9" t="s">
        <v>153</v>
      </c>
      <c r="E29" s="1" t="s">
        <v>4946</v>
      </c>
      <c r="F29" s="9" t="s">
        <v>215</v>
      </c>
      <c r="G29" s="9" t="s">
        <v>183</v>
      </c>
      <c r="H29" s="9" t="s">
        <v>200</v>
      </c>
      <c r="I29" s="9" t="s">
        <v>86</v>
      </c>
      <c r="J29" s="1" t="s">
        <v>11</v>
      </c>
      <c r="K29" s="30">
        <v>0.9</v>
      </c>
      <c r="L29" s="65">
        <v>666667</v>
      </c>
      <c r="M29" s="56">
        <f>Table1[[#This Row],[Percent]]*Table1[[#This Row],[Estimated Cost]]</f>
        <v>600000.30000000005</v>
      </c>
      <c r="N29" s="54">
        <f>Table1[[#This Row],[Estimated Cost]]-Table1[[#This Row],[Grant Money ]]</f>
        <v>66666.699999999953</v>
      </c>
      <c r="O29" s="54">
        <v>61060426</v>
      </c>
      <c r="P29" s="54"/>
      <c r="Q29" s="54">
        <v>75000000</v>
      </c>
      <c r="R29" s="4" t="s">
        <v>18</v>
      </c>
    </row>
    <row r="30" spans="3:18" x14ac:dyDescent="0.25">
      <c r="C30" s="8">
        <v>2016</v>
      </c>
      <c r="D30" s="9" t="s">
        <v>153</v>
      </c>
      <c r="E30" s="1" t="s">
        <v>4984</v>
      </c>
      <c r="F30" s="9" t="s">
        <v>216</v>
      </c>
      <c r="G30" s="9" t="s">
        <v>184</v>
      </c>
      <c r="H30" s="9" t="s">
        <v>201</v>
      </c>
      <c r="I30" s="9" t="s">
        <v>223</v>
      </c>
      <c r="J30" s="1" t="s">
        <v>11</v>
      </c>
      <c r="K30" s="30">
        <v>0.9</v>
      </c>
      <c r="L30" s="65">
        <v>666667</v>
      </c>
      <c r="M30" s="56">
        <f>Table1[[#This Row],[Percent]]*Table1[[#This Row],[Estimated Cost]]</f>
        <v>600000.30000000005</v>
      </c>
      <c r="N30" s="54">
        <f>Table1[[#This Row],[Estimated Cost]]-Table1[[#This Row],[Grant Money ]]</f>
        <v>66666.699999999953</v>
      </c>
      <c r="O30" s="54">
        <v>61060426</v>
      </c>
      <c r="P30" s="54"/>
      <c r="Q30" s="54">
        <v>75000000</v>
      </c>
      <c r="R30" s="4" t="s">
        <v>18</v>
      </c>
    </row>
    <row r="31" spans="3:18" x14ac:dyDescent="0.25">
      <c r="C31" s="8">
        <v>2016</v>
      </c>
      <c r="D31" s="9" t="s">
        <v>153</v>
      </c>
      <c r="E31" s="1" t="s">
        <v>4805</v>
      </c>
      <c r="F31" s="9" t="s">
        <v>214</v>
      </c>
      <c r="G31" s="9" t="s">
        <v>182</v>
      </c>
      <c r="H31" s="9" t="s">
        <v>199</v>
      </c>
      <c r="I31" s="9" t="s">
        <v>10</v>
      </c>
      <c r="J31" s="1" t="s">
        <v>11</v>
      </c>
      <c r="K31" s="30">
        <v>0.9</v>
      </c>
      <c r="L31" s="65">
        <v>210000</v>
      </c>
      <c r="M31" s="56">
        <f>Table1[[#This Row],[Percent]]*Table1[[#This Row],[Estimated Cost]]</f>
        <v>189000</v>
      </c>
      <c r="N31" s="54">
        <f>Table1[[#This Row],[Estimated Cost]]-Table1[[#This Row],[Grant Money ]]</f>
        <v>21000</v>
      </c>
      <c r="O31" s="54">
        <v>61060426</v>
      </c>
      <c r="P31" s="54"/>
      <c r="Q31" s="54">
        <v>75000000</v>
      </c>
      <c r="R31" s="4" t="s">
        <v>18</v>
      </c>
    </row>
    <row r="32" spans="3:18" x14ac:dyDescent="0.25">
      <c r="C32" s="8">
        <v>2016</v>
      </c>
      <c r="D32" s="9" t="s">
        <v>153</v>
      </c>
      <c r="E32" s="9" t="s">
        <v>3173</v>
      </c>
      <c r="F32" s="9" t="s">
        <v>11011</v>
      </c>
      <c r="G32" s="9" t="s">
        <v>177</v>
      </c>
      <c r="H32" s="9" t="s">
        <v>194</v>
      </c>
      <c r="I32" s="9" t="s">
        <v>10</v>
      </c>
      <c r="J32" s="1" t="s">
        <v>11</v>
      </c>
      <c r="K32" s="30">
        <v>0.9</v>
      </c>
      <c r="L32" s="65">
        <v>171600</v>
      </c>
      <c r="M32" s="56">
        <f>Table1[[#This Row],[Percent]]*Table1[[#This Row],[Estimated Cost]]</f>
        <v>154440</v>
      </c>
      <c r="N32" s="54">
        <f>Table1[[#This Row],[Estimated Cost]]-Table1[[#This Row],[Grant Money ]]</f>
        <v>17160</v>
      </c>
      <c r="O32" s="54">
        <v>61060426</v>
      </c>
      <c r="P32" s="54">
        <v>4106294</v>
      </c>
      <c r="Q32" s="54">
        <v>75000000</v>
      </c>
      <c r="R32" s="4" t="s">
        <v>51</v>
      </c>
    </row>
    <row r="33" spans="3:18" x14ac:dyDescent="0.25">
      <c r="C33" s="8">
        <v>2016</v>
      </c>
      <c r="D33" s="9" t="s">
        <v>153</v>
      </c>
      <c r="E33" s="1" t="s">
        <v>675</v>
      </c>
      <c r="F33" s="9" t="s">
        <v>208</v>
      </c>
      <c r="G33" s="9" t="s">
        <v>175</v>
      </c>
      <c r="H33" s="9" t="s">
        <v>192</v>
      </c>
      <c r="I33" s="9" t="s">
        <v>10</v>
      </c>
      <c r="J33" s="1" t="s">
        <v>11</v>
      </c>
      <c r="K33" s="30">
        <v>0.9</v>
      </c>
      <c r="L33" s="65">
        <v>120000</v>
      </c>
      <c r="M33" s="56">
        <f>Table1[[#This Row],[Percent]]*Table1[[#This Row],[Estimated Cost]]</f>
        <v>108000</v>
      </c>
      <c r="N33" s="54">
        <f>Table1[[#This Row],[Estimated Cost]]-Table1[[#This Row],[Grant Money ]]</f>
        <v>12000</v>
      </c>
      <c r="O33" s="54">
        <v>61060426</v>
      </c>
      <c r="P33" s="54"/>
      <c r="Q33" s="54">
        <v>75000000</v>
      </c>
      <c r="R33" s="4" t="s">
        <v>18</v>
      </c>
    </row>
    <row r="34" spans="3:18" x14ac:dyDescent="0.25">
      <c r="C34" s="8">
        <v>2016</v>
      </c>
      <c r="D34" s="9" t="s">
        <v>153</v>
      </c>
      <c r="E34" s="1" t="s">
        <v>3949</v>
      </c>
      <c r="F34" s="9" t="s">
        <v>212</v>
      </c>
      <c r="G34" s="9" t="s">
        <v>180</v>
      </c>
      <c r="H34" s="9" t="s">
        <v>197</v>
      </c>
      <c r="I34" s="9" t="s">
        <v>10</v>
      </c>
      <c r="J34" s="1" t="s">
        <v>11</v>
      </c>
      <c r="K34" s="30">
        <v>0.9</v>
      </c>
      <c r="L34" s="65">
        <v>80400</v>
      </c>
      <c r="M34" s="56">
        <f>Table1[[#This Row],[Percent]]*Table1[[#This Row],[Estimated Cost]]</f>
        <v>72360</v>
      </c>
      <c r="N34" s="54">
        <f>Table1[[#This Row],[Estimated Cost]]-Table1[[#This Row],[Grant Money ]]</f>
        <v>8040</v>
      </c>
      <c r="O34" s="54">
        <v>61060426</v>
      </c>
      <c r="P34" s="54"/>
      <c r="Q34" s="54">
        <v>75000000</v>
      </c>
      <c r="R34" s="4" t="s">
        <v>18</v>
      </c>
    </row>
    <row r="35" spans="3:18" x14ac:dyDescent="0.25">
      <c r="C35" s="8">
        <v>2016</v>
      </c>
      <c r="D35" s="9" t="s">
        <v>153</v>
      </c>
      <c r="E35" s="1" t="s">
        <v>7417</v>
      </c>
      <c r="F35" s="9" t="s">
        <v>10514</v>
      </c>
      <c r="G35" s="9" t="s">
        <v>189</v>
      </c>
      <c r="H35" s="9" t="s">
        <v>206</v>
      </c>
      <c r="I35" s="9" t="s">
        <v>10</v>
      </c>
      <c r="J35" s="1" t="s">
        <v>11</v>
      </c>
      <c r="K35" s="30">
        <v>0.9</v>
      </c>
      <c r="L35" s="65">
        <v>80000</v>
      </c>
      <c r="M35" s="56">
        <f>Table1[[#This Row],[Percent]]*Table1[[#This Row],[Estimated Cost]]</f>
        <v>72000</v>
      </c>
      <c r="N35" s="54">
        <f>Table1[[#This Row],[Estimated Cost]]-Table1[[#This Row],[Grant Money ]]</f>
        <v>8000</v>
      </c>
      <c r="O35" s="54">
        <v>61060426</v>
      </c>
      <c r="P35" s="54">
        <v>4106294</v>
      </c>
      <c r="Q35" s="54">
        <v>75000000</v>
      </c>
      <c r="R35" s="4" t="s">
        <v>51</v>
      </c>
    </row>
    <row r="36" spans="3:18" x14ac:dyDescent="0.25">
      <c r="C36" s="8">
        <v>2016</v>
      </c>
      <c r="D36" s="9" t="s">
        <v>153</v>
      </c>
      <c r="E36" s="1" t="s">
        <v>7634</v>
      </c>
      <c r="F36" s="9" t="s">
        <v>138</v>
      </c>
      <c r="G36" s="9" t="s">
        <v>136</v>
      </c>
      <c r="H36" s="9" t="s">
        <v>137</v>
      </c>
      <c r="I36" s="9" t="s">
        <v>10</v>
      </c>
      <c r="J36" s="1" t="s">
        <v>11</v>
      </c>
      <c r="K36" s="30">
        <v>0.9</v>
      </c>
      <c r="L36" s="65">
        <v>65000</v>
      </c>
      <c r="M36" s="56">
        <f>Table1[[#This Row],[Percent]]*Table1[[#This Row],[Estimated Cost]]</f>
        <v>58500</v>
      </c>
      <c r="N36" s="54">
        <f>Table1[[#This Row],[Estimated Cost]]-Table1[[#This Row],[Grant Money ]]</f>
        <v>6500</v>
      </c>
      <c r="O36" s="54">
        <v>61060426</v>
      </c>
      <c r="P36" s="54"/>
      <c r="Q36" s="54">
        <v>75000000</v>
      </c>
      <c r="R36" s="4" t="s">
        <v>18</v>
      </c>
    </row>
    <row r="37" spans="3:18" x14ac:dyDescent="0.25">
      <c r="C37" s="8">
        <v>2016</v>
      </c>
      <c r="D37" s="9" t="s">
        <v>153</v>
      </c>
      <c r="E37" s="1" t="s">
        <v>7165</v>
      </c>
      <c r="F37" s="1" t="s">
        <v>220</v>
      </c>
      <c r="G37" s="9" t="s">
        <v>188</v>
      </c>
      <c r="H37" s="9" t="s">
        <v>205</v>
      </c>
      <c r="I37" s="9" t="s">
        <v>10</v>
      </c>
      <c r="J37" s="1" t="s">
        <v>11</v>
      </c>
      <c r="K37" s="30">
        <v>0.9</v>
      </c>
      <c r="L37" s="65">
        <v>60000</v>
      </c>
      <c r="M37" s="56">
        <f>Table1[[#This Row],[Percent]]*Table1[[#This Row],[Estimated Cost]]</f>
        <v>54000</v>
      </c>
      <c r="N37" s="54">
        <f>Table1[[#This Row],[Estimated Cost]]-Table1[[#This Row],[Grant Money ]]</f>
        <v>6000</v>
      </c>
      <c r="O37" s="54">
        <v>61060426</v>
      </c>
      <c r="P37" s="54"/>
      <c r="Q37" s="54">
        <v>75000000</v>
      </c>
      <c r="R37" s="4" t="s">
        <v>18</v>
      </c>
    </row>
    <row r="38" spans="3:18" x14ac:dyDescent="0.25">
      <c r="C38" s="8">
        <v>2016</v>
      </c>
      <c r="D38" s="9" t="s">
        <v>153</v>
      </c>
      <c r="E38" s="1" t="s">
        <v>1959</v>
      </c>
      <c r="F38" s="1" t="s">
        <v>209</v>
      </c>
      <c r="G38" s="9" t="s">
        <v>176</v>
      </c>
      <c r="H38" s="9" t="s">
        <v>193</v>
      </c>
      <c r="I38" s="9" t="s">
        <v>10</v>
      </c>
      <c r="J38" s="1" t="s">
        <v>11</v>
      </c>
      <c r="K38" s="30">
        <v>0.9</v>
      </c>
      <c r="L38" s="65">
        <v>57000</v>
      </c>
      <c r="M38" s="56">
        <f>Table1[[#This Row],[Percent]]*Table1[[#This Row],[Estimated Cost]]</f>
        <v>51300</v>
      </c>
      <c r="N38" s="54">
        <f>Table1[[#This Row],[Estimated Cost]]-Table1[[#This Row],[Grant Money ]]</f>
        <v>5700</v>
      </c>
      <c r="O38" s="54">
        <v>61060426</v>
      </c>
      <c r="P38" s="54"/>
      <c r="Q38" s="54">
        <v>75000000</v>
      </c>
      <c r="R38" s="4" t="s">
        <v>18</v>
      </c>
    </row>
    <row r="39" spans="3:18" x14ac:dyDescent="0.25">
      <c r="C39" s="8">
        <v>2016</v>
      </c>
      <c r="D39" s="9" t="s">
        <v>164</v>
      </c>
      <c r="E39" s="1" t="s">
        <v>4094</v>
      </c>
      <c r="F39" s="1" t="s">
        <v>244</v>
      </c>
      <c r="G39" s="9" t="s">
        <v>233</v>
      </c>
      <c r="H39" s="9" t="s">
        <v>238</v>
      </c>
      <c r="I39" s="9" t="s">
        <v>252</v>
      </c>
      <c r="J39" s="9" t="s">
        <v>9516</v>
      </c>
      <c r="K39" s="30">
        <v>0.9</v>
      </c>
      <c r="L39" s="38">
        <v>13666666</v>
      </c>
      <c r="M39" s="56">
        <f>Table1[[#This Row],[Percent]]*Table1[[#This Row],[Estimated Cost]]</f>
        <v>12299999.4</v>
      </c>
      <c r="N39" s="54">
        <f>Table1[[#This Row],[Estimated Cost]]-Table1[[#This Row],[Grant Money ]]</f>
        <v>1366666.5999999996</v>
      </c>
      <c r="O39" s="54">
        <v>61060426</v>
      </c>
      <c r="P39" s="54"/>
      <c r="Q39" s="54">
        <v>75000000</v>
      </c>
      <c r="R39" s="4" t="s">
        <v>18</v>
      </c>
    </row>
    <row r="40" spans="3:18" x14ac:dyDescent="0.25">
      <c r="C40" s="8">
        <v>2016</v>
      </c>
      <c r="D40" s="9" t="s">
        <v>164</v>
      </c>
      <c r="E40" s="1" t="s">
        <v>1625</v>
      </c>
      <c r="F40" s="1" t="s">
        <v>241</v>
      </c>
      <c r="G40" s="9" t="s">
        <v>231</v>
      </c>
      <c r="H40" s="9" t="s">
        <v>237</v>
      </c>
      <c r="I40" s="9" t="s">
        <v>249</v>
      </c>
      <c r="J40" s="1" t="s">
        <v>11</v>
      </c>
      <c r="K40" s="30">
        <v>0.9</v>
      </c>
      <c r="L40" s="65">
        <v>1106700</v>
      </c>
      <c r="M40" s="56">
        <f>Table1[[#This Row],[Percent]]*Table1[[#This Row],[Estimated Cost]]</f>
        <v>996030</v>
      </c>
      <c r="N40" s="54">
        <f>Table1[[#This Row],[Estimated Cost]]-Table1[[#This Row],[Grant Money ]]</f>
        <v>110670</v>
      </c>
      <c r="O40" s="54">
        <v>61060426</v>
      </c>
      <c r="P40" s="54"/>
      <c r="Q40" s="54">
        <v>75000000</v>
      </c>
      <c r="R40" s="4" t="s">
        <v>18</v>
      </c>
    </row>
    <row r="41" spans="3:18" x14ac:dyDescent="0.25">
      <c r="C41" s="8">
        <v>2016</v>
      </c>
      <c r="D41" s="9" t="s">
        <v>164</v>
      </c>
      <c r="E41" s="1" t="s">
        <v>1320</v>
      </c>
      <c r="F41" s="1" t="s">
        <v>239</v>
      </c>
      <c r="G41" s="9" t="s">
        <v>229</v>
      </c>
      <c r="H41" s="9" t="s">
        <v>235</v>
      </c>
      <c r="I41" s="9" t="s">
        <v>246</v>
      </c>
      <c r="J41" s="1" t="s">
        <v>11</v>
      </c>
      <c r="K41" s="30">
        <v>0.9</v>
      </c>
      <c r="L41" s="66">
        <v>855000</v>
      </c>
      <c r="M41" s="39">
        <f>Table1[[#This Row],[Percent]]*Table1[[#This Row],[Estimated Cost]]</f>
        <v>769500</v>
      </c>
      <c r="N41" s="54">
        <f>Table1[[#This Row],[Estimated Cost]]-Table1[[#This Row],[Grant Money ]]</f>
        <v>85500</v>
      </c>
      <c r="O41" s="54">
        <v>61060426</v>
      </c>
      <c r="P41" s="54"/>
      <c r="Q41" s="54">
        <v>75000000</v>
      </c>
      <c r="R41" s="4" t="s">
        <v>18</v>
      </c>
    </row>
    <row r="42" spans="3:18" x14ac:dyDescent="0.25">
      <c r="C42" s="8">
        <v>2016</v>
      </c>
      <c r="D42" s="9" t="s">
        <v>164</v>
      </c>
      <c r="E42" s="9" t="str">
        <f>VLOOKUP(F42,Table3[#All],2,FALSE)</f>
        <v>GKY</v>
      </c>
      <c r="F42" s="9" t="s">
        <v>11038</v>
      </c>
      <c r="G42" s="9" t="s">
        <v>228</v>
      </c>
      <c r="H42" s="9" t="s">
        <v>234</v>
      </c>
      <c r="I42" s="9" t="s">
        <v>245</v>
      </c>
      <c r="J42" s="1" t="s">
        <v>11</v>
      </c>
      <c r="K42" s="30">
        <v>0.9</v>
      </c>
      <c r="L42" s="65">
        <v>853800</v>
      </c>
      <c r="M42" s="56">
        <f>Table1[[#This Row],[Percent]]*Table1[[#This Row],[Estimated Cost]]</f>
        <v>768420</v>
      </c>
      <c r="N42" s="54">
        <f>Table1[[#This Row],[Estimated Cost]]-Table1[[#This Row],[Grant Money ]]</f>
        <v>85380</v>
      </c>
      <c r="O42" s="54">
        <v>61060426</v>
      </c>
      <c r="P42" s="54">
        <v>4106294</v>
      </c>
      <c r="Q42" s="54">
        <v>75000000</v>
      </c>
      <c r="R42" s="4" t="s">
        <v>51</v>
      </c>
    </row>
    <row r="43" spans="3:18" x14ac:dyDescent="0.25">
      <c r="C43" s="8">
        <v>2016</v>
      </c>
      <c r="D43" s="9" t="s">
        <v>164</v>
      </c>
      <c r="E43" s="1" t="s">
        <v>445</v>
      </c>
      <c r="F43" s="9" t="s">
        <v>226</v>
      </c>
      <c r="G43" s="9" t="s">
        <v>224</v>
      </c>
      <c r="H43" s="9" t="s">
        <v>225</v>
      </c>
      <c r="I43" s="9" t="s">
        <v>227</v>
      </c>
      <c r="J43" s="1" t="s">
        <v>11</v>
      </c>
      <c r="K43" s="30">
        <v>0.9</v>
      </c>
      <c r="L43" s="65">
        <v>500000</v>
      </c>
      <c r="M43" s="56">
        <f>Table1[[#This Row],[Percent]]*Table1[[#This Row],[Estimated Cost]]</f>
        <v>450000</v>
      </c>
      <c r="N43" s="54">
        <f>Table1[[#This Row],[Estimated Cost]]-Table1[[#This Row],[Grant Money ]]</f>
        <v>50000</v>
      </c>
      <c r="O43" s="54">
        <v>61060426</v>
      </c>
      <c r="P43" s="54"/>
      <c r="Q43" s="54">
        <v>75000000</v>
      </c>
      <c r="R43" s="4" t="s">
        <v>18</v>
      </c>
    </row>
    <row r="44" spans="3:18" x14ac:dyDescent="0.25">
      <c r="C44" s="8">
        <v>2016</v>
      </c>
      <c r="D44" s="9" t="s">
        <v>164</v>
      </c>
      <c r="E44" s="1" t="s">
        <v>2343</v>
      </c>
      <c r="F44" s="9" t="s">
        <v>242</v>
      </c>
      <c r="G44" s="9" t="s">
        <v>232</v>
      </c>
      <c r="H44" s="9" t="s">
        <v>122</v>
      </c>
      <c r="I44" s="9" t="s">
        <v>45</v>
      </c>
      <c r="J44" s="1" t="s">
        <v>11</v>
      </c>
      <c r="K44" s="30">
        <v>0.9</v>
      </c>
      <c r="L44" s="65">
        <v>333333</v>
      </c>
      <c r="M44" s="56">
        <f>Table1[[#This Row],[Percent]]*Table1[[#This Row],[Estimated Cost]]</f>
        <v>299999.7</v>
      </c>
      <c r="N44" s="54">
        <f>Table1[[#This Row],[Estimated Cost]]-Table1[[#This Row],[Grant Money ]]</f>
        <v>33333.299999999988</v>
      </c>
      <c r="O44" s="54">
        <v>61060426</v>
      </c>
      <c r="P44" s="54">
        <v>4106294</v>
      </c>
      <c r="Q44" s="54">
        <v>75000000</v>
      </c>
      <c r="R44" s="4" t="s">
        <v>51</v>
      </c>
    </row>
    <row r="45" spans="3:18" x14ac:dyDescent="0.25">
      <c r="C45" s="8">
        <v>2016</v>
      </c>
      <c r="D45" s="9" t="s">
        <v>164</v>
      </c>
      <c r="E45" s="1" t="s">
        <v>4024</v>
      </c>
      <c r="F45" s="9" t="s">
        <v>243</v>
      </c>
      <c r="G45" s="9" t="s">
        <v>140</v>
      </c>
      <c r="H45" s="9" t="s">
        <v>141</v>
      </c>
      <c r="I45" s="9" t="s">
        <v>250</v>
      </c>
      <c r="J45" s="9" t="s">
        <v>26</v>
      </c>
      <c r="K45" s="30">
        <v>0.9</v>
      </c>
      <c r="L45" s="38">
        <v>100000</v>
      </c>
      <c r="M45" s="56">
        <f>Table1[[#This Row],[Percent]]*Table1[[#This Row],[Estimated Cost]]</f>
        <v>90000</v>
      </c>
      <c r="N45" s="54">
        <f>Table1[[#This Row],[Estimated Cost]]-Table1[[#This Row],[Grant Money ]]</f>
        <v>10000</v>
      </c>
      <c r="O45" s="54">
        <v>61060426</v>
      </c>
      <c r="P45" s="54"/>
      <c r="Q45" s="54">
        <v>75000000</v>
      </c>
      <c r="R45" s="4" t="s">
        <v>18</v>
      </c>
    </row>
    <row r="46" spans="3:18" x14ac:dyDescent="0.25">
      <c r="C46" s="8">
        <v>2016</v>
      </c>
      <c r="D46" s="9" t="s">
        <v>164</v>
      </c>
      <c r="E46" s="1" t="s">
        <v>1596</v>
      </c>
      <c r="F46" s="9" t="s">
        <v>240</v>
      </c>
      <c r="G46" s="9" t="s">
        <v>230</v>
      </c>
      <c r="H46" s="9" t="s">
        <v>236</v>
      </c>
      <c r="I46" s="9" t="s">
        <v>248</v>
      </c>
      <c r="J46" s="1" t="s">
        <v>11</v>
      </c>
      <c r="K46" s="30">
        <v>0.75</v>
      </c>
      <c r="L46" s="65">
        <v>118100</v>
      </c>
      <c r="M46" s="56">
        <f>Table1[[#This Row],[Percent]]*Table1[[#This Row],[Estimated Cost]]</f>
        <v>88575</v>
      </c>
      <c r="N46" s="54">
        <f>Table1[[#This Row],[Estimated Cost]]-Table1[[#This Row],[Grant Money ]]</f>
        <v>29525</v>
      </c>
      <c r="O46" s="54">
        <v>61060426</v>
      </c>
      <c r="P46" s="54"/>
      <c r="Q46" s="54">
        <v>75000000</v>
      </c>
      <c r="R46" s="4" t="s">
        <v>18</v>
      </c>
    </row>
    <row r="47" spans="3:18" x14ac:dyDescent="0.25">
      <c r="C47" s="8">
        <v>2016</v>
      </c>
      <c r="D47" s="9" t="s">
        <v>164</v>
      </c>
      <c r="E47" s="1" t="s">
        <v>1320</v>
      </c>
      <c r="F47" s="9" t="s">
        <v>239</v>
      </c>
      <c r="G47" s="9" t="s">
        <v>229</v>
      </c>
      <c r="H47" s="9" t="s">
        <v>235</v>
      </c>
      <c r="I47" s="9" t="s">
        <v>247</v>
      </c>
      <c r="J47" s="1" t="s">
        <v>11</v>
      </c>
      <c r="K47" s="30">
        <v>0.5</v>
      </c>
      <c r="L47" s="65">
        <v>118100</v>
      </c>
      <c r="M47" s="56">
        <f>Table1[[#This Row],[Percent]]*Table1[[#This Row],[Estimated Cost]]</f>
        <v>59050</v>
      </c>
      <c r="N47" s="54">
        <f>Table1[[#This Row],[Estimated Cost]]-Table1[[#This Row],[Grant Money ]]</f>
        <v>59050</v>
      </c>
      <c r="O47" s="54">
        <v>61060426</v>
      </c>
      <c r="P47" s="54"/>
      <c r="Q47" s="54">
        <v>75000000</v>
      </c>
      <c r="R47" s="4" t="s">
        <v>18</v>
      </c>
    </row>
    <row r="48" spans="3:18" x14ac:dyDescent="0.25">
      <c r="C48" s="8">
        <v>2016</v>
      </c>
      <c r="D48" s="9" t="s">
        <v>164</v>
      </c>
      <c r="E48" s="1" t="s">
        <v>8206</v>
      </c>
      <c r="F48" s="9" t="s">
        <v>10513</v>
      </c>
      <c r="G48" s="9" t="s">
        <v>156</v>
      </c>
      <c r="H48" s="9" t="s">
        <v>93</v>
      </c>
      <c r="I48" s="9" t="s">
        <v>251</v>
      </c>
      <c r="J48" s="1" t="s">
        <v>11</v>
      </c>
      <c r="K48" s="30">
        <v>0.9</v>
      </c>
      <c r="L48" s="65">
        <v>60800</v>
      </c>
      <c r="M48" s="56">
        <f>Table1[[#This Row],[Percent]]*Table1[[#This Row],[Estimated Cost]]</f>
        <v>54720</v>
      </c>
      <c r="N48" s="54">
        <f>Table1[[#This Row],[Estimated Cost]]-Table1[[#This Row],[Grant Money ]]</f>
        <v>6080</v>
      </c>
      <c r="O48" s="54">
        <v>61060426</v>
      </c>
      <c r="P48" s="54"/>
      <c r="Q48" s="54">
        <v>75000000</v>
      </c>
      <c r="R48" s="4" t="s">
        <v>51</v>
      </c>
    </row>
    <row r="49" spans="3:18" x14ac:dyDescent="0.25">
      <c r="C49" s="8">
        <v>2016</v>
      </c>
      <c r="D49" s="9" t="s">
        <v>173</v>
      </c>
      <c r="E49" s="1" t="s">
        <v>3886</v>
      </c>
      <c r="F49" s="9" t="s">
        <v>283</v>
      </c>
      <c r="G49" s="9" t="s">
        <v>277</v>
      </c>
      <c r="H49" s="9" t="s">
        <v>280</v>
      </c>
      <c r="I49" s="9" t="s">
        <v>286</v>
      </c>
      <c r="J49" s="9" t="s">
        <v>26</v>
      </c>
      <c r="K49" s="30">
        <v>0.9</v>
      </c>
      <c r="L49" s="38">
        <v>2250000</v>
      </c>
      <c r="M49" s="56">
        <f>Table1[[#This Row],[Percent]]*Table1[[#This Row],[Estimated Cost]]</f>
        <v>2025000</v>
      </c>
      <c r="N49" s="54">
        <f>Table1[[#This Row],[Estimated Cost]]-Table1[[#This Row],[Grant Money ]]</f>
        <v>225000</v>
      </c>
      <c r="O49" s="54">
        <v>61060426</v>
      </c>
      <c r="P49" s="54"/>
      <c r="Q49" s="54">
        <v>75000000</v>
      </c>
      <c r="R49" s="4" t="s">
        <v>18</v>
      </c>
    </row>
    <row r="50" spans="3:18" x14ac:dyDescent="0.25">
      <c r="C50" s="8">
        <v>2016</v>
      </c>
      <c r="D50" s="9" t="s">
        <v>173</v>
      </c>
      <c r="E50" s="1" t="s">
        <v>9191</v>
      </c>
      <c r="F50" s="9" t="s">
        <v>274</v>
      </c>
      <c r="G50" s="9" t="s">
        <v>263</v>
      </c>
      <c r="H50" s="9" t="s">
        <v>270</v>
      </c>
      <c r="I50" s="9" t="s">
        <v>86</v>
      </c>
      <c r="J50" s="1" t="s">
        <v>11</v>
      </c>
      <c r="K50" s="30">
        <v>0.9</v>
      </c>
      <c r="L50" s="65">
        <v>1533333</v>
      </c>
      <c r="M50" s="56">
        <f>Table1[[#This Row],[Percent]]*Table1[[#This Row],[Estimated Cost]]</f>
        <v>1379999.7</v>
      </c>
      <c r="N50" s="54">
        <f>Table1[[#This Row],[Estimated Cost]]-Table1[[#This Row],[Grant Money ]]</f>
        <v>153333.30000000005</v>
      </c>
      <c r="O50" s="54">
        <v>61060426</v>
      </c>
      <c r="P50" s="54"/>
      <c r="Q50" s="54">
        <v>75000000</v>
      </c>
      <c r="R50" s="4" t="s">
        <v>18</v>
      </c>
    </row>
    <row r="51" spans="3:18" x14ac:dyDescent="0.25">
      <c r="C51" s="8">
        <v>2016</v>
      </c>
      <c r="D51" s="9" t="s">
        <v>173</v>
      </c>
      <c r="E51" s="1" t="s">
        <v>3477</v>
      </c>
      <c r="F51" s="9" t="s">
        <v>11040</v>
      </c>
      <c r="G51" s="9" t="s">
        <v>261</v>
      </c>
      <c r="H51" s="9" t="s">
        <v>268</v>
      </c>
      <c r="I51" s="9" t="s">
        <v>112</v>
      </c>
      <c r="J51" s="9" t="s">
        <v>7</v>
      </c>
      <c r="K51" s="30">
        <v>0.9</v>
      </c>
      <c r="L51" s="38">
        <v>666667</v>
      </c>
      <c r="M51" s="56">
        <f>Table1[[#This Row],[Percent]]*Table1[[#This Row],[Estimated Cost]]</f>
        <v>600000.30000000005</v>
      </c>
      <c r="N51" s="54">
        <f>Table1[[#This Row],[Estimated Cost]]-Table1[[#This Row],[Grant Money ]]</f>
        <v>66666.699999999953</v>
      </c>
      <c r="O51" s="54">
        <v>61060426</v>
      </c>
      <c r="P51" s="54">
        <v>4106294</v>
      </c>
      <c r="Q51" s="54">
        <v>75000000</v>
      </c>
      <c r="R51" s="4" t="s">
        <v>51</v>
      </c>
    </row>
    <row r="52" spans="3:18" x14ac:dyDescent="0.25">
      <c r="C52" s="8">
        <v>2016</v>
      </c>
      <c r="D52" s="9" t="s">
        <v>173</v>
      </c>
      <c r="E52" s="1" t="s">
        <v>9191</v>
      </c>
      <c r="F52" s="9" t="s">
        <v>274</v>
      </c>
      <c r="G52" s="9" t="s">
        <v>263</v>
      </c>
      <c r="H52" s="9" t="s">
        <v>270</v>
      </c>
      <c r="I52" s="9" t="s">
        <v>86</v>
      </c>
      <c r="J52" s="9" t="s">
        <v>7</v>
      </c>
      <c r="K52" s="30">
        <v>0.9</v>
      </c>
      <c r="L52" s="38">
        <v>666667</v>
      </c>
      <c r="M52" s="56">
        <f>Table1[[#This Row],[Percent]]*Table1[[#This Row],[Estimated Cost]]</f>
        <v>600000.30000000005</v>
      </c>
      <c r="N52" s="54">
        <f>Table1[[#This Row],[Estimated Cost]]-Table1[[#This Row],[Grant Money ]]</f>
        <v>66666.699999999953</v>
      </c>
      <c r="O52" s="54">
        <v>61060426</v>
      </c>
      <c r="P52" s="54"/>
      <c r="Q52" s="54">
        <v>75000000</v>
      </c>
      <c r="R52" s="4" t="s">
        <v>18</v>
      </c>
    </row>
    <row r="53" spans="3:18" x14ac:dyDescent="0.25">
      <c r="C53" s="8">
        <v>2016</v>
      </c>
      <c r="D53" s="9" t="s">
        <v>173</v>
      </c>
      <c r="E53" s="1" t="s">
        <v>541</v>
      </c>
      <c r="F53" s="9" t="s">
        <v>10453</v>
      </c>
      <c r="G53" s="9" t="s">
        <v>257</v>
      </c>
      <c r="H53" s="9" t="s">
        <v>264</v>
      </c>
      <c r="I53" s="9" t="s">
        <v>248</v>
      </c>
      <c r="J53" s="9" t="s">
        <v>7</v>
      </c>
      <c r="K53" s="30">
        <v>0.75</v>
      </c>
      <c r="L53" s="38">
        <v>800000</v>
      </c>
      <c r="M53" s="56">
        <f>Table1[[#This Row],[Percent]]*Table1[[#This Row],[Estimated Cost]]</f>
        <v>600000</v>
      </c>
      <c r="N53" s="54">
        <f>Table1[[#This Row],[Estimated Cost]]-Table1[[#This Row],[Grant Money ]]</f>
        <v>200000</v>
      </c>
      <c r="O53" s="54">
        <v>61060426</v>
      </c>
      <c r="P53" s="54"/>
      <c r="Q53" s="54">
        <v>75000000</v>
      </c>
      <c r="R53" s="4" t="s">
        <v>18</v>
      </c>
    </row>
    <row r="54" spans="3:18" x14ac:dyDescent="0.25">
      <c r="C54" s="8">
        <v>2016</v>
      </c>
      <c r="D54" s="9" t="s">
        <v>173</v>
      </c>
      <c r="E54" s="1" t="s">
        <v>1568</v>
      </c>
      <c r="F54" s="9" t="s">
        <v>272</v>
      </c>
      <c r="G54" s="9" t="s">
        <v>259</v>
      </c>
      <c r="H54" s="9" t="s">
        <v>266</v>
      </c>
      <c r="I54" s="9" t="s">
        <v>86</v>
      </c>
      <c r="J54" s="9" t="s">
        <v>7</v>
      </c>
      <c r="K54" s="30">
        <v>0.9</v>
      </c>
      <c r="L54" s="38">
        <v>500000</v>
      </c>
      <c r="M54" s="56">
        <f>Table1[[#This Row],[Percent]]*Table1[[#This Row],[Estimated Cost]]</f>
        <v>450000</v>
      </c>
      <c r="N54" s="54">
        <f>Table1[[#This Row],[Estimated Cost]]-Table1[[#This Row],[Grant Money ]]</f>
        <v>50000</v>
      </c>
      <c r="O54" s="54">
        <v>61060426</v>
      </c>
      <c r="P54" s="54"/>
      <c r="Q54" s="54">
        <v>75000000</v>
      </c>
      <c r="R54" s="4" t="s">
        <v>18</v>
      </c>
    </row>
    <row r="55" spans="3:18" x14ac:dyDescent="0.25">
      <c r="C55" s="8">
        <v>2016</v>
      </c>
      <c r="D55" s="9" t="s">
        <v>173</v>
      </c>
      <c r="E55" s="1" t="s">
        <v>6328</v>
      </c>
      <c r="F55" s="9" t="s">
        <v>255</v>
      </c>
      <c r="G55" s="9" t="s">
        <v>253</v>
      </c>
      <c r="H55" s="9" t="s">
        <v>254</v>
      </c>
      <c r="I55" s="9" t="s">
        <v>256</v>
      </c>
      <c r="J55" s="9" t="s">
        <v>7</v>
      </c>
      <c r="K55" s="30">
        <v>0.9</v>
      </c>
      <c r="L55" s="38">
        <v>439800</v>
      </c>
      <c r="M55" s="56">
        <f>Table1[[#This Row],[Percent]]*Table1[[#This Row],[Estimated Cost]]</f>
        <v>395820</v>
      </c>
      <c r="N55" s="54">
        <f>Table1[[#This Row],[Estimated Cost]]-Table1[[#This Row],[Grant Money ]]</f>
        <v>43980</v>
      </c>
      <c r="O55" s="54">
        <v>61060426</v>
      </c>
      <c r="P55" s="54"/>
      <c r="Q55" s="54">
        <v>75000000</v>
      </c>
      <c r="R55" s="4" t="s">
        <v>18</v>
      </c>
    </row>
    <row r="56" spans="3:18" x14ac:dyDescent="0.25">
      <c r="C56" s="8">
        <v>2016</v>
      </c>
      <c r="D56" s="9" t="s">
        <v>173</v>
      </c>
      <c r="E56" s="1" t="s">
        <v>9433</v>
      </c>
      <c r="F56" s="9" t="s">
        <v>282</v>
      </c>
      <c r="G56" s="9" t="s">
        <v>276</v>
      </c>
      <c r="H56" s="9" t="s">
        <v>279</v>
      </c>
      <c r="I56" s="9" t="s">
        <v>285</v>
      </c>
      <c r="J56" s="9" t="s">
        <v>26</v>
      </c>
      <c r="K56" s="30">
        <v>0.9</v>
      </c>
      <c r="L56" s="38">
        <v>345000</v>
      </c>
      <c r="M56" s="56">
        <f>Table1[[#This Row],[Percent]]*Table1[[#This Row],[Estimated Cost]]</f>
        <v>310500</v>
      </c>
      <c r="N56" s="54">
        <f>Table1[[#This Row],[Estimated Cost]]-Table1[[#This Row],[Grant Money ]]</f>
        <v>34500</v>
      </c>
      <c r="O56" s="54">
        <v>61060426</v>
      </c>
      <c r="P56" s="54"/>
      <c r="Q56" s="54">
        <v>75000000</v>
      </c>
      <c r="R56" s="4" t="s">
        <v>18</v>
      </c>
    </row>
    <row r="57" spans="3:18" x14ac:dyDescent="0.25">
      <c r="C57" s="8">
        <v>2016</v>
      </c>
      <c r="D57" s="9" t="s">
        <v>173</v>
      </c>
      <c r="E57" s="1" t="s">
        <v>1938</v>
      </c>
      <c r="F57" s="9" t="s">
        <v>10896</v>
      </c>
      <c r="G57" s="9" t="s">
        <v>260</v>
      </c>
      <c r="H57" s="9" t="s">
        <v>267</v>
      </c>
      <c r="I57" s="9" t="s">
        <v>275</v>
      </c>
      <c r="J57" s="9" t="s">
        <v>7</v>
      </c>
      <c r="K57" s="30">
        <v>0.9</v>
      </c>
      <c r="L57" s="38">
        <v>166667</v>
      </c>
      <c r="M57" s="56">
        <f>Table1[[#This Row],[Percent]]*Table1[[#This Row],[Estimated Cost]]</f>
        <v>150000.30000000002</v>
      </c>
      <c r="N57" s="54">
        <f>Table1[[#This Row],[Estimated Cost]]-Table1[[#This Row],[Grant Money ]]</f>
        <v>16666.699999999983</v>
      </c>
      <c r="O57" s="54">
        <v>61060426</v>
      </c>
      <c r="P57" s="54">
        <v>4106294</v>
      </c>
      <c r="Q57" s="54">
        <v>75000000</v>
      </c>
      <c r="R57" s="4" t="s">
        <v>51</v>
      </c>
    </row>
    <row r="58" spans="3:18" x14ac:dyDescent="0.25">
      <c r="C58" s="8">
        <v>2016</v>
      </c>
      <c r="D58" s="9" t="s">
        <v>173</v>
      </c>
      <c r="E58" s="1" t="s">
        <v>4715</v>
      </c>
      <c r="F58" s="9" t="s">
        <v>61</v>
      </c>
      <c r="G58" s="9" t="s">
        <v>59</v>
      </c>
      <c r="H58" s="9" t="s">
        <v>60</v>
      </c>
      <c r="I58" s="9" t="s">
        <v>287</v>
      </c>
      <c r="J58" s="9" t="s">
        <v>26</v>
      </c>
      <c r="K58" s="30">
        <v>0.75</v>
      </c>
      <c r="L58" s="38">
        <v>200000</v>
      </c>
      <c r="M58" s="56">
        <f>Table1[[#This Row],[Percent]]*Table1[[#This Row],[Estimated Cost]]</f>
        <v>150000</v>
      </c>
      <c r="N58" s="54">
        <f>Table1[[#This Row],[Estimated Cost]]-Table1[[#This Row],[Grant Money ]]</f>
        <v>50000</v>
      </c>
      <c r="O58" s="54">
        <v>61060426</v>
      </c>
      <c r="P58" s="54"/>
      <c r="Q58" s="54">
        <v>75000000</v>
      </c>
      <c r="R58" s="4" t="s">
        <v>18</v>
      </c>
    </row>
    <row r="59" spans="3:18" x14ac:dyDescent="0.25">
      <c r="C59" s="8">
        <v>2016</v>
      </c>
      <c r="D59" s="9" t="s">
        <v>173</v>
      </c>
      <c r="E59" s="1" t="s">
        <v>660</v>
      </c>
      <c r="F59" s="9" t="s">
        <v>271</v>
      </c>
      <c r="G59" s="9" t="s">
        <v>258</v>
      </c>
      <c r="H59" s="9" t="s">
        <v>265</v>
      </c>
      <c r="I59" s="9" t="s">
        <v>10</v>
      </c>
      <c r="J59" s="9" t="s">
        <v>7</v>
      </c>
      <c r="K59" s="30">
        <v>0.9</v>
      </c>
      <c r="L59" s="38">
        <v>162000</v>
      </c>
      <c r="M59" s="56">
        <f>Table1[[#This Row],[Percent]]*Table1[[#This Row],[Estimated Cost]]</f>
        <v>145800</v>
      </c>
      <c r="N59" s="54">
        <f>Table1[[#This Row],[Estimated Cost]]-Table1[[#This Row],[Grant Money ]]</f>
        <v>16200</v>
      </c>
      <c r="O59" s="54">
        <v>61060426</v>
      </c>
      <c r="P59" s="54"/>
      <c r="Q59" s="54">
        <v>75000000</v>
      </c>
      <c r="R59" s="4" t="s">
        <v>18</v>
      </c>
    </row>
    <row r="60" spans="3:18" x14ac:dyDescent="0.25">
      <c r="C60" s="8">
        <v>2016</v>
      </c>
      <c r="D60" s="9" t="s">
        <v>173</v>
      </c>
      <c r="E60" s="1" t="s">
        <v>5741</v>
      </c>
      <c r="F60" s="9" t="s">
        <v>273</v>
      </c>
      <c r="G60" s="9" t="s">
        <v>262</v>
      </c>
      <c r="H60" s="9" t="s">
        <v>269</v>
      </c>
      <c r="I60" s="9" t="s">
        <v>10</v>
      </c>
      <c r="J60" s="9" t="s">
        <v>7</v>
      </c>
      <c r="K60" s="30">
        <v>0.9</v>
      </c>
      <c r="L60" s="38">
        <v>150000</v>
      </c>
      <c r="M60" s="56">
        <f>Table1[[#This Row],[Percent]]*Table1[[#This Row],[Estimated Cost]]</f>
        <v>135000</v>
      </c>
      <c r="N60" s="54">
        <f>Table1[[#This Row],[Estimated Cost]]-Table1[[#This Row],[Grant Money ]]</f>
        <v>15000</v>
      </c>
      <c r="O60" s="54">
        <v>61060426</v>
      </c>
      <c r="P60" s="54"/>
      <c r="Q60" s="54">
        <v>75000000</v>
      </c>
      <c r="R60" s="4" t="s">
        <v>18</v>
      </c>
    </row>
    <row r="61" spans="3:18" x14ac:dyDescent="0.25">
      <c r="C61" s="8">
        <v>2016</v>
      </c>
      <c r="D61" s="9" t="s">
        <v>173</v>
      </c>
      <c r="E61" s="1" t="s">
        <v>5224</v>
      </c>
      <c r="F61" s="9" t="s">
        <v>284</v>
      </c>
      <c r="G61" s="9" t="s">
        <v>278</v>
      </c>
      <c r="H61" s="9" t="s">
        <v>281</v>
      </c>
      <c r="I61" s="9" t="s">
        <v>10</v>
      </c>
      <c r="J61" s="9" t="s">
        <v>26</v>
      </c>
      <c r="K61" s="30">
        <v>0.9</v>
      </c>
      <c r="L61" s="38">
        <v>70000</v>
      </c>
      <c r="M61" s="56">
        <f>Table1[[#This Row],[Percent]]*Table1[[#This Row],[Estimated Cost]]</f>
        <v>63000</v>
      </c>
      <c r="N61" s="54">
        <f>Table1[[#This Row],[Estimated Cost]]-Table1[[#This Row],[Grant Money ]]</f>
        <v>7000</v>
      </c>
      <c r="O61" s="54">
        <v>61060426</v>
      </c>
      <c r="P61" s="54"/>
      <c r="Q61" s="54">
        <v>75000000</v>
      </c>
      <c r="R61" s="4" t="s">
        <v>18</v>
      </c>
    </row>
    <row r="62" spans="3:18" x14ac:dyDescent="0.25">
      <c r="C62" s="8">
        <v>2016</v>
      </c>
      <c r="D62" s="9" t="s">
        <v>173</v>
      </c>
      <c r="E62" s="1"/>
      <c r="F62" s="9" t="s">
        <v>282</v>
      </c>
      <c r="G62" s="9" t="s">
        <v>276</v>
      </c>
      <c r="H62" s="9" t="s">
        <v>279</v>
      </c>
      <c r="I62" s="9" t="s">
        <v>285</v>
      </c>
      <c r="J62" s="9" t="s">
        <v>26</v>
      </c>
      <c r="K62" s="30">
        <v>0.9</v>
      </c>
      <c r="L62" s="40">
        <v>345000</v>
      </c>
      <c r="M62" s="47">
        <f>Table1[[#This Row],[Percent]]*Table1[[#This Row],[Estimated Cost]]</f>
        <v>310500</v>
      </c>
      <c r="N62" s="54">
        <f>Table1[[#This Row],[Estimated Cost]]-Table1[[#This Row],[Grant Money ]]</f>
        <v>34500</v>
      </c>
      <c r="O62" s="56">
        <v>61060426</v>
      </c>
      <c r="P62" s="56"/>
      <c r="Q62" s="54">
        <v>75000000</v>
      </c>
      <c r="R62" s="4" t="s">
        <v>18</v>
      </c>
    </row>
    <row r="63" spans="3:18" x14ac:dyDescent="0.25">
      <c r="C63" s="8">
        <v>2016</v>
      </c>
      <c r="D63" s="9" t="s">
        <v>173</v>
      </c>
      <c r="E63" s="1"/>
      <c r="F63" s="9" t="s">
        <v>283</v>
      </c>
      <c r="G63" s="9" t="s">
        <v>277</v>
      </c>
      <c r="H63" s="9" t="s">
        <v>280</v>
      </c>
      <c r="I63" s="9" t="s">
        <v>286</v>
      </c>
      <c r="J63" s="9" t="s">
        <v>26</v>
      </c>
      <c r="K63" s="30">
        <v>0.9</v>
      </c>
      <c r="L63" s="40">
        <v>2250000</v>
      </c>
      <c r="M63" s="47">
        <f>Table1[[#This Row],[Percent]]*Table1[[#This Row],[Estimated Cost]]</f>
        <v>2025000</v>
      </c>
      <c r="N63" s="54">
        <f>Table1[[#This Row],[Estimated Cost]]-Table1[[#This Row],[Grant Money ]]</f>
        <v>225000</v>
      </c>
      <c r="O63" s="56">
        <v>61060426</v>
      </c>
      <c r="P63" s="56"/>
      <c r="Q63" s="54">
        <v>75000000</v>
      </c>
      <c r="R63" s="4" t="s">
        <v>18</v>
      </c>
    </row>
    <row r="64" spans="3:18" x14ac:dyDescent="0.25">
      <c r="C64" s="8">
        <v>2016</v>
      </c>
      <c r="D64" s="9" t="s">
        <v>173</v>
      </c>
      <c r="E64" s="1"/>
      <c r="F64" s="9" t="s">
        <v>61</v>
      </c>
      <c r="G64" s="9" t="s">
        <v>59</v>
      </c>
      <c r="H64" s="9" t="s">
        <v>60</v>
      </c>
      <c r="I64" s="9" t="s">
        <v>287</v>
      </c>
      <c r="J64" s="9" t="s">
        <v>26</v>
      </c>
      <c r="K64" s="30">
        <v>0.75</v>
      </c>
      <c r="L64" s="40">
        <v>200000</v>
      </c>
      <c r="M64" s="47">
        <f>Table1[[#This Row],[Percent]]*Table1[[#This Row],[Estimated Cost]]</f>
        <v>150000</v>
      </c>
      <c r="N64" s="54">
        <f>Table1[[#This Row],[Estimated Cost]]-Table1[[#This Row],[Grant Money ]]</f>
        <v>50000</v>
      </c>
      <c r="O64" s="56">
        <v>61060426</v>
      </c>
      <c r="P64" s="56"/>
      <c r="Q64" s="54">
        <v>75000000</v>
      </c>
      <c r="R64" s="4" t="s">
        <v>18</v>
      </c>
    </row>
    <row r="65" spans="3:18" x14ac:dyDescent="0.25">
      <c r="C65" s="8">
        <v>2016</v>
      </c>
      <c r="D65" s="9" t="s">
        <v>173</v>
      </c>
      <c r="E65" s="1"/>
      <c r="F65" s="9" t="s">
        <v>284</v>
      </c>
      <c r="G65" s="9" t="s">
        <v>278</v>
      </c>
      <c r="H65" s="9" t="s">
        <v>281</v>
      </c>
      <c r="I65" s="9" t="s">
        <v>10</v>
      </c>
      <c r="J65" s="9" t="s">
        <v>26</v>
      </c>
      <c r="K65" s="30">
        <v>0.75</v>
      </c>
      <c r="L65" s="40">
        <v>70000</v>
      </c>
      <c r="M65" s="47">
        <f>Table1[[#This Row],[Percent]]*Table1[[#This Row],[Estimated Cost]]</f>
        <v>52500</v>
      </c>
      <c r="N65" s="54">
        <f>Table1[[#This Row],[Estimated Cost]]-Table1[[#This Row],[Grant Money ]]</f>
        <v>17500</v>
      </c>
      <c r="O65" s="56">
        <v>61060426</v>
      </c>
      <c r="P65" s="56"/>
      <c r="Q65" s="54">
        <v>75000000</v>
      </c>
      <c r="R65" s="4" t="s">
        <v>18</v>
      </c>
    </row>
    <row r="66" spans="3:18" x14ac:dyDescent="0.25">
      <c r="C66" s="8">
        <v>2016</v>
      </c>
      <c r="D66" s="9" t="s">
        <v>173</v>
      </c>
      <c r="E66" s="1" t="s">
        <v>9191</v>
      </c>
      <c r="F66" s="9" t="s">
        <v>274</v>
      </c>
      <c r="G66" s="9" t="s">
        <v>263</v>
      </c>
      <c r="H66" s="9" t="s">
        <v>270</v>
      </c>
      <c r="I66" s="9" t="s">
        <v>86</v>
      </c>
      <c r="J66" s="9" t="s">
        <v>11</v>
      </c>
      <c r="K66" s="30">
        <v>0.9</v>
      </c>
      <c r="L66" s="67">
        <v>1533333</v>
      </c>
      <c r="M66" s="47">
        <f>Table1[[#This Row],[Percent]]*Table1[[#This Row],[Estimated Cost]]</f>
        <v>1379999.7</v>
      </c>
      <c r="N66" s="54">
        <f>Table1[[#This Row],[Estimated Cost]]-Table1[[#This Row],[Grant Money ]]</f>
        <v>153333.30000000005</v>
      </c>
      <c r="O66" s="56">
        <v>61060426</v>
      </c>
      <c r="P66" s="56"/>
      <c r="Q66" s="54">
        <v>75000000</v>
      </c>
      <c r="R66" s="4" t="s">
        <v>18</v>
      </c>
    </row>
    <row r="67" spans="3:18" x14ac:dyDescent="0.25">
      <c r="C67" s="8">
        <v>2017</v>
      </c>
      <c r="D67" s="9" t="s">
        <v>12</v>
      </c>
      <c r="E67" s="1" t="s">
        <v>8322</v>
      </c>
      <c r="F67" s="9" t="s">
        <v>23</v>
      </c>
      <c r="G67" s="9" t="s">
        <v>22</v>
      </c>
      <c r="H67" s="9" t="s">
        <v>116</v>
      </c>
      <c r="I67" s="9" t="s">
        <v>10</v>
      </c>
      <c r="J67" s="9" t="s">
        <v>7</v>
      </c>
      <c r="K67" s="30">
        <v>0.9</v>
      </c>
      <c r="L67" s="40">
        <v>40000</v>
      </c>
      <c r="M67" s="47">
        <f>Table1[[#This Row],[Percent]]*Table1[[#This Row],[Estimated Cost]]</f>
        <v>36000</v>
      </c>
      <c r="N67" s="54">
        <f>Table1[[#This Row],[Estimated Cost]]-Table1[[#This Row],[Grant Money ]]</f>
        <v>4000</v>
      </c>
      <c r="O67" s="47">
        <v>68617290</v>
      </c>
      <c r="P67" s="47"/>
      <c r="Q67" s="54">
        <v>75000000</v>
      </c>
      <c r="R67" s="4" t="s">
        <v>18</v>
      </c>
    </row>
    <row r="68" spans="3:18" x14ac:dyDescent="0.25">
      <c r="C68" s="8">
        <v>2017</v>
      </c>
      <c r="D68" s="9" t="s">
        <v>12</v>
      </c>
      <c r="E68" s="1" t="s">
        <v>1431</v>
      </c>
      <c r="F68" s="9" t="s">
        <v>30</v>
      </c>
      <c r="G68" s="9" t="s">
        <v>29</v>
      </c>
      <c r="H68" s="9" t="s">
        <v>114</v>
      </c>
      <c r="I68" s="9" t="s">
        <v>31</v>
      </c>
      <c r="J68" s="9" t="s">
        <v>26</v>
      </c>
      <c r="K68" s="30">
        <v>0.75</v>
      </c>
      <c r="L68" s="40">
        <v>135000</v>
      </c>
      <c r="M68" s="47">
        <f>Table1[[#This Row],[Percent]]*Table1[[#This Row],[Estimated Cost]]</f>
        <v>101250</v>
      </c>
      <c r="N68" s="54">
        <f>Table1[[#This Row],[Estimated Cost]]-Table1[[#This Row],[Grant Money ]]</f>
        <v>33750</v>
      </c>
      <c r="O68" s="47">
        <v>68617290</v>
      </c>
      <c r="P68" s="47"/>
      <c r="Q68" s="54">
        <v>75000000</v>
      </c>
      <c r="R68" s="4" t="s">
        <v>18</v>
      </c>
    </row>
    <row r="69" spans="3:18" x14ac:dyDescent="0.25">
      <c r="C69" s="8">
        <v>2017</v>
      </c>
      <c r="D69" s="9" t="s">
        <v>12</v>
      </c>
      <c r="E69" s="1" t="s">
        <v>9432</v>
      </c>
      <c r="F69" s="9" t="s">
        <v>33</v>
      </c>
      <c r="G69" s="9" t="s">
        <v>32</v>
      </c>
      <c r="H69" s="9" t="s">
        <v>115</v>
      </c>
      <c r="I69" s="9" t="s">
        <v>10</v>
      </c>
      <c r="J69" s="9" t="s">
        <v>26</v>
      </c>
      <c r="K69" s="30">
        <v>0.9</v>
      </c>
      <c r="L69" s="40">
        <v>60000</v>
      </c>
      <c r="M69" s="47">
        <f>Table1[[#This Row],[Percent]]*Table1[[#This Row],[Estimated Cost]]</f>
        <v>54000</v>
      </c>
      <c r="N69" s="54">
        <f>Table1[[#This Row],[Estimated Cost]]-Table1[[#This Row],[Grant Money ]]</f>
        <v>6000</v>
      </c>
      <c r="O69" s="47">
        <v>68617290</v>
      </c>
      <c r="P69" s="47"/>
      <c r="Q69" s="54">
        <v>75000000</v>
      </c>
      <c r="R69" s="4" t="s">
        <v>18</v>
      </c>
    </row>
    <row r="70" spans="3:18" x14ac:dyDescent="0.25">
      <c r="C70" s="8">
        <v>2017</v>
      </c>
      <c r="D70" s="9" t="s">
        <v>12</v>
      </c>
      <c r="E70" s="1" t="s">
        <v>1226</v>
      </c>
      <c r="F70" s="9" t="s">
        <v>25</v>
      </c>
      <c r="G70" s="9" t="s">
        <v>24</v>
      </c>
      <c r="H70" s="9" t="s">
        <v>113</v>
      </c>
      <c r="I70" s="9" t="s">
        <v>119</v>
      </c>
      <c r="J70" s="9" t="s">
        <v>26</v>
      </c>
      <c r="K70" s="30">
        <v>0.75</v>
      </c>
      <c r="L70" s="40">
        <v>200000</v>
      </c>
      <c r="M70" s="47">
        <f>Table1[[#This Row],[Percent]]*Table1[[#This Row],[Estimated Cost]]</f>
        <v>150000</v>
      </c>
      <c r="N70" s="54">
        <f>Table1[[#This Row],[Estimated Cost]]-Table1[[#This Row],[Grant Money ]]</f>
        <v>50000</v>
      </c>
      <c r="O70" s="47">
        <v>68617290</v>
      </c>
      <c r="P70" s="47"/>
      <c r="Q70" s="54">
        <v>75000000</v>
      </c>
      <c r="R70" s="4" t="s">
        <v>18</v>
      </c>
    </row>
    <row r="71" spans="3:18" x14ac:dyDescent="0.25">
      <c r="C71" s="8">
        <v>2017</v>
      </c>
      <c r="D71" s="9" t="s">
        <v>12</v>
      </c>
      <c r="E71" s="1" t="s">
        <v>4610</v>
      </c>
      <c r="F71" s="9" t="s">
        <v>13</v>
      </c>
      <c r="G71" s="9" t="s">
        <v>290</v>
      </c>
      <c r="H71" s="9" t="s">
        <v>16</v>
      </c>
      <c r="I71" s="9" t="s">
        <v>17</v>
      </c>
      <c r="J71" s="9" t="s">
        <v>7</v>
      </c>
      <c r="K71" s="30">
        <v>0.9</v>
      </c>
      <c r="L71" s="40">
        <v>166667</v>
      </c>
      <c r="M71" s="47">
        <f>Table1[[#This Row],[Percent]]*Table1[[#This Row],[Estimated Cost]]</f>
        <v>150000.30000000002</v>
      </c>
      <c r="N71" s="54">
        <f>Table1[[#This Row],[Estimated Cost]]-Table1[[#This Row],[Grant Money ]]</f>
        <v>16666.699999999983</v>
      </c>
      <c r="O71" s="47">
        <v>68617290</v>
      </c>
      <c r="P71" s="47"/>
      <c r="Q71" s="54">
        <v>75000000</v>
      </c>
      <c r="R71" s="4" t="s">
        <v>18</v>
      </c>
    </row>
    <row r="72" spans="3:18" x14ac:dyDescent="0.25">
      <c r="C72" s="8">
        <v>2017</v>
      </c>
      <c r="D72" s="9" t="s">
        <v>12</v>
      </c>
      <c r="E72" s="1" t="s">
        <v>5334</v>
      </c>
      <c r="F72" s="9" t="s">
        <v>21</v>
      </c>
      <c r="G72" s="9" t="s">
        <v>19</v>
      </c>
      <c r="H72" s="9" t="s">
        <v>20</v>
      </c>
      <c r="I72" s="9" t="s">
        <v>10</v>
      </c>
      <c r="J72" s="9" t="s">
        <v>7</v>
      </c>
      <c r="K72" s="30">
        <v>0.9</v>
      </c>
      <c r="L72" s="40">
        <v>166667</v>
      </c>
      <c r="M72" s="47">
        <f>Table1[[#This Row],[Percent]]*Table1[[#This Row],[Estimated Cost]]</f>
        <v>150000.30000000002</v>
      </c>
      <c r="N72" s="54">
        <f>Table1[[#This Row],[Estimated Cost]]-Table1[[#This Row],[Grant Money ]]</f>
        <v>16666.699999999983</v>
      </c>
      <c r="O72" s="47">
        <v>68617290</v>
      </c>
      <c r="P72" s="47"/>
      <c r="Q72" s="54">
        <v>75000000</v>
      </c>
      <c r="R72" s="4" t="s">
        <v>18</v>
      </c>
    </row>
    <row r="73" spans="3:18" x14ac:dyDescent="0.25">
      <c r="C73" s="8">
        <v>2017</v>
      </c>
      <c r="D73" s="9" t="s">
        <v>12</v>
      </c>
      <c r="E73" s="1" t="s">
        <v>5334</v>
      </c>
      <c r="F73" s="9" t="s">
        <v>21</v>
      </c>
      <c r="G73" s="9" t="s">
        <v>19</v>
      </c>
      <c r="H73" s="9" t="s">
        <v>20</v>
      </c>
      <c r="I73" s="9" t="s">
        <v>34</v>
      </c>
      <c r="J73" s="9" t="s">
        <v>26</v>
      </c>
      <c r="K73" s="30">
        <v>0.9</v>
      </c>
      <c r="L73" s="40">
        <v>80000</v>
      </c>
      <c r="M73" s="47">
        <f>Table1[[#This Row],[Percent]]*Table1[[#This Row],[Estimated Cost]]</f>
        <v>72000</v>
      </c>
      <c r="N73" s="54">
        <f>Table1[[#This Row],[Estimated Cost]]-Table1[[#This Row],[Grant Money ]]</f>
        <v>8000</v>
      </c>
      <c r="O73" s="47">
        <v>68617290</v>
      </c>
      <c r="P73" s="47"/>
      <c r="Q73" s="54">
        <v>75000000</v>
      </c>
      <c r="R73" s="4" t="s">
        <v>18</v>
      </c>
    </row>
    <row r="74" spans="3:18" x14ac:dyDescent="0.25">
      <c r="C74" s="8">
        <v>2017</v>
      </c>
      <c r="D74" s="9" t="s">
        <v>12</v>
      </c>
      <c r="E74" s="1" t="s">
        <v>5415</v>
      </c>
      <c r="F74" s="9" t="s">
        <v>37</v>
      </c>
      <c r="G74" s="9" t="s">
        <v>35</v>
      </c>
      <c r="H74" s="9" t="s">
        <v>36</v>
      </c>
      <c r="I74" s="9" t="s">
        <v>10</v>
      </c>
      <c r="J74" s="9" t="s">
        <v>26</v>
      </c>
      <c r="K74" s="30">
        <v>0.9</v>
      </c>
      <c r="L74" s="40">
        <v>125000</v>
      </c>
      <c r="M74" s="47">
        <f>Table1[[#This Row],[Percent]]*Table1[[#This Row],[Estimated Cost]]</f>
        <v>112500</v>
      </c>
      <c r="N74" s="54">
        <f>Table1[[#This Row],[Estimated Cost]]-Table1[[#This Row],[Grant Money ]]</f>
        <v>12500</v>
      </c>
      <c r="O74" s="47">
        <v>68617290</v>
      </c>
      <c r="P74" s="47"/>
      <c r="Q74" s="54">
        <v>75000000</v>
      </c>
      <c r="R74" s="4" t="s">
        <v>18</v>
      </c>
    </row>
    <row r="75" spans="3:18" x14ac:dyDescent="0.25">
      <c r="C75" s="8">
        <v>2017</v>
      </c>
      <c r="D75" s="9" t="s">
        <v>12</v>
      </c>
      <c r="E75" s="1" t="s">
        <v>6062</v>
      </c>
      <c r="F75" s="9" t="s">
        <v>110</v>
      </c>
      <c r="G75" s="9" t="s">
        <v>43</v>
      </c>
      <c r="H75" s="9" t="s">
        <v>44</v>
      </c>
      <c r="I75" s="9" t="s">
        <v>45</v>
      </c>
      <c r="J75" s="9" t="s">
        <v>11</v>
      </c>
      <c r="K75" s="30">
        <v>0.9</v>
      </c>
      <c r="L75" s="67">
        <v>200000</v>
      </c>
      <c r="M75" s="47">
        <f>Table1[[#This Row],[Percent]]*Table1[[#This Row],[Estimated Cost]]</f>
        <v>180000</v>
      </c>
      <c r="N75" s="54">
        <f>Table1[[#This Row],[Estimated Cost]]-Table1[[#This Row],[Grant Money ]]</f>
        <v>20000</v>
      </c>
      <c r="O75" s="47">
        <v>68617290</v>
      </c>
      <c r="P75" s="47">
        <v>26366930</v>
      </c>
      <c r="Q75" s="54">
        <v>75000000</v>
      </c>
      <c r="R75" s="4" t="s">
        <v>18</v>
      </c>
    </row>
    <row r="76" spans="3:18" x14ac:dyDescent="0.25">
      <c r="C76" s="8">
        <v>2017</v>
      </c>
      <c r="D76" s="9" t="s">
        <v>12</v>
      </c>
      <c r="E76" s="1" t="s">
        <v>3909</v>
      </c>
      <c r="F76" s="9" t="s">
        <v>15</v>
      </c>
      <c r="G76" s="9" t="s">
        <v>9</v>
      </c>
      <c r="H76" s="9" t="s">
        <v>14</v>
      </c>
      <c r="I76" s="9" t="s">
        <v>10</v>
      </c>
      <c r="J76" s="9" t="s">
        <v>7</v>
      </c>
      <c r="K76" s="30">
        <v>0.9</v>
      </c>
      <c r="L76" s="40">
        <v>200000</v>
      </c>
      <c r="M76" s="47">
        <f>Table1[[#This Row],[Percent]]*Table1[[#This Row],[Estimated Cost]]</f>
        <v>180000</v>
      </c>
      <c r="N76" s="54">
        <f>Table1[[#This Row],[Estimated Cost]]-Table1[[#This Row],[Grant Money ]]</f>
        <v>20000</v>
      </c>
      <c r="O76" s="47">
        <v>68617290</v>
      </c>
      <c r="P76" s="47"/>
      <c r="Q76" s="54">
        <v>75000000</v>
      </c>
      <c r="R76" s="4" t="s">
        <v>18</v>
      </c>
    </row>
    <row r="77" spans="3:18" x14ac:dyDescent="0.25">
      <c r="C77" s="8">
        <v>2017</v>
      </c>
      <c r="D77" s="9" t="s">
        <v>12</v>
      </c>
      <c r="E77" s="1" t="s">
        <v>9435</v>
      </c>
      <c r="F77" s="9" t="s">
        <v>289</v>
      </c>
      <c r="G77" s="9" t="s">
        <v>38</v>
      </c>
      <c r="H77" s="9" t="s">
        <v>298</v>
      </c>
      <c r="I77" s="9" t="s">
        <v>39</v>
      </c>
      <c r="J77" s="9" t="s">
        <v>26</v>
      </c>
      <c r="K77" s="30">
        <v>0.9</v>
      </c>
      <c r="L77" s="40">
        <v>460000</v>
      </c>
      <c r="M77" s="47">
        <f>Table1[[#This Row],[Percent]]*Table1[[#This Row],[Estimated Cost]]</f>
        <v>414000</v>
      </c>
      <c r="N77" s="54">
        <f>Table1[[#This Row],[Estimated Cost]]-Table1[[#This Row],[Grant Money ]]</f>
        <v>46000</v>
      </c>
      <c r="O77" s="47">
        <v>68617290</v>
      </c>
      <c r="P77" s="47"/>
      <c r="Q77" s="54">
        <v>75000000</v>
      </c>
      <c r="R77" s="4" t="s">
        <v>18</v>
      </c>
    </row>
    <row r="78" spans="3:18" x14ac:dyDescent="0.25">
      <c r="C78" s="8">
        <v>2017</v>
      </c>
      <c r="D78" s="9" t="s">
        <v>12</v>
      </c>
      <c r="E78" s="1" t="s">
        <v>1305</v>
      </c>
      <c r="F78" s="9" t="s">
        <v>28</v>
      </c>
      <c r="G78" s="9" t="s">
        <v>27</v>
      </c>
      <c r="H78" s="9" t="s">
        <v>297</v>
      </c>
      <c r="I78" s="9" t="s">
        <v>10</v>
      </c>
      <c r="J78" s="9" t="s">
        <v>26</v>
      </c>
      <c r="K78" s="30">
        <v>0.9</v>
      </c>
      <c r="L78" s="40">
        <v>90000</v>
      </c>
      <c r="M78" s="47">
        <f>Table1[[#This Row],[Percent]]*Table1[[#This Row],[Estimated Cost]]</f>
        <v>81000</v>
      </c>
      <c r="N78" s="54">
        <f>Table1[[#This Row],[Estimated Cost]]-Table1[[#This Row],[Grant Money ]]</f>
        <v>9000</v>
      </c>
      <c r="O78" s="47">
        <v>68617290</v>
      </c>
      <c r="P78" s="47"/>
      <c r="Q78" s="54">
        <v>75000000</v>
      </c>
      <c r="R78" s="4" t="s">
        <v>18</v>
      </c>
    </row>
    <row r="79" spans="3:18" x14ac:dyDescent="0.25">
      <c r="C79" s="8">
        <v>2017</v>
      </c>
      <c r="D79" s="9" t="s">
        <v>12</v>
      </c>
      <c r="E79" s="1" t="s">
        <v>9295</v>
      </c>
      <c r="F79" s="9" t="s">
        <v>42</v>
      </c>
      <c r="G79" s="9" t="s">
        <v>40</v>
      </c>
      <c r="H79" s="9" t="s">
        <v>41</v>
      </c>
      <c r="I79" s="9" t="s">
        <v>10</v>
      </c>
      <c r="J79" s="9" t="s">
        <v>26</v>
      </c>
      <c r="K79" s="30">
        <v>0.9</v>
      </c>
      <c r="L79" s="40">
        <v>120000</v>
      </c>
      <c r="M79" s="47">
        <f>Table1[[#This Row],[Percent]]*Table1[[#This Row],[Estimated Cost]]</f>
        <v>108000</v>
      </c>
      <c r="N79" s="54">
        <f>Table1[[#This Row],[Estimated Cost]]-Table1[[#This Row],[Grant Money ]]</f>
        <v>12000</v>
      </c>
      <c r="O79" s="47">
        <v>68617290</v>
      </c>
      <c r="P79" s="47"/>
      <c r="Q79" s="54">
        <v>75000000</v>
      </c>
      <c r="R79" s="4" t="s">
        <v>18</v>
      </c>
    </row>
    <row r="80" spans="3:18" x14ac:dyDescent="0.25">
      <c r="C80" s="8">
        <v>2017</v>
      </c>
      <c r="D80" s="9" t="s">
        <v>50</v>
      </c>
      <c r="E80" s="1" t="s">
        <v>2845</v>
      </c>
      <c r="F80" s="9" t="s">
        <v>48</v>
      </c>
      <c r="G80" s="9" t="s">
        <v>46</v>
      </c>
      <c r="H80" s="9" t="s">
        <v>47</v>
      </c>
      <c r="I80" s="9" t="s">
        <v>49</v>
      </c>
      <c r="J80" s="9" t="s">
        <v>7</v>
      </c>
      <c r="K80" s="30">
        <v>0.9</v>
      </c>
      <c r="L80" s="40">
        <v>315000</v>
      </c>
      <c r="M80" s="47">
        <f>Table1[[#This Row],[Percent]]*Table1[[#This Row],[Estimated Cost]]</f>
        <v>283500</v>
      </c>
      <c r="N80" s="54">
        <f>Table1[[#This Row],[Estimated Cost]]-Table1[[#This Row],[Grant Money ]]</f>
        <v>31500</v>
      </c>
      <c r="O80" s="47">
        <v>68617290</v>
      </c>
      <c r="P80" s="47">
        <v>26366930</v>
      </c>
      <c r="Q80" s="54">
        <v>75000000</v>
      </c>
      <c r="R80" s="4" t="s">
        <v>51</v>
      </c>
    </row>
    <row r="81" spans="3:18" x14ac:dyDescent="0.25">
      <c r="C81" s="8">
        <v>2017</v>
      </c>
      <c r="D81" s="9" t="s">
        <v>50</v>
      </c>
      <c r="E81" s="1" t="s">
        <v>3075</v>
      </c>
      <c r="F81" s="9" t="s">
        <v>53</v>
      </c>
      <c r="G81" s="9" t="s">
        <v>52</v>
      </c>
      <c r="H81" s="9" t="s">
        <v>117</v>
      </c>
      <c r="I81" s="9" t="s">
        <v>10</v>
      </c>
      <c r="J81" s="9" t="s">
        <v>7</v>
      </c>
      <c r="K81" s="30">
        <v>0.9</v>
      </c>
      <c r="L81" s="40">
        <v>120000</v>
      </c>
      <c r="M81" s="47">
        <f>Table1[[#This Row],[Percent]]*Table1[[#This Row],[Estimated Cost]]</f>
        <v>108000</v>
      </c>
      <c r="N81" s="54">
        <f>Table1[[#This Row],[Estimated Cost]]-Table1[[#This Row],[Grant Money ]]</f>
        <v>12000</v>
      </c>
      <c r="O81" s="47">
        <v>68617290</v>
      </c>
      <c r="P81" s="47"/>
      <c r="Q81" s="54">
        <v>75000000</v>
      </c>
      <c r="R81" s="4" t="s">
        <v>18</v>
      </c>
    </row>
    <row r="82" spans="3:18" x14ac:dyDescent="0.25">
      <c r="C82" s="8">
        <v>2017</v>
      </c>
      <c r="D82" s="9" t="s">
        <v>50</v>
      </c>
      <c r="E82" s="1" t="s">
        <v>3705</v>
      </c>
      <c r="F82" s="9" t="s">
        <v>56</v>
      </c>
      <c r="G82" s="14" t="s">
        <v>54</v>
      </c>
      <c r="H82" s="14" t="s">
        <v>55</v>
      </c>
      <c r="I82" s="9" t="s">
        <v>57</v>
      </c>
      <c r="J82" s="9" t="s">
        <v>7</v>
      </c>
      <c r="K82" s="30">
        <v>0.9</v>
      </c>
      <c r="L82" s="40">
        <v>118000</v>
      </c>
      <c r="M82" s="47">
        <f>Table1[[#This Row],[Percent]]*Table1[[#This Row],[Estimated Cost]]</f>
        <v>106200</v>
      </c>
      <c r="N82" s="54">
        <f>Table1[[#This Row],[Estimated Cost]]-Table1[[#This Row],[Grant Money ]]</f>
        <v>11800</v>
      </c>
      <c r="O82" s="47">
        <v>68617290</v>
      </c>
      <c r="P82" s="47"/>
      <c r="Q82" s="54">
        <v>75000000</v>
      </c>
      <c r="R82" s="4" t="s">
        <v>18</v>
      </c>
    </row>
    <row r="83" spans="3:18" x14ac:dyDescent="0.25">
      <c r="C83" s="8">
        <v>2017</v>
      </c>
      <c r="D83" s="9" t="s">
        <v>50</v>
      </c>
      <c r="E83" s="1" t="s">
        <v>3705</v>
      </c>
      <c r="F83" s="9" t="s">
        <v>56</v>
      </c>
      <c r="G83" s="14" t="s">
        <v>54</v>
      </c>
      <c r="H83" s="14" t="s">
        <v>55</v>
      </c>
      <c r="I83" s="9" t="s">
        <v>58</v>
      </c>
      <c r="J83" s="9" t="s">
        <v>7</v>
      </c>
      <c r="K83" s="30">
        <v>0.9</v>
      </c>
      <c r="L83" s="40">
        <v>86500</v>
      </c>
      <c r="M83" s="47">
        <f>Table1[[#This Row],[Percent]]*Table1[[#This Row],[Estimated Cost]]</f>
        <v>77850</v>
      </c>
      <c r="N83" s="54">
        <f>Table1[[#This Row],[Estimated Cost]]-Table1[[#This Row],[Grant Money ]]</f>
        <v>8650</v>
      </c>
      <c r="O83" s="47">
        <v>68617290</v>
      </c>
      <c r="P83" s="47"/>
      <c r="Q83" s="54">
        <v>75000000</v>
      </c>
      <c r="R83" s="4" t="s">
        <v>18</v>
      </c>
    </row>
    <row r="84" spans="3:18" x14ac:dyDescent="0.25">
      <c r="C84" s="8">
        <v>2017</v>
      </c>
      <c r="D84" s="9" t="s">
        <v>50</v>
      </c>
      <c r="E84" s="9" t="s">
        <v>4715</v>
      </c>
      <c r="F84" s="9" t="s">
        <v>61</v>
      </c>
      <c r="G84" s="9" t="s">
        <v>59</v>
      </c>
      <c r="H84" s="9" t="s">
        <v>60</v>
      </c>
      <c r="I84" s="9" t="s">
        <v>10</v>
      </c>
      <c r="J84" s="9" t="s">
        <v>7</v>
      </c>
      <c r="K84" s="30">
        <v>0.9</v>
      </c>
      <c r="L84" s="40">
        <v>450000</v>
      </c>
      <c r="M84" s="47">
        <f>Table1[[#This Row],[Percent]]*Table1[[#This Row],[Estimated Cost]]</f>
        <v>405000</v>
      </c>
      <c r="N84" s="54">
        <f>Table1[[#This Row],[Estimated Cost]]-Table1[[#This Row],[Grant Money ]]</f>
        <v>45000</v>
      </c>
      <c r="O84" s="47">
        <v>68617290</v>
      </c>
      <c r="P84" s="47"/>
      <c r="Q84" s="54">
        <v>75000000</v>
      </c>
      <c r="R84" s="31" t="s">
        <v>18</v>
      </c>
    </row>
    <row r="85" spans="3:18" x14ac:dyDescent="0.25">
      <c r="C85" s="8">
        <v>2017</v>
      </c>
      <c r="D85" s="9" t="s">
        <v>50</v>
      </c>
      <c r="E85" s="9" t="s">
        <v>4800</v>
      </c>
      <c r="F85" s="9" t="s">
        <v>288</v>
      </c>
      <c r="G85" s="14" t="s">
        <v>62</v>
      </c>
      <c r="H85" s="14" t="s">
        <v>63</v>
      </c>
      <c r="I85" s="9" t="s">
        <v>10</v>
      </c>
      <c r="J85" s="9" t="s">
        <v>7</v>
      </c>
      <c r="K85" s="30">
        <v>0.9</v>
      </c>
      <c r="L85" s="40">
        <v>195000</v>
      </c>
      <c r="M85" s="47">
        <f>Table1[[#This Row],[Percent]]*Table1[[#This Row],[Estimated Cost]]</f>
        <v>175500</v>
      </c>
      <c r="N85" s="54">
        <f>Table1[[#This Row],[Estimated Cost]]-Table1[[#This Row],[Grant Money ]]</f>
        <v>19500</v>
      </c>
      <c r="O85" s="47">
        <v>68617290</v>
      </c>
      <c r="P85" s="47"/>
      <c r="Q85" s="54">
        <v>75000000</v>
      </c>
      <c r="R85" s="31" t="s">
        <v>18</v>
      </c>
    </row>
    <row r="86" spans="3:18" x14ac:dyDescent="0.25">
      <c r="C86" s="8">
        <v>2017</v>
      </c>
      <c r="D86" s="9" t="s">
        <v>71</v>
      </c>
      <c r="E86" s="9" t="s">
        <v>8434</v>
      </c>
      <c r="F86" s="9" t="s">
        <v>68</v>
      </c>
      <c r="G86" s="9" t="s">
        <v>67</v>
      </c>
      <c r="H86" s="9" t="s">
        <v>295</v>
      </c>
      <c r="I86" s="9" t="s">
        <v>49</v>
      </c>
      <c r="J86" s="9" t="s">
        <v>7</v>
      </c>
      <c r="K86" s="30">
        <v>0.9</v>
      </c>
      <c r="L86" s="40">
        <v>166667</v>
      </c>
      <c r="M86" s="47">
        <f>Table1[[#This Row],[Percent]]*Table1[[#This Row],[Estimated Cost]]</f>
        <v>150000.30000000002</v>
      </c>
      <c r="N86" s="54">
        <f>Table1[[#This Row],[Estimated Cost]]-Table1[[#This Row],[Grant Money ]]</f>
        <v>16666.699999999983</v>
      </c>
      <c r="O86" s="47">
        <v>68617290</v>
      </c>
      <c r="P86" s="47"/>
      <c r="Q86" s="54">
        <v>75000000</v>
      </c>
      <c r="R86" s="31" t="s">
        <v>18</v>
      </c>
    </row>
    <row r="87" spans="3:18" x14ac:dyDescent="0.25">
      <c r="C87" s="8">
        <v>2017</v>
      </c>
      <c r="D87" s="9" t="s">
        <v>71</v>
      </c>
      <c r="E87" s="9" t="s">
        <v>8849</v>
      </c>
      <c r="F87" s="9" t="s">
        <v>66</v>
      </c>
      <c r="G87" s="9" t="s">
        <v>64</v>
      </c>
      <c r="H87" s="9" t="s">
        <v>65</v>
      </c>
      <c r="I87" s="9" t="s">
        <v>49</v>
      </c>
      <c r="J87" s="9" t="s">
        <v>7</v>
      </c>
      <c r="K87" s="30">
        <v>0.9</v>
      </c>
      <c r="L87" s="40">
        <v>332500</v>
      </c>
      <c r="M87" s="47">
        <f>Table1[[#This Row],[Percent]]*Table1[[#This Row],[Estimated Cost]]</f>
        <v>299250</v>
      </c>
      <c r="N87" s="54">
        <f>Table1[[#This Row],[Estimated Cost]]-Table1[[#This Row],[Grant Money ]]</f>
        <v>33250</v>
      </c>
      <c r="O87" s="47">
        <v>68617290</v>
      </c>
      <c r="P87" s="47"/>
      <c r="Q87" s="54">
        <v>75000000</v>
      </c>
      <c r="R87" s="31" t="s">
        <v>18</v>
      </c>
    </row>
    <row r="88" spans="3:18" x14ac:dyDescent="0.25">
      <c r="C88" s="8">
        <v>2017</v>
      </c>
      <c r="D88" s="9" t="s">
        <v>71</v>
      </c>
      <c r="E88" s="9" t="s">
        <v>7039</v>
      </c>
      <c r="F88" s="9" t="s">
        <v>70</v>
      </c>
      <c r="G88" s="14" t="s">
        <v>69</v>
      </c>
      <c r="H88" s="14" t="s">
        <v>296</v>
      </c>
      <c r="I88" s="9" t="s">
        <v>10</v>
      </c>
      <c r="J88" s="9" t="s">
        <v>7</v>
      </c>
      <c r="K88" s="30">
        <v>0.9</v>
      </c>
      <c r="L88" s="40">
        <v>305000</v>
      </c>
      <c r="M88" s="47">
        <f>Table1[[#This Row],[Percent]]*Table1[[#This Row],[Estimated Cost]]</f>
        <v>274500</v>
      </c>
      <c r="N88" s="54">
        <f>Table1[[#This Row],[Estimated Cost]]-Table1[[#This Row],[Grant Money ]]</f>
        <v>30500</v>
      </c>
      <c r="O88" s="47">
        <v>68617290</v>
      </c>
      <c r="P88" s="47"/>
      <c r="Q88" s="54">
        <v>75000000</v>
      </c>
      <c r="R88" s="31" t="s">
        <v>18</v>
      </c>
    </row>
    <row r="89" spans="3:18" x14ac:dyDescent="0.25">
      <c r="C89" s="8">
        <v>2017</v>
      </c>
      <c r="D89" s="9" t="s">
        <v>75</v>
      </c>
      <c r="E89" s="9" t="s">
        <v>5969</v>
      </c>
      <c r="F89" s="9" t="s">
        <v>148</v>
      </c>
      <c r="G89" s="9" t="s">
        <v>76</v>
      </c>
      <c r="H89" s="9" t="s">
        <v>77</v>
      </c>
      <c r="I89" s="9" t="s">
        <v>96</v>
      </c>
      <c r="J89" s="9" t="s">
        <v>7</v>
      </c>
      <c r="K89" s="30">
        <v>0.9</v>
      </c>
      <c r="L89" s="40">
        <v>666667</v>
      </c>
      <c r="M89" s="47">
        <f>Table1[[#This Row],[Percent]]*Table1[[#This Row],[Estimated Cost]]</f>
        <v>600000.30000000005</v>
      </c>
      <c r="N89" s="54">
        <f>Table1[[#This Row],[Estimated Cost]]-Table1[[#This Row],[Grant Money ]]</f>
        <v>66666.699999999953</v>
      </c>
      <c r="O89" s="47">
        <v>68617290</v>
      </c>
      <c r="P89" s="47"/>
      <c r="Q89" s="54">
        <v>75000000</v>
      </c>
      <c r="R89" s="31" t="s">
        <v>18</v>
      </c>
    </row>
    <row r="90" spans="3:18" x14ac:dyDescent="0.25">
      <c r="C90" s="8">
        <v>2017</v>
      </c>
      <c r="D90" s="9" t="s">
        <v>75</v>
      </c>
      <c r="E90" s="9" t="s">
        <v>5969</v>
      </c>
      <c r="F90" s="9" t="s">
        <v>148</v>
      </c>
      <c r="G90" s="9" t="s">
        <v>76</v>
      </c>
      <c r="H90" s="9" t="s">
        <v>77</v>
      </c>
      <c r="I90" s="9" t="s">
        <v>96</v>
      </c>
      <c r="J90" s="9" t="s">
        <v>26</v>
      </c>
      <c r="K90" s="30">
        <v>0.9</v>
      </c>
      <c r="L90" s="40">
        <v>43333</v>
      </c>
      <c r="M90" s="47">
        <f>Table1[[#This Row],[Percent]]*Table1[[#This Row],[Estimated Cost]]</f>
        <v>38999.700000000004</v>
      </c>
      <c r="N90" s="54">
        <f>Table1[[#This Row],[Estimated Cost]]-Table1[[#This Row],[Grant Money ]]</f>
        <v>4333.2999999999956</v>
      </c>
      <c r="O90" s="47">
        <v>68617290</v>
      </c>
      <c r="P90" s="47"/>
      <c r="Q90" s="54">
        <v>75000000</v>
      </c>
      <c r="R90" s="31" t="s">
        <v>18</v>
      </c>
    </row>
    <row r="91" spans="3:18" x14ac:dyDescent="0.25">
      <c r="C91" s="8">
        <v>2017</v>
      </c>
      <c r="D91" s="9" t="s">
        <v>75</v>
      </c>
      <c r="E91" s="9" t="s">
        <v>7415</v>
      </c>
      <c r="F91" s="9" t="s">
        <v>78</v>
      </c>
      <c r="G91" s="9" t="s">
        <v>73</v>
      </c>
      <c r="H91" s="9" t="s">
        <v>79</v>
      </c>
      <c r="I91" s="9" t="s">
        <v>80</v>
      </c>
      <c r="J91" s="9" t="s">
        <v>7</v>
      </c>
      <c r="K91" s="30">
        <v>0.9</v>
      </c>
      <c r="L91" s="40">
        <v>666667</v>
      </c>
      <c r="M91" s="47">
        <f>Table1[[#This Row],[Percent]]*Table1[[#This Row],[Estimated Cost]]</f>
        <v>600000.30000000005</v>
      </c>
      <c r="N91" s="54">
        <f>Table1[[#This Row],[Estimated Cost]]-Table1[[#This Row],[Grant Money ]]</f>
        <v>66666.699999999953</v>
      </c>
      <c r="O91" s="47">
        <v>68617290</v>
      </c>
      <c r="P91" s="47"/>
      <c r="Q91" s="54">
        <v>75000000</v>
      </c>
      <c r="R91" s="31" t="s">
        <v>18</v>
      </c>
    </row>
    <row r="92" spans="3:18" x14ac:dyDescent="0.25">
      <c r="C92" s="8">
        <v>2017</v>
      </c>
      <c r="D92" s="9" t="s">
        <v>75</v>
      </c>
      <c r="E92" s="9" t="s">
        <v>7415</v>
      </c>
      <c r="F92" s="9" t="s">
        <v>78</v>
      </c>
      <c r="G92" s="9" t="s">
        <v>73</v>
      </c>
      <c r="H92" s="9" t="s">
        <v>79</v>
      </c>
      <c r="I92" s="9" t="s">
        <v>86</v>
      </c>
      <c r="J92" s="9" t="s">
        <v>26</v>
      </c>
      <c r="K92" s="30">
        <v>0.9</v>
      </c>
      <c r="L92" s="40">
        <v>215633</v>
      </c>
      <c r="M92" s="47">
        <f>Table1[[#This Row],[Percent]]*Table1[[#This Row],[Estimated Cost]]</f>
        <v>194069.7</v>
      </c>
      <c r="N92" s="54">
        <f>Table1[[#This Row],[Estimated Cost]]-Table1[[#This Row],[Grant Money ]]</f>
        <v>21563.299999999988</v>
      </c>
      <c r="O92" s="47">
        <v>68617290</v>
      </c>
      <c r="P92" s="47"/>
      <c r="Q92" s="54">
        <v>75000000</v>
      </c>
      <c r="R92" s="31" t="s">
        <v>18</v>
      </c>
    </row>
    <row r="93" spans="3:18" x14ac:dyDescent="0.25">
      <c r="C93" s="8">
        <v>2017</v>
      </c>
      <c r="D93" s="9" t="s">
        <v>75</v>
      </c>
      <c r="E93" s="9" t="s">
        <v>8768</v>
      </c>
      <c r="F93" s="14" t="s">
        <v>81</v>
      </c>
      <c r="G93" s="9" t="s">
        <v>72</v>
      </c>
      <c r="H93" s="9" t="s">
        <v>97</v>
      </c>
      <c r="I93" s="9" t="s">
        <v>102</v>
      </c>
      <c r="J93" s="9" t="s">
        <v>7</v>
      </c>
      <c r="K93" s="30">
        <v>0.9</v>
      </c>
      <c r="L93" s="40">
        <v>15000</v>
      </c>
      <c r="M93" s="47">
        <f>Table1[[#This Row],[Percent]]*Table1[[#This Row],[Estimated Cost]]</f>
        <v>13500</v>
      </c>
      <c r="N93" s="54">
        <f>Table1[[#This Row],[Estimated Cost]]-Table1[[#This Row],[Grant Money ]]</f>
        <v>1500</v>
      </c>
      <c r="O93" s="47">
        <v>68617290</v>
      </c>
      <c r="P93" s="47"/>
      <c r="Q93" s="54">
        <v>75000000</v>
      </c>
      <c r="R93" s="31" t="s">
        <v>18</v>
      </c>
    </row>
    <row r="94" spans="3:18" x14ac:dyDescent="0.25">
      <c r="C94" s="8">
        <v>2017</v>
      </c>
      <c r="D94" s="9" t="s">
        <v>75</v>
      </c>
      <c r="E94" s="9" t="s">
        <v>8768</v>
      </c>
      <c r="F94" s="9" t="s">
        <v>81</v>
      </c>
      <c r="G94" s="9" t="s">
        <v>72</v>
      </c>
      <c r="H94" s="9" t="s">
        <v>97</v>
      </c>
      <c r="I94" s="9" t="s">
        <v>98</v>
      </c>
      <c r="J94" s="9" t="s">
        <v>26</v>
      </c>
      <c r="K94" s="30">
        <v>0.9</v>
      </c>
      <c r="L94" s="40">
        <v>200000</v>
      </c>
      <c r="M94" s="47">
        <f>Table1[[#This Row],[Percent]]*Table1[[#This Row],[Estimated Cost]]</f>
        <v>180000</v>
      </c>
      <c r="N94" s="54">
        <f>Table1[[#This Row],[Estimated Cost]]-Table1[[#This Row],[Grant Money ]]</f>
        <v>20000</v>
      </c>
      <c r="O94" s="47">
        <v>68617290</v>
      </c>
      <c r="P94" s="47"/>
      <c r="Q94" s="54">
        <v>75000000</v>
      </c>
      <c r="R94" s="31" t="s">
        <v>18</v>
      </c>
    </row>
    <row r="95" spans="3:18" x14ac:dyDescent="0.25">
      <c r="C95" s="8">
        <v>2017</v>
      </c>
      <c r="D95" s="9" t="s">
        <v>75</v>
      </c>
      <c r="E95" s="9" t="s">
        <v>5912</v>
      </c>
      <c r="F95" s="9" t="s">
        <v>99</v>
      </c>
      <c r="G95" s="9" t="s">
        <v>74</v>
      </c>
      <c r="H95" s="9" t="s">
        <v>82</v>
      </c>
      <c r="I95" s="9" t="s">
        <v>83</v>
      </c>
      <c r="J95" s="9" t="s">
        <v>7</v>
      </c>
      <c r="K95" s="30">
        <v>0.9</v>
      </c>
      <c r="L95" s="40">
        <v>333333</v>
      </c>
      <c r="M95" s="47">
        <f>Table1[[#This Row],[Percent]]*Table1[[#This Row],[Estimated Cost]]</f>
        <v>299999.7</v>
      </c>
      <c r="N95" s="54">
        <f>Table1[[#This Row],[Estimated Cost]]-Table1[[#This Row],[Grant Money ]]</f>
        <v>33333.299999999988</v>
      </c>
      <c r="O95" s="47">
        <v>68617290</v>
      </c>
      <c r="P95" s="47"/>
      <c r="Q95" s="54">
        <v>75000000</v>
      </c>
      <c r="R95" s="31" t="s">
        <v>18</v>
      </c>
    </row>
    <row r="96" spans="3:18" x14ac:dyDescent="0.25">
      <c r="C96" s="8">
        <v>2017</v>
      </c>
      <c r="D96" s="9" t="s">
        <v>75</v>
      </c>
      <c r="E96" s="9" t="s">
        <v>5912</v>
      </c>
      <c r="F96" s="9" t="s">
        <v>99</v>
      </c>
      <c r="G96" s="9" t="s">
        <v>74</v>
      </c>
      <c r="H96" s="9" t="s">
        <v>82</v>
      </c>
      <c r="I96" s="9" t="s">
        <v>111</v>
      </c>
      <c r="J96" s="9" t="s">
        <v>11</v>
      </c>
      <c r="K96" s="30">
        <v>0.9</v>
      </c>
      <c r="L96" s="67">
        <v>156666</v>
      </c>
      <c r="M96" s="47">
        <f>Table1[[#This Row],[Percent]]*Table1[[#This Row],[Estimated Cost]]</f>
        <v>140999.4</v>
      </c>
      <c r="N96" s="54">
        <f>Table1[[#This Row],[Estimated Cost]]-Table1[[#This Row],[Grant Money ]]</f>
        <v>15666.600000000006</v>
      </c>
      <c r="O96" s="47">
        <v>68617290</v>
      </c>
      <c r="P96" s="47">
        <v>26366930</v>
      </c>
      <c r="Q96" s="54">
        <v>75000000</v>
      </c>
      <c r="R96" s="31" t="s">
        <v>18</v>
      </c>
    </row>
    <row r="97" spans="3:18" x14ac:dyDescent="0.25">
      <c r="C97" s="8">
        <v>2017</v>
      </c>
      <c r="D97" s="9" t="s">
        <v>75</v>
      </c>
      <c r="E97" s="9" t="s">
        <v>4524</v>
      </c>
      <c r="F97" s="9" t="s">
        <v>100</v>
      </c>
      <c r="G97" s="9" t="s">
        <v>293</v>
      </c>
      <c r="H97" s="9" t="s">
        <v>101</v>
      </c>
      <c r="I97" s="9" t="s">
        <v>102</v>
      </c>
      <c r="J97" s="9" t="s">
        <v>26</v>
      </c>
      <c r="K97" s="30">
        <v>0.9</v>
      </c>
      <c r="L97" s="40">
        <v>180000</v>
      </c>
      <c r="M97" s="47">
        <f>Table1[[#This Row],[Percent]]*Table1[[#This Row],[Estimated Cost]]</f>
        <v>162000</v>
      </c>
      <c r="N97" s="54">
        <f>Table1[[#This Row],[Estimated Cost]]-Table1[[#This Row],[Grant Money ]]</f>
        <v>18000</v>
      </c>
      <c r="O97" s="47">
        <v>68617290</v>
      </c>
      <c r="P97" s="47"/>
      <c r="Q97" s="54">
        <v>75000000</v>
      </c>
      <c r="R97" s="31" t="s">
        <v>18</v>
      </c>
    </row>
    <row r="98" spans="3:18" x14ac:dyDescent="0.25">
      <c r="C98" s="8">
        <v>2017</v>
      </c>
      <c r="D98" s="9" t="s">
        <v>75</v>
      </c>
      <c r="E98" s="9" t="s">
        <v>5934</v>
      </c>
      <c r="F98" s="9" t="s">
        <v>84</v>
      </c>
      <c r="G98" s="9" t="s">
        <v>103</v>
      </c>
      <c r="H98" s="9" t="s">
        <v>85</v>
      </c>
      <c r="I98" s="9" t="s">
        <v>86</v>
      </c>
      <c r="J98" s="9" t="s">
        <v>7</v>
      </c>
      <c r="K98" s="30">
        <v>0.9</v>
      </c>
      <c r="L98" s="40">
        <v>333333</v>
      </c>
      <c r="M98" s="47">
        <f>Table1[[#This Row],[Percent]]*Table1[[#This Row],[Estimated Cost]]</f>
        <v>299999.7</v>
      </c>
      <c r="N98" s="54">
        <f>Table1[[#This Row],[Estimated Cost]]-Table1[[#This Row],[Grant Money ]]</f>
        <v>33333.299999999988</v>
      </c>
      <c r="O98" s="47">
        <v>68617290</v>
      </c>
      <c r="P98" s="47"/>
      <c r="Q98" s="54">
        <v>75000000</v>
      </c>
      <c r="R98" s="31" t="s">
        <v>18</v>
      </c>
    </row>
    <row r="99" spans="3:18" x14ac:dyDescent="0.25">
      <c r="C99" s="8">
        <v>2017</v>
      </c>
      <c r="D99" s="9" t="s">
        <v>75</v>
      </c>
      <c r="E99" s="9" t="s">
        <v>5934</v>
      </c>
      <c r="F99" s="9" t="s">
        <v>84</v>
      </c>
      <c r="G99" s="9" t="s">
        <v>103</v>
      </c>
      <c r="H99" s="9" t="s">
        <v>85</v>
      </c>
      <c r="I99" s="9" t="s">
        <v>86</v>
      </c>
      <c r="J99" s="9" t="s">
        <v>11</v>
      </c>
      <c r="K99" s="30">
        <v>0.9</v>
      </c>
      <c r="L99" s="67">
        <v>1794977</v>
      </c>
      <c r="M99" s="47">
        <f>Table1[[#This Row],[Percent]]*Table1[[#This Row],[Estimated Cost]]</f>
        <v>1615479.3</v>
      </c>
      <c r="N99" s="54">
        <f>Table1[[#This Row],[Estimated Cost]]-Table1[[#This Row],[Grant Money ]]</f>
        <v>179497.69999999995</v>
      </c>
      <c r="O99" s="47">
        <v>68617290</v>
      </c>
      <c r="P99" s="47">
        <v>26366930</v>
      </c>
      <c r="Q99" s="54">
        <v>75000000</v>
      </c>
      <c r="R99" s="31" t="s">
        <v>18</v>
      </c>
    </row>
    <row r="100" spans="3:18" x14ac:dyDescent="0.25">
      <c r="C100" s="8">
        <v>2017</v>
      </c>
      <c r="D100" s="9" t="s">
        <v>75</v>
      </c>
      <c r="E100" s="9" t="s">
        <v>7390</v>
      </c>
      <c r="F100" s="14" t="s">
        <v>104</v>
      </c>
      <c r="G100" s="9" t="s">
        <v>105</v>
      </c>
      <c r="H100" s="9" t="s">
        <v>106</v>
      </c>
      <c r="I100" s="9" t="s">
        <v>107</v>
      </c>
      <c r="J100" s="9" t="s">
        <v>26</v>
      </c>
      <c r="K100" s="30">
        <v>0.9</v>
      </c>
      <c r="L100" s="40">
        <v>1097818</v>
      </c>
      <c r="M100" s="47">
        <f>Table1[[#This Row],[Percent]]*Table1[[#This Row],[Estimated Cost]]</f>
        <v>988036.20000000007</v>
      </c>
      <c r="N100" s="54">
        <f>Table1[[#This Row],[Estimated Cost]]-Table1[[#This Row],[Grant Money ]]</f>
        <v>109781.79999999993</v>
      </c>
      <c r="O100" s="47">
        <v>68617290</v>
      </c>
      <c r="P100" s="47"/>
      <c r="Q100" s="54">
        <v>75000000</v>
      </c>
      <c r="R100" s="31" t="s">
        <v>18</v>
      </c>
    </row>
    <row r="101" spans="3:18" x14ac:dyDescent="0.25">
      <c r="C101" s="8">
        <v>2017</v>
      </c>
      <c r="D101" s="9" t="s">
        <v>75</v>
      </c>
      <c r="E101" s="9" t="s">
        <v>4078</v>
      </c>
      <c r="F101" s="9" t="s">
        <v>87</v>
      </c>
      <c r="G101" s="14" t="s">
        <v>88</v>
      </c>
      <c r="H101" s="9" t="s">
        <v>89</v>
      </c>
      <c r="I101" s="9" t="s">
        <v>90</v>
      </c>
      <c r="J101" s="9" t="s">
        <v>7</v>
      </c>
      <c r="K101" s="30">
        <v>0.9</v>
      </c>
      <c r="L101" s="40">
        <v>500000</v>
      </c>
      <c r="M101" s="47">
        <f>Table1[[#This Row],[Percent]]*Table1[[#This Row],[Estimated Cost]]</f>
        <v>450000</v>
      </c>
      <c r="N101" s="54">
        <f>Table1[[#This Row],[Estimated Cost]]-Table1[[#This Row],[Grant Money ]]</f>
        <v>50000</v>
      </c>
      <c r="O101" s="47">
        <v>68617290</v>
      </c>
      <c r="P101" s="47"/>
      <c r="Q101" s="54">
        <v>75000000</v>
      </c>
      <c r="R101" s="31" t="s">
        <v>18</v>
      </c>
    </row>
    <row r="102" spans="3:18" x14ac:dyDescent="0.25">
      <c r="C102" s="8">
        <v>2017</v>
      </c>
      <c r="D102" s="9" t="s">
        <v>75</v>
      </c>
      <c r="E102" s="9" t="s">
        <v>4739</v>
      </c>
      <c r="F102" s="9" t="s">
        <v>91</v>
      </c>
      <c r="G102" s="9" t="s">
        <v>291</v>
      </c>
      <c r="H102" s="9" t="s">
        <v>92</v>
      </c>
      <c r="I102" s="9" t="s">
        <v>118</v>
      </c>
      <c r="J102" s="9" t="s">
        <v>7</v>
      </c>
      <c r="K102" s="30">
        <v>0.9</v>
      </c>
      <c r="L102" s="40">
        <v>144000</v>
      </c>
      <c r="M102" s="47">
        <f>Table1[[#This Row],[Percent]]*Table1[[#This Row],[Estimated Cost]]</f>
        <v>129600</v>
      </c>
      <c r="N102" s="54">
        <f>Table1[[#This Row],[Estimated Cost]]-Table1[[#This Row],[Grant Money ]]</f>
        <v>14400</v>
      </c>
      <c r="O102" s="47">
        <v>68617290</v>
      </c>
      <c r="P102" s="47"/>
      <c r="Q102" s="54">
        <v>75000000</v>
      </c>
      <c r="R102" s="31" t="s">
        <v>18</v>
      </c>
    </row>
    <row r="103" spans="3:18" x14ac:dyDescent="0.25">
      <c r="C103" s="8">
        <v>2017</v>
      </c>
      <c r="D103" s="9" t="s">
        <v>75</v>
      </c>
      <c r="E103" s="9" t="s">
        <v>8206</v>
      </c>
      <c r="F103" s="9" t="s">
        <v>10513</v>
      </c>
      <c r="G103" s="9" t="s">
        <v>156</v>
      </c>
      <c r="H103" s="9" t="s">
        <v>93</v>
      </c>
      <c r="I103" s="9" t="s">
        <v>118</v>
      </c>
      <c r="J103" s="9" t="s">
        <v>7</v>
      </c>
      <c r="K103" s="30">
        <v>0.9</v>
      </c>
      <c r="L103" s="40">
        <v>500000</v>
      </c>
      <c r="M103" s="47">
        <f>Table1[[#This Row],[Percent]]*Table1[[#This Row],[Estimated Cost]]</f>
        <v>450000</v>
      </c>
      <c r="N103" s="54">
        <f>Table1[[#This Row],[Estimated Cost]]-Table1[[#This Row],[Grant Money ]]</f>
        <v>50000</v>
      </c>
      <c r="O103" s="47">
        <v>68617290</v>
      </c>
      <c r="P103" s="47"/>
      <c r="Q103" s="54">
        <v>75000000</v>
      </c>
      <c r="R103" s="31" t="s">
        <v>18</v>
      </c>
    </row>
    <row r="104" spans="3:18" x14ac:dyDescent="0.25">
      <c r="C104" s="8">
        <v>2017</v>
      </c>
      <c r="D104" s="9" t="s">
        <v>75</v>
      </c>
      <c r="E104" s="9" t="s">
        <v>8206</v>
      </c>
      <c r="F104" s="9" t="s">
        <v>10513</v>
      </c>
      <c r="G104" s="9" t="s">
        <v>156</v>
      </c>
      <c r="H104" s="9" t="s">
        <v>93</v>
      </c>
      <c r="I104" s="9" t="s">
        <v>112</v>
      </c>
      <c r="J104" s="9" t="s">
        <v>11</v>
      </c>
      <c r="K104" s="30">
        <v>0.9</v>
      </c>
      <c r="L104" s="67">
        <v>1000000</v>
      </c>
      <c r="M104" s="47">
        <f>Table1[[#This Row],[Percent]]*Table1[[#This Row],[Estimated Cost]]</f>
        <v>900000</v>
      </c>
      <c r="N104" s="54">
        <f>Table1[[#This Row],[Estimated Cost]]-Table1[[#This Row],[Grant Money ]]</f>
        <v>100000</v>
      </c>
      <c r="O104" s="47">
        <v>68617290</v>
      </c>
      <c r="P104" s="47">
        <v>26366930</v>
      </c>
      <c r="Q104" s="54">
        <v>75000000</v>
      </c>
      <c r="R104" s="31" t="s">
        <v>18</v>
      </c>
    </row>
    <row r="105" spans="3:18" x14ac:dyDescent="0.25">
      <c r="C105" s="8">
        <v>2017</v>
      </c>
      <c r="D105" s="9" t="s">
        <v>75</v>
      </c>
      <c r="E105" s="9" t="s">
        <v>8442</v>
      </c>
      <c r="F105" s="9" t="s">
        <v>94</v>
      </c>
      <c r="G105" s="9" t="s">
        <v>292</v>
      </c>
      <c r="H105" s="9" t="s">
        <v>108</v>
      </c>
      <c r="I105" s="9" t="s">
        <v>95</v>
      </c>
      <c r="J105" s="9" t="s">
        <v>7</v>
      </c>
      <c r="K105" s="30">
        <v>0.9</v>
      </c>
      <c r="L105" s="40">
        <v>333333</v>
      </c>
      <c r="M105" s="47">
        <f>Table1[[#This Row],[Percent]]*Table1[[#This Row],[Estimated Cost]]</f>
        <v>299999.7</v>
      </c>
      <c r="N105" s="54">
        <f>Table1[[#This Row],[Estimated Cost]]-Table1[[#This Row],[Grant Money ]]</f>
        <v>33333.299999999988</v>
      </c>
      <c r="O105" s="47">
        <v>68617290</v>
      </c>
      <c r="P105" s="47">
        <v>26366930</v>
      </c>
      <c r="Q105" s="54">
        <v>75000000</v>
      </c>
      <c r="R105" s="31" t="s">
        <v>51</v>
      </c>
    </row>
    <row r="106" spans="3:18" x14ac:dyDescent="0.25">
      <c r="C106" s="8">
        <v>2017</v>
      </c>
      <c r="D106" s="9" t="s">
        <v>75</v>
      </c>
      <c r="E106" s="9" t="s">
        <v>8442</v>
      </c>
      <c r="F106" s="9" t="s">
        <v>94</v>
      </c>
      <c r="G106" s="9" t="s">
        <v>292</v>
      </c>
      <c r="H106" s="9" t="s">
        <v>108</v>
      </c>
      <c r="I106" s="9" t="s">
        <v>95</v>
      </c>
      <c r="J106" s="9" t="s">
        <v>11</v>
      </c>
      <c r="K106" s="30">
        <v>0.9</v>
      </c>
      <c r="L106" s="67">
        <v>533587</v>
      </c>
      <c r="M106" s="47">
        <f>Table1[[#This Row],[Percent]]*Table1[[#This Row],[Estimated Cost]]</f>
        <v>480228.3</v>
      </c>
      <c r="N106" s="54">
        <f>Table1[[#This Row],[Estimated Cost]]-Table1[[#This Row],[Grant Money ]]</f>
        <v>53358.700000000012</v>
      </c>
      <c r="O106" s="47">
        <v>68617290</v>
      </c>
      <c r="P106" s="47">
        <v>26366930</v>
      </c>
      <c r="Q106" s="54">
        <v>75000000</v>
      </c>
      <c r="R106" s="31" t="s">
        <v>51</v>
      </c>
    </row>
    <row r="107" spans="3:18" x14ac:dyDescent="0.25">
      <c r="C107" s="8">
        <v>2017</v>
      </c>
      <c r="D107" s="9" t="s">
        <v>75</v>
      </c>
      <c r="E107" s="9" t="s">
        <v>8442</v>
      </c>
      <c r="F107" s="9" t="s">
        <v>94</v>
      </c>
      <c r="G107" s="9" t="s">
        <v>292</v>
      </c>
      <c r="H107" s="9" t="s">
        <v>108</v>
      </c>
      <c r="I107" s="9" t="s">
        <v>109</v>
      </c>
      <c r="J107" s="9" t="s">
        <v>11</v>
      </c>
      <c r="K107" s="30">
        <v>0.5</v>
      </c>
      <c r="L107" s="67">
        <v>422000</v>
      </c>
      <c r="M107" s="47">
        <f>Table1[[#This Row],[Percent]]*Table1[[#This Row],[Estimated Cost]]</f>
        <v>211000</v>
      </c>
      <c r="N107" s="54">
        <f>Table1[[#This Row],[Estimated Cost]]-Table1[[#This Row],[Grant Money ]]</f>
        <v>211000</v>
      </c>
      <c r="O107" s="47">
        <v>68617290</v>
      </c>
      <c r="P107" s="47">
        <v>26366930</v>
      </c>
      <c r="Q107" s="54">
        <v>75000000</v>
      </c>
      <c r="R107" s="31" t="s">
        <v>51</v>
      </c>
    </row>
    <row r="108" spans="3:18" x14ac:dyDescent="0.25">
      <c r="C108" s="8">
        <v>2017</v>
      </c>
      <c r="D108" s="9" t="s">
        <v>151</v>
      </c>
      <c r="E108" s="9" t="s">
        <v>2522</v>
      </c>
      <c r="F108" s="9" t="s">
        <v>9459</v>
      </c>
      <c r="G108" s="9" t="s">
        <v>9460</v>
      </c>
      <c r="H108" s="9" t="s">
        <v>2520</v>
      </c>
      <c r="I108" s="9" t="s">
        <v>9461</v>
      </c>
      <c r="J108" s="9" t="s">
        <v>7</v>
      </c>
      <c r="K108" s="30">
        <v>0.9</v>
      </c>
      <c r="L108" s="40">
        <v>455000</v>
      </c>
      <c r="M108" s="47">
        <f>Table1[[#This Row],[Percent]]*Table1[[#This Row],[Estimated Cost]]</f>
        <v>409500</v>
      </c>
      <c r="N108" s="54">
        <f>Table1[[#This Row],[Estimated Cost]]-Table1[[#This Row],[Grant Money ]]</f>
        <v>45500</v>
      </c>
      <c r="O108" s="47">
        <v>68617290</v>
      </c>
      <c r="P108" s="47"/>
      <c r="Q108" s="54">
        <v>75000000</v>
      </c>
      <c r="R108" s="31" t="s">
        <v>18</v>
      </c>
    </row>
    <row r="109" spans="3:18" x14ac:dyDescent="0.25">
      <c r="C109" s="8">
        <v>2017</v>
      </c>
      <c r="D109" s="9" t="s">
        <v>151</v>
      </c>
      <c r="E109" s="9" t="s">
        <v>2687</v>
      </c>
      <c r="F109" s="9" t="s">
        <v>9462</v>
      </c>
      <c r="G109" s="9" t="s">
        <v>9466</v>
      </c>
      <c r="H109" s="9" t="s">
        <v>2685</v>
      </c>
      <c r="I109" s="9" t="s">
        <v>9470</v>
      </c>
      <c r="J109" s="9" t="s">
        <v>7</v>
      </c>
      <c r="K109" s="30">
        <v>0.9</v>
      </c>
      <c r="L109" s="40">
        <v>333334</v>
      </c>
      <c r="M109" s="47">
        <f>Table1[[#This Row],[Percent]]*Table1[[#This Row],[Estimated Cost]]</f>
        <v>300000.60000000003</v>
      </c>
      <c r="N109" s="54">
        <f>Table1[[#This Row],[Estimated Cost]]-Table1[[#This Row],[Grant Money ]]</f>
        <v>33333.399999999965</v>
      </c>
      <c r="O109" s="47">
        <v>68617290</v>
      </c>
      <c r="P109" s="47"/>
      <c r="Q109" s="54">
        <v>75000000</v>
      </c>
      <c r="R109" s="31" t="s">
        <v>18</v>
      </c>
    </row>
    <row r="110" spans="3:18" x14ac:dyDescent="0.25">
      <c r="C110" s="8">
        <v>2017</v>
      </c>
      <c r="D110" s="9" t="s">
        <v>151</v>
      </c>
      <c r="E110" s="9" t="s">
        <v>2687</v>
      </c>
      <c r="F110" s="9" t="s">
        <v>9462</v>
      </c>
      <c r="G110" s="9" t="s">
        <v>9466</v>
      </c>
      <c r="H110" s="9" t="s">
        <v>2685</v>
      </c>
      <c r="I110" s="9" t="s">
        <v>9470</v>
      </c>
      <c r="J110" s="9" t="s">
        <v>11</v>
      </c>
      <c r="K110" s="30">
        <v>0.9</v>
      </c>
      <c r="L110" s="68">
        <v>58667</v>
      </c>
      <c r="M110" s="47">
        <f>Table1[[#This Row],[Percent]]*Table1[[#This Row],[Estimated Cost]]</f>
        <v>52800.3</v>
      </c>
      <c r="N110" s="54">
        <f>Table1[[#This Row],[Estimated Cost]]-Table1[[#This Row],[Grant Money ]]</f>
        <v>5866.6999999999971</v>
      </c>
      <c r="O110" s="47">
        <v>68617290</v>
      </c>
      <c r="P110" s="47">
        <v>26366930</v>
      </c>
      <c r="Q110" s="54">
        <v>75000000</v>
      </c>
      <c r="R110" s="31" t="s">
        <v>18</v>
      </c>
    </row>
    <row r="111" spans="3:18" x14ac:dyDescent="0.25">
      <c r="C111" s="8">
        <v>2017</v>
      </c>
      <c r="D111" s="9" t="s">
        <v>151</v>
      </c>
      <c r="E111" s="9" t="s">
        <v>3367</v>
      </c>
      <c r="F111" s="9" t="s">
        <v>130</v>
      </c>
      <c r="G111" s="9" t="s">
        <v>126</v>
      </c>
      <c r="H111" s="9" t="s">
        <v>128</v>
      </c>
      <c r="I111" s="9" t="s">
        <v>9477</v>
      </c>
      <c r="J111" s="9" t="s">
        <v>9516</v>
      </c>
      <c r="K111" s="30">
        <v>0.9</v>
      </c>
      <c r="L111" s="40">
        <v>100000</v>
      </c>
      <c r="M111" s="47">
        <f>Table1[[#This Row],[Percent]]*Table1[[#This Row],[Estimated Cost]]</f>
        <v>90000</v>
      </c>
      <c r="N111" s="54">
        <f>Table1[[#This Row],[Estimated Cost]]-Table1[[#This Row],[Grant Money ]]</f>
        <v>10000</v>
      </c>
      <c r="O111" s="47">
        <v>68617290</v>
      </c>
      <c r="P111" s="47"/>
      <c r="Q111" s="54">
        <v>75000000</v>
      </c>
      <c r="R111" s="31" t="s">
        <v>18</v>
      </c>
    </row>
    <row r="112" spans="3:18" x14ac:dyDescent="0.25">
      <c r="C112" s="8">
        <v>2017</v>
      </c>
      <c r="D112" s="9" t="s">
        <v>151</v>
      </c>
      <c r="E112" s="9" t="s">
        <v>3400</v>
      </c>
      <c r="F112" s="9" t="s">
        <v>9463</v>
      </c>
      <c r="G112" s="9" t="s">
        <v>9467</v>
      </c>
      <c r="H112" s="9" t="s">
        <v>3398</v>
      </c>
      <c r="I112" s="9" t="s">
        <v>102</v>
      </c>
      <c r="J112" s="9" t="s">
        <v>7</v>
      </c>
      <c r="K112" s="30">
        <v>0.9</v>
      </c>
      <c r="L112" s="40">
        <v>85000</v>
      </c>
      <c r="M112" s="47">
        <f>Table1[[#This Row],[Percent]]*Table1[[#This Row],[Estimated Cost]]</f>
        <v>76500</v>
      </c>
      <c r="N112" s="54">
        <f>Table1[[#This Row],[Estimated Cost]]-Table1[[#This Row],[Grant Money ]]</f>
        <v>8500</v>
      </c>
      <c r="O112" s="47">
        <v>68617290</v>
      </c>
      <c r="P112" s="47"/>
      <c r="Q112" s="54">
        <v>75000000</v>
      </c>
      <c r="R112" s="31" t="s">
        <v>18</v>
      </c>
    </row>
    <row r="113" spans="3:18" x14ac:dyDescent="0.25">
      <c r="C113" s="8">
        <v>2017</v>
      </c>
      <c r="D113" s="9" t="s">
        <v>151</v>
      </c>
      <c r="E113" s="9" t="s">
        <v>4144</v>
      </c>
      <c r="F113" s="9" t="s">
        <v>9464</v>
      </c>
      <c r="G113" s="9" t="s">
        <v>9468</v>
      </c>
      <c r="H113" s="9" t="s">
        <v>4140</v>
      </c>
      <c r="I113" s="9" t="s">
        <v>9471</v>
      </c>
      <c r="J113" s="9" t="s">
        <v>7</v>
      </c>
      <c r="K113" s="30">
        <v>0.9</v>
      </c>
      <c r="L113" s="40">
        <v>560000</v>
      </c>
      <c r="M113" s="47">
        <f>Table1[[#This Row],[Percent]]*Table1[[#This Row],[Estimated Cost]]</f>
        <v>504000</v>
      </c>
      <c r="N113" s="54">
        <f>Table1[[#This Row],[Estimated Cost]]-Table1[[#This Row],[Grant Money ]]</f>
        <v>56000</v>
      </c>
      <c r="O113" s="47">
        <v>68617290</v>
      </c>
      <c r="P113" s="47"/>
      <c r="Q113" s="54">
        <v>75000000</v>
      </c>
      <c r="R113" s="31" t="s">
        <v>18</v>
      </c>
    </row>
    <row r="114" spans="3:18" x14ac:dyDescent="0.25">
      <c r="C114" s="8">
        <v>2017</v>
      </c>
      <c r="D114" s="9" t="s">
        <v>151</v>
      </c>
      <c r="E114" s="9" t="s">
        <v>4285</v>
      </c>
      <c r="F114" s="9" t="s">
        <v>9474</v>
      </c>
      <c r="G114" s="9" t="s">
        <v>9475</v>
      </c>
      <c r="H114" s="9" t="s">
        <v>4283</v>
      </c>
      <c r="I114" s="9" t="s">
        <v>86</v>
      </c>
      <c r="J114" s="9" t="s">
        <v>26</v>
      </c>
      <c r="K114" s="30">
        <v>0.9</v>
      </c>
      <c r="L114" s="40">
        <v>362400</v>
      </c>
      <c r="M114" s="47">
        <f>Table1[[#This Row],[Percent]]*Table1[[#This Row],[Estimated Cost]]</f>
        <v>326160</v>
      </c>
      <c r="N114" s="54">
        <f>Table1[[#This Row],[Estimated Cost]]-Table1[[#This Row],[Grant Money ]]</f>
        <v>36240</v>
      </c>
      <c r="O114" s="47">
        <v>68617290</v>
      </c>
      <c r="P114" s="47"/>
      <c r="Q114" s="54">
        <v>75000000</v>
      </c>
      <c r="R114" s="31" t="s">
        <v>18</v>
      </c>
    </row>
    <row r="115" spans="3:18" x14ac:dyDescent="0.25">
      <c r="C115" s="8">
        <v>2017</v>
      </c>
      <c r="D115" s="9" t="s">
        <v>151</v>
      </c>
      <c r="E115" s="9" t="s">
        <v>3173</v>
      </c>
      <c r="F115" s="9" t="s">
        <v>11011</v>
      </c>
      <c r="G115" s="9" t="s">
        <v>177</v>
      </c>
      <c r="H115" s="9" t="s">
        <v>194</v>
      </c>
      <c r="I115" s="9" t="s">
        <v>9472</v>
      </c>
      <c r="J115" s="9" t="s">
        <v>7</v>
      </c>
      <c r="K115" s="30">
        <v>0.9</v>
      </c>
      <c r="L115" s="40">
        <v>166667</v>
      </c>
      <c r="M115" s="47">
        <f>Table1[[#This Row],[Percent]]*Table1[[#This Row],[Estimated Cost]]</f>
        <v>150000.30000000002</v>
      </c>
      <c r="N115" s="54">
        <f>Table1[[#This Row],[Estimated Cost]]-Table1[[#This Row],[Grant Money ]]</f>
        <v>16666.699999999983</v>
      </c>
      <c r="O115" s="47">
        <v>68617290</v>
      </c>
      <c r="P115" s="47">
        <v>26366930</v>
      </c>
      <c r="Q115" s="54">
        <v>75000000</v>
      </c>
      <c r="R115" s="31" t="s">
        <v>51</v>
      </c>
    </row>
    <row r="116" spans="3:18" x14ac:dyDescent="0.25">
      <c r="C116" s="8">
        <v>2017</v>
      </c>
      <c r="D116" s="9" t="s">
        <v>151</v>
      </c>
      <c r="E116" s="9" t="s">
        <v>3173</v>
      </c>
      <c r="F116" s="9" t="s">
        <v>11011</v>
      </c>
      <c r="G116" s="9" t="s">
        <v>177</v>
      </c>
      <c r="H116" s="9" t="s">
        <v>194</v>
      </c>
      <c r="I116" s="9" t="s">
        <v>9472</v>
      </c>
      <c r="J116" s="9" t="s">
        <v>11</v>
      </c>
      <c r="K116" s="30">
        <v>0.9</v>
      </c>
      <c r="L116" s="67">
        <v>2043033</v>
      </c>
      <c r="M116" s="47">
        <f>Table1[[#This Row],[Percent]]*Table1[[#This Row],[Estimated Cost]]</f>
        <v>1838729.7</v>
      </c>
      <c r="N116" s="54">
        <f>Table1[[#This Row],[Estimated Cost]]-Table1[[#This Row],[Grant Money ]]</f>
        <v>204303.30000000005</v>
      </c>
      <c r="O116" s="47">
        <v>68617290</v>
      </c>
      <c r="P116" s="47">
        <v>26366930</v>
      </c>
      <c r="Q116" s="54">
        <v>75000000</v>
      </c>
      <c r="R116" s="31" t="s">
        <v>51</v>
      </c>
    </row>
    <row r="117" spans="3:18" x14ac:dyDescent="0.25">
      <c r="C117" s="8">
        <v>2017</v>
      </c>
      <c r="D117" s="9" t="s">
        <v>151</v>
      </c>
      <c r="E117" s="9" t="s">
        <v>4580</v>
      </c>
      <c r="F117" s="9" t="s">
        <v>9465</v>
      </c>
      <c r="G117" s="9" t="s">
        <v>9469</v>
      </c>
      <c r="H117" s="9" t="s">
        <v>4578</v>
      </c>
      <c r="I117" s="9" t="s">
        <v>9473</v>
      </c>
      <c r="J117" s="9" t="s">
        <v>7</v>
      </c>
      <c r="K117" s="30">
        <v>0.9</v>
      </c>
      <c r="L117" s="40">
        <v>666667</v>
      </c>
      <c r="M117" s="47">
        <f>Table1[[#This Row],[Percent]]*Table1[[#This Row],[Estimated Cost]]</f>
        <v>600000.30000000005</v>
      </c>
      <c r="N117" s="54">
        <f>Table1[[#This Row],[Estimated Cost]]-Table1[[#This Row],[Grant Money ]]</f>
        <v>66666.699999999953</v>
      </c>
      <c r="O117" s="47">
        <v>68617290</v>
      </c>
      <c r="P117" s="47"/>
      <c r="Q117" s="54">
        <v>75000000</v>
      </c>
      <c r="R117" s="31" t="s">
        <v>18</v>
      </c>
    </row>
    <row r="118" spans="3:18" x14ac:dyDescent="0.25">
      <c r="C118" s="8">
        <v>2017</v>
      </c>
      <c r="D118" s="9" t="s">
        <v>151</v>
      </c>
      <c r="E118" s="9" t="s">
        <v>4580</v>
      </c>
      <c r="F118" s="9" t="s">
        <v>9465</v>
      </c>
      <c r="G118" s="9" t="s">
        <v>9469</v>
      </c>
      <c r="H118" s="9" t="s">
        <v>4578</v>
      </c>
      <c r="I118" s="9" t="s">
        <v>9476</v>
      </c>
      <c r="J118" s="9" t="s">
        <v>26</v>
      </c>
      <c r="K118" s="30">
        <v>0.9</v>
      </c>
      <c r="L118" s="40">
        <v>762000</v>
      </c>
      <c r="M118" s="47">
        <f>Table1[[#This Row],[Percent]]*Table1[[#This Row],[Estimated Cost]]</f>
        <v>685800</v>
      </c>
      <c r="N118" s="54">
        <f>Table1[[#This Row],[Estimated Cost]]-Table1[[#This Row],[Grant Money ]]</f>
        <v>76200</v>
      </c>
      <c r="O118" s="47">
        <v>68617290</v>
      </c>
      <c r="P118" s="47"/>
      <c r="Q118" s="54">
        <v>75000000</v>
      </c>
      <c r="R118" s="31" t="s">
        <v>18</v>
      </c>
    </row>
    <row r="119" spans="3:18" x14ac:dyDescent="0.25">
      <c r="C119" s="8">
        <v>2017</v>
      </c>
      <c r="D119" s="9" t="s">
        <v>153</v>
      </c>
      <c r="E119" s="9" t="s">
        <v>8322</v>
      </c>
      <c r="F119" s="9" t="s">
        <v>9517</v>
      </c>
      <c r="G119" s="9" t="s">
        <v>22</v>
      </c>
      <c r="H119" s="9" t="s">
        <v>116</v>
      </c>
      <c r="I119" s="9" t="s">
        <v>10</v>
      </c>
      <c r="J119" s="9" t="s">
        <v>7</v>
      </c>
      <c r="K119" s="30">
        <v>0.9</v>
      </c>
      <c r="L119" s="38">
        <v>160000</v>
      </c>
      <c r="M119" s="47">
        <f>Table1[[#This Row],[Percent]]*Table1[[#This Row],[Estimated Cost]]</f>
        <v>144000</v>
      </c>
      <c r="N119" s="54">
        <f>Table1[[#This Row],[Estimated Cost]]-Table1[[#This Row],[Grant Money ]]</f>
        <v>16000</v>
      </c>
      <c r="O119" s="47">
        <v>68617290</v>
      </c>
      <c r="P119" s="47"/>
      <c r="Q119" s="54">
        <v>75000000</v>
      </c>
      <c r="R119" s="31" t="s">
        <v>18</v>
      </c>
    </row>
    <row r="120" spans="3:18" x14ac:dyDescent="0.25">
      <c r="C120" s="8">
        <v>2017</v>
      </c>
      <c r="D120" s="9" t="s">
        <v>153</v>
      </c>
      <c r="E120" s="9" t="s">
        <v>1478</v>
      </c>
      <c r="F120" s="9" t="s">
        <v>9481</v>
      </c>
      <c r="G120" s="9" t="s">
        <v>9482</v>
      </c>
      <c r="H120" s="9" t="s">
        <v>1474</v>
      </c>
      <c r="I120" s="9" t="s">
        <v>10</v>
      </c>
      <c r="J120" s="9" t="s">
        <v>7</v>
      </c>
      <c r="K120" s="30">
        <v>0.9</v>
      </c>
      <c r="L120" s="38">
        <v>185000</v>
      </c>
      <c r="M120" s="56">
        <f>Table1[[#This Row],[Percent]]*Table1[[#This Row],[Estimated Cost]]</f>
        <v>166500</v>
      </c>
      <c r="N120" s="54">
        <f>Table1[[#This Row],[Estimated Cost]]-Table1[[#This Row],[Grant Money ]]</f>
        <v>18500</v>
      </c>
      <c r="O120" s="47">
        <v>68617290</v>
      </c>
      <c r="P120" s="47"/>
      <c r="Q120" s="54">
        <v>75000000</v>
      </c>
      <c r="R120" s="31" t="s">
        <v>18</v>
      </c>
    </row>
    <row r="121" spans="3:18" x14ac:dyDescent="0.25">
      <c r="C121" s="8">
        <v>2017</v>
      </c>
      <c r="D121" s="9" t="s">
        <v>153</v>
      </c>
      <c r="E121" s="9" t="s">
        <v>1911</v>
      </c>
      <c r="F121" s="9" t="s">
        <v>9483</v>
      </c>
      <c r="G121" s="9" t="s">
        <v>9484</v>
      </c>
      <c r="H121" s="9" t="s">
        <v>1907</v>
      </c>
      <c r="I121" s="9" t="s">
        <v>10</v>
      </c>
      <c r="J121" s="9" t="s">
        <v>7</v>
      </c>
      <c r="K121" s="30">
        <v>0.9</v>
      </c>
      <c r="L121" s="38">
        <v>55000</v>
      </c>
      <c r="M121" s="56">
        <f>Table1[[#This Row],[Percent]]*Table1[[#This Row],[Estimated Cost]]</f>
        <v>49500</v>
      </c>
      <c r="N121" s="54">
        <f>Table1[[#This Row],[Estimated Cost]]-Table1[[#This Row],[Grant Money ]]</f>
        <v>5500</v>
      </c>
      <c r="O121" s="47">
        <v>68617290</v>
      </c>
      <c r="P121" s="47"/>
      <c r="Q121" s="54">
        <v>75000000</v>
      </c>
      <c r="R121" s="31" t="s">
        <v>18</v>
      </c>
    </row>
    <row r="122" spans="3:18" x14ac:dyDescent="0.25">
      <c r="C122" s="8">
        <v>2017</v>
      </c>
      <c r="D122" s="9" t="s">
        <v>153</v>
      </c>
      <c r="E122" s="9" t="s">
        <v>4090</v>
      </c>
      <c r="F122" t="s">
        <v>9485</v>
      </c>
      <c r="G122" s="9" t="s">
        <v>9486</v>
      </c>
      <c r="H122" s="9" t="s">
        <v>9487</v>
      </c>
      <c r="I122" t="s">
        <v>9488</v>
      </c>
      <c r="J122" s="9" t="s">
        <v>7</v>
      </c>
      <c r="K122" s="30">
        <v>0.9</v>
      </c>
      <c r="L122" s="38">
        <v>666667</v>
      </c>
      <c r="M122" s="56">
        <f>Table1[[#This Row],[Percent]]*Table1[[#This Row],[Estimated Cost]]</f>
        <v>600000.30000000005</v>
      </c>
      <c r="N122" s="54">
        <f>Table1[[#This Row],[Estimated Cost]]-Table1[[#This Row],[Grant Money ]]</f>
        <v>66666.699999999953</v>
      </c>
      <c r="O122" s="47">
        <v>68617290</v>
      </c>
      <c r="P122" s="47"/>
      <c r="Q122" s="54">
        <v>75000000</v>
      </c>
      <c r="R122" s="31" t="s">
        <v>18</v>
      </c>
    </row>
    <row r="123" spans="3:18" x14ac:dyDescent="0.25">
      <c r="C123" s="8">
        <v>2017</v>
      </c>
      <c r="D123" s="9" t="s">
        <v>153</v>
      </c>
      <c r="E123" s="9" t="s">
        <v>4090</v>
      </c>
      <c r="F123" s="9" t="s">
        <v>9485</v>
      </c>
      <c r="G123" s="9" t="s">
        <v>9486</v>
      </c>
      <c r="H123" s="9" t="s">
        <v>9487</v>
      </c>
      <c r="I123" s="9" t="s">
        <v>86</v>
      </c>
      <c r="J123" s="9" t="s">
        <v>11</v>
      </c>
      <c r="K123" s="30">
        <v>0.9</v>
      </c>
      <c r="L123" s="65">
        <v>329473</v>
      </c>
      <c r="M123" s="56">
        <f>Table1[[#This Row],[Percent]]*Table1[[#This Row],[Estimated Cost]]</f>
        <v>296525.7</v>
      </c>
      <c r="N123" s="54">
        <f>Table1[[#This Row],[Estimated Cost]]-Table1[[#This Row],[Grant Money ]]</f>
        <v>32947.299999999988</v>
      </c>
      <c r="O123" s="47">
        <v>68617290</v>
      </c>
      <c r="P123" s="47">
        <v>26366930</v>
      </c>
      <c r="Q123" s="54">
        <v>75000000</v>
      </c>
      <c r="R123" s="31" t="s">
        <v>18</v>
      </c>
    </row>
    <row r="124" spans="3:18" x14ac:dyDescent="0.25">
      <c r="C124" s="8">
        <v>2017</v>
      </c>
      <c r="D124" s="9" t="s">
        <v>153</v>
      </c>
      <c r="E124" s="9" t="s">
        <v>4090</v>
      </c>
      <c r="F124" s="9" t="s">
        <v>9485</v>
      </c>
      <c r="G124" s="9" t="s">
        <v>9486</v>
      </c>
      <c r="H124" s="9" t="s">
        <v>9487</v>
      </c>
      <c r="I124" s="9" t="s">
        <v>86</v>
      </c>
      <c r="J124" s="9" t="s">
        <v>9516</v>
      </c>
      <c r="K124" s="30">
        <v>0.9</v>
      </c>
      <c r="L124" s="38">
        <v>6100000</v>
      </c>
      <c r="M124" s="56">
        <f>Table1[[#This Row],[Percent]]*Table1[[#This Row],[Estimated Cost]]</f>
        <v>5490000</v>
      </c>
      <c r="N124" s="54">
        <f>Table1[[#This Row],[Estimated Cost]]-Table1[[#This Row],[Grant Money ]]</f>
        <v>610000</v>
      </c>
      <c r="O124" s="47">
        <v>68617290</v>
      </c>
      <c r="P124" s="47"/>
      <c r="Q124" s="54">
        <v>75000000</v>
      </c>
      <c r="R124" s="31" t="s">
        <v>18</v>
      </c>
    </row>
    <row r="125" spans="3:18" x14ac:dyDescent="0.25">
      <c r="C125" s="8">
        <v>2017</v>
      </c>
      <c r="D125" s="9" t="s">
        <v>153</v>
      </c>
      <c r="E125" s="9" t="s">
        <v>2666</v>
      </c>
      <c r="F125" s="9" t="s">
        <v>9510</v>
      </c>
      <c r="G125" s="9" t="s">
        <v>125</v>
      </c>
      <c r="H125" s="9" t="s">
        <v>127</v>
      </c>
      <c r="I125" s="9" t="s">
        <v>9490</v>
      </c>
      <c r="J125" s="9" t="s">
        <v>26</v>
      </c>
      <c r="K125" s="30">
        <v>0.9</v>
      </c>
      <c r="L125" s="38">
        <v>1786000</v>
      </c>
      <c r="M125" s="56">
        <f>Table1[[#This Row],[Percent]]*Table1[[#This Row],[Estimated Cost]]</f>
        <v>1607400</v>
      </c>
      <c r="N125" s="54">
        <f>Table1[[#This Row],[Estimated Cost]]-Table1[[#This Row],[Grant Money ]]</f>
        <v>178600</v>
      </c>
      <c r="O125" s="47">
        <v>68617290</v>
      </c>
      <c r="P125" s="47"/>
      <c r="Q125" s="54">
        <v>75000000</v>
      </c>
      <c r="R125" s="31" t="s">
        <v>18</v>
      </c>
    </row>
    <row r="126" spans="3:18" x14ac:dyDescent="0.25">
      <c r="C126" s="8">
        <v>2017</v>
      </c>
      <c r="D126" s="9" t="s">
        <v>153</v>
      </c>
      <c r="E126" s="9" t="s">
        <v>2931</v>
      </c>
      <c r="F126" s="9" t="s">
        <v>9492</v>
      </c>
      <c r="G126" s="9" t="s">
        <v>9493</v>
      </c>
      <c r="H126" s="9" t="s">
        <v>2929</v>
      </c>
      <c r="I126" s="9" t="s">
        <v>10</v>
      </c>
      <c r="J126" s="9" t="s">
        <v>7</v>
      </c>
      <c r="K126" s="30">
        <v>0.9</v>
      </c>
      <c r="L126" s="38">
        <v>80000</v>
      </c>
      <c r="M126" s="56">
        <f>Table1[[#This Row],[Percent]]*Table1[[#This Row],[Estimated Cost]]</f>
        <v>72000</v>
      </c>
      <c r="N126" s="54">
        <f>Table1[[#This Row],[Estimated Cost]]-Table1[[#This Row],[Grant Money ]]</f>
        <v>8000</v>
      </c>
      <c r="O126" s="47">
        <v>68617290</v>
      </c>
      <c r="P126" s="47"/>
      <c r="Q126" s="54">
        <v>75000000</v>
      </c>
      <c r="R126" s="31" t="s">
        <v>18</v>
      </c>
    </row>
    <row r="127" spans="3:18" x14ac:dyDescent="0.25">
      <c r="C127" s="8">
        <v>2017</v>
      </c>
      <c r="D127" s="9" t="s">
        <v>153</v>
      </c>
      <c r="E127" s="9" t="s">
        <v>3394</v>
      </c>
      <c r="F127" s="9" t="s">
        <v>9518</v>
      </c>
      <c r="G127" s="9" t="s">
        <v>9494</v>
      </c>
      <c r="H127" s="9" t="s">
        <v>3392</v>
      </c>
      <c r="I127" s="9" t="s">
        <v>9495</v>
      </c>
      <c r="J127" s="9" t="s">
        <v>7</v>
      </c>
      <c r="K127" s="30">
        <v>0.9</v>
      </c>
      <c r="L127" s="38">
        <v>220000</v>
      </c>
      <c r="M127" s="56">
        <f>Table1[[#This Row],[Percent]]*Table1[[#This Row],[Estimated Cost]]</f>
        <v>198000</v>
      </c>
      <c r="N127" s="54">
        <f>Table1[[#This Row],[Estimated Cost]]-Table1[[#This Row],[Grant Money ]]</f>
        <v>22000</v>
      </c>
      <c r="O127" s="47">
        <v>68617290</v>
      </c>
      <c r="P127" s="47"/>
      <c r="Q127" s="54">
        <v>75000000</v>
      </c>
      <c r="R127" s="31" t="s">
        <v>18</v>
      </c>
    </row>
    <row r="128" spans="3:18" x14ac:dyDescent="0.25">
      <c r="C128" s="8">
        <v>2017</v>
      </c>
      <c r="D128" s="9" t="s">
        <v>153</v>
      </c>
      <c r="E128" s="9" t="s">
        <v>689</v>
      </c>
      <c r="F128" s="9" t="s">
        <v>208</v>
      </c>
      <c r="G128" s="9" t="s">
        <v>175</v>
      </c>
      <c r="H128" s="9" t="s">
        <v>192</v>
      </c>
      <c r="I128" s="9" t="s">
        <v>86</v>
      </c>
      <c r="J128" s="9" t="s">
        <v>7</v>
      </c>
      <c r="K128" s="30">
        <v>0.9</v>
      </c>
      <c r="L128" s="38">
        <v>666667</v>
      </c>
      <c r="M128" s="56">
        <f>Table1[[#This Row],[Percent]]*Table1[[#This Row],[Estimated Cost]]</f>
        <v>600000.30000000005</v>
      </c>
      <c r="N128" s="54">
        <f>Table1[[#This Row],[Estimated Cost]]-Table1[[#This Row],[Grant Money ]]</f>
        <v>66666.699999999953</v>
      </c>
      <c r="O128" s="47">
        <v>68617290</v>
      </c>
      <c r="P128" s="47"/>
      <c r="Q128" s="54">
        <v>75000000</v>
      </c>
      <c r="R128" s="31" t="s">
        <v>18</v>
      </c>
    </row>
    <row r="129" spans="3:18" x14ac:dyDescent="0.25">
      <c r="C129" s="8">
        <v>2017</v>
      </c>
      <c r="D129" s="9" t="s">
        <v>153</v>
      </c>
      <c r="E129" s="9" t="str">
        <f>VLOOKUP(F129,Table3[#All],2,FALSE)</f>
        <v>RBD</v>
      </c>
      <c r="F129" s="9" t="s">
        <v>11039</v>
      </c>
      <c r="G129" s="9" t="s">
        <v>9489</v>
      </c>
      <c r="H129" s="9" t="s">
        <v>122</v>
      </c>
      <c r="I129" s="9" t="s">
        <v>9490</v>
      </c>
      <c r="J129" s="9" t="s">
        <v>7</v>
      </c>
      <c r="K129" s="30">
        <v>0.9</v>
      </c>
      <c r="L129" s="38">
        <v>333333</v>
      </c>
      <c r="M129" s="56">
        <f>Table1[[#This Row],[Percent]]*Table1[[#This Row],[Estimated Cost]]</f>
        <v>299999.7</v>
      </c>
      <c r="N129" s="54">
        <f>Table1[[#This Row],[Estimated Cost]]-Table1[[#This Row],[Grant Money ]]</f>
        <v>33333.299999999988</v>
      </c>
      <c r="O129" s="47">
        <v>68617290</v>
      </c>
      <c r="P129" s="47">
        <v>26366930</v>
      </c>
      <c r="Q129" s="54">
        <v>75000000</v>
      </c>
      <c r="R129" s="31" t="s">
        <v>51</v>
      </c>
    </row>
    <row r="130" spans="3:18" x14ac:dyDescent="0.25">
      <c r="C130" s="8">
        <v>2017</v>
      </c>
      <c r="D130" s="9" t="s">
        <v>153</v>
      </c>
      <c r="E130" s="9" t="str">
        <f>VLOOKUP(F130,Table3[#All],2,FALSE)</f>
        <v>DTO</v>
      </c>
      <c r="F130" s="9" t="s">
        <v>10504</v>
      </c>
      <c r="G130" s="9" t="s">
        <v>9491</v>
      </c>
      <c r="H130" s="9" t="s">
        <v>2483</v>
      </c>
      <c r="I130" s="9" t="s">
        <v>86</v>
      </c>
      <c r="J130" s="9" t="s">
        <v>7</v>
      </c>
      <c r="K130" s="30">
        <v>0.8</v>
      </c>
      <c r="L130" s="38">
        <v>352941</v>
      </c>
      <c r="M130" s="56">
        <f>Table1[[#This Row],[Percent]]*Table1[[#This Row],[Estimated Cost]]</f>
        <v>282352.8</v>
      </c>
      <c r="N130" s="54">
        <f>Table1[[#This Row],[Estimated Cost]]-Table1[[#This Row],[Grant Money ]]</f>
        <v>70588.200000000012</v>
      </c>
      <c r="O130" s="47">
        <v>68617290</v>
      </c>
      <c r="P130" s="47">
        <v>26366930</v>
      </c>
      <c r="Q130" s="54">
        <v>75000000</v>
      </c>
      <c r="R130" s="31" t="s">
        <v>51</v>
      </c>
    </row>
    <row r="131" spans="3:18" x14ac:dyDescent="0.25">
      <c r="C131" s="8">
        <v>2017</v>
      </c>
      <c r="D131" s="9" t="s">
        <v>153</v>
      </c>
      <c r="E131" s="9" t="s">
        <v>689</v>
      </c>
      <c r="F131" s="9" t="s">
        <v>208</v>
      </c>
      <c r="G131" s="9" t="s">
        <v>175</v>
      </c>
      <c r="H131" s="9" t="s">
        <v>192</v>
      </c>
      <c r="I131" s="9" t="s">
        <v>86</v>
      </c>
      <c r="J131" s="9" t="s">
        <v>11</v>
      </c>
      <c r="K131" s="30">
        <v>0.9</v>
      </c>
      <c r="L131" s="65">
        <v>218333</v>
      </c>
      <c r="M131" s="56">
        <f>Table1[[#This Row],[Percent]]*Table1[[#This Row],[Estimated Cost]]</f>
        <v>196499.7</v>
      </c>
      <c r="N131" s="54">
        <f>Table1[[#This Row],[Estimated Cost]]-Table1[[#This Row],[Grant Money ]]</f>
        <v>21833.299999999988</v>
      </c>
      <c r="O131" s="47">
        <v>68617290</v>
      </c>
      <c r="P131" s="47">
        <v>26366930</v>
      </c>
      <c r="Q131" s="54">
        <v>75000000</v>
      </c>
      <c r="R131" s="31" t="s">
        <v>18</v>
      </c>
    </row>
    <row r="132" spans="3:18" x14ac:dyDescent="0.25">
      <c r="C132" s="8">
        <v>2017</v>
      </c>
      <c r="D132" s="9" t="s">
        <v>153</v>
      </c>
      <c r="E132" s="9" t="s">
        <v>3884</v>
      </c>
      <c r="F132" s="1" t="s">
        <v>9496</v>
      </c>
      <c r="G132" s="1" t="s">
        <v>9497</v>
      </c>
      <c r="H132" s="1" t="s">
        <v>3882</v>
      </c>
      <c r="I132" s="1" t="s">
        <v>10</v>
      </c>
      <c r="J132" s="1" t="s">
        <v>7</v>
      </c>
      <c r="K132" s="30">
        <v>0.9</v>
      </c>
      <c r="L132" s="36">
        <v>150000</v>
      </c>
      <c r="M132" s="56">
        <f>Table1[[#This Row],[Percent]]*Table1[[#This Row],[Estimated Cost]]</f>
        <v>135000</v>
      </c>
      <c r="N132" s="54">
        <f>Table1[[#This Row],[Estimated Cost]]-Table1[[#This Row],[Grant Money ]]</f>
        <v>15000</v>
      </c>
      <c r="O132" s="47">
        <v>68617290</v>
      </c>
      <c r="P132" s="47"/>
      <c r="Q132" s="54">
        <v>75000000</v>
      </c>
      <c r="R132" s="31" t="s">
        <v>18</v>
      </c>
    </row>
    <row r="133" spans="3:18" x14ac:dyDescent="0.25">
      <c r="C133" s="8">
        <v>2017</v>
      </c>
      <c r="D133" s="9" t="s">
        <v>153</v>
      </c>
      <c r="E133" s="9" t="str">
        <f>VLOOKUP(F133,Table3[#All],2,FALSE)</f>
        <v>GDJ</v>
      </c>
      <c r="F133" s="9" t="s">
        <v>11040</v>
      </c>
      <c r="G133" s="9" t="s">
        <v>261</v>
      </c>
      <c r="H133" s="9" t="s">
        <v>268</v>
      </c>
      <c r="I133" s="9" t="s">
        <v>112</v>
      </c>
      <c r="J133" s="1" t="s">
        <v>7</v>
      </c>
      <c r="K133" s="30">
        <v>0.9</v>
      </c>
      <c r="L133" s="38">
        <v>166667</v>
      </c>
      <c r="M133" s="56">
        <f>Table1[[#This Row],[Percent]]*Table1[[#This Row],[Estimated Cost]]</f>
        <v>150000.30000000002</v>
      </c>
      <c r="N133" s="54">
        <f>Table1[[#This Row],[Estimated Cost]]-Table1[[#This Row],[Grant Money ]]</f>
        <v>16666.699999999983</v>
      </c>
      <c r="O133" s="47">
        <v>68617290</v>
      </c>
      <c r="P133" s="47">
        <v>26366930</v>
      </c>
      <c r="Q133" s="54">
        <v>75000000</v>
      </c>
      <c r="R133" s="31" t="s">
        <v>51</v>
      </c>
    </row>
    <row r="134" spans="3:18" x14ac:dyDescent="0.25">
      <c r="C134" s="8">
        <v>2017</v>
      </c>
      <c r="D134" s="9" t="s">
        <v>153</v>
      </c>
      <c r="E134" s="9" t="s">
        <v>3952</v>
      </c>
      <c r="F134" s="9" t="s">
        <v>212</v>
      </c>
      <c r="G134" s="9" t="s">
        <v>180</v>
      </c>
      <c r="H134" s="9" t="s">
        <v>197</v>
      </c>
      <c r="I134" s="9" t="s">
        <v>86</v>
      </c>
      <c r="J134" s="1" t="s">
        <v>7</v>
      </c>
      <c r="K134" s="30">
        <v>0.9</v>
      </c>
      <c r="L134" s="38">
        <v>660000</v>
      </c>
      <c r="M134" s="56">
        <f>Table1[[#This Row],[Percent]]*Table1[[#This Row],[Estimated Cost]]</f>
        <v>594000</v>
      </c>
      <c r="N134" s="54">
        <f>Table1[[#This Row],[Estimated Cost]]-Table1[[#This Row],[Grant Money ]]</f>
        <v>66000</v>
      </c>
      <c r="O134" s="47">
        <v>68617290</v>
      </c>
      <c r="P134" s="47"/>
      <c r="Q134" s="54">
        <v>75000000</v>
      </c>
      <c r="R134" s="31" t="s">
        <v>18</v>
      </c>
    </row>
    <row r="135" spans="3:18" x14ac:dyDescent="0.25">
      <c r="C135" s="8">
        <v>2017</v>
      </c>
      <c r="D135" s="9" t="s">
        <v>153</v>
      </c>
      <c r="E135" s="9" t="s">
        <v>5045</v>
      </c>
      <c r="F135" s="9" t="s">
        <v>9498</v>
      </c>
      <c r="G135" s="9" t="s">
        <v>9499</v>
      </c>
      <c r="H135" s="9" t="s">
        <v>5043</v>
      </c>
      <c r="I135" s="9" t="s">
        <v>86</v>
      </c>
      <c r="J135" s="1" t="s">
        <v>7</v>
      </c>
      <c r="K135" s="30">
        <v>0.9</v>
      </c>
      <c r="L135" s="38">
        <v>666667</v>
      </c>
      <c r="M135" s="56">
        <f>Table1[[#This Row],[Percent]]*Table1[[#This Row],[Estimated Cost]]</f>
        <v>600000.30000000005</v>
      </c>
      <c r="N135" s="54">
        <f>Table1[[#This Row],[Estimated Cost]]-Table1[[#This Row],[Grant Money ]]</f>
        <v>66666.699999999953</v>
      </c>
      <c r="O135" s="47">
        <v>68617290</v>
      </c>
      <c r="P135" s="47"/>
      <c r="Q135" s="54">
        <v>75000000</v>
      </c>
      <c r="R135" s="31" t="s">
        <v>18</v>
      </c>
    </row>
    <row r="136" spans="3:18" x14ac:dyDescent="0.25">
      <c r="C136" s="8">
        <v>2017</v>
      </c>
      <c r="D136" s="9" t="s">
        <v>153</v>
      </c>
      <c r="E136" s="9" t="e">
        <f>VLOOKUP(F136,Table3[#All],2,FALSE)</f>
        <v>#N/A</v>
      </c>
      <c r="F136" s="9" t="s">
        <v>9500</v>
      </c>
      <c r="G136" s="9" t="s">
        <v>9501</v>
      </c>
      <c r="H136" s="9" t="s">
        <v>5552</v>
      </c>
      <c r="I136" s="9" t="s">
        <v>9490</v>
      </c>
      <c r="J136" s="9" t="s">
        <v>7</v>
      </c>
      <c r="K136" s="30">
        <v>0.9</v>
      </c>
      <c r="L136" s="39">
        <v>666667</v>
      </c>
      <c r="M136" s="56">
        <f>Table1[[#This Row],[Percent]]*Table1[[#This Row],[Estimated Cost]]</f>
        <v>600000.30000000005</v>
      </c>
      <c r="N136" s="54">
        <f>Table1[[#This Row],[Estimated Cost]]-Table1[[#This Row],[Grant Money ]]</f>
        <v>66666.699999999953</v>
      </c>
      <c r="O136" s="47">
        <v>68617290</v>
      </c>
      <c r="P136" s="47">
        <v>26366930</v>
      </c>
      <c r="Q136" s="54">
        <v>75000000</v>
      </c>
      <c r="R136" s="31" t="s">
        <v>51</v>
      </c>
    </row>
    <row r="137" spans="3:18" x14ac:dyDescent="0.25">
      <c r="C137" s="8">
        <v>2017</v>
      </c>
      <c r="D137" s="9" t="s">
        <v>153</v>
      </c>
      <c r="E137" s="9" t="s">
        <v>5045</v>
      </c>
      <c r="F137" s="9" t="s">
        <v>9498</v>
      </c>
      <c r="G137" s="9" t="s">
        <v>9499</v>
      </c>
      <c r="H137" s="9" t="s">
        <v>5043</v>
      </c>
      <c r="I137" s="9" t="s">
        <v>86</v>
      </c>
      <c r="J137" s="9" t="s">
        <v>11</v>
      </c>
      <c r="K137" s="30">
        <v>0.9</v>
      </c>
      <c r="L137" s="66">
        <v>103333</v>
      </c>
      <c r="M137" s="56">
        <f>Table1[[#This Row],[Percent]]*Table1[[#This Row],[Estimated Cost]]</f>
        <v>92999.7</v>
      </c>
      <c r="N137" s="54">
        <f>Table1[[#This Row],[Estimated Cost]]-Table1[[#This Row],[Grant Money ]]</f>
        <v>10333.300000000003</v>
      </c>
      <c r="O137" s="47">
        <v>68617290</v>
      </c>
      <c r="P137" s="47">
        <v>26366930</v>
      </c>
      <c r="Q137" s="54">
        <v>75000000</v>
      </c>
      <c r="R137" s="31" t="s">
        <v>18</v>
      </c>
    </row>
    <row r="138" spans="3:18" x14ac:dyDescent="0.25">
      <c r="C138" s="8">
        <v>2017</v>
      </c>
      <c r="D138" s="9" t="s">
        <v>153</v>
      </c>
      <c r="E138" s="9" t="str">
        <f>VLOOKUP(F138,Table3[#All],2,FALSE)</f>
        <v>F46</v>
      </c>
      <c r="F138" s="9" t="s">
        <v>10514</v>
      </c>
      <c r="G138" s="9" t="s">
        <v>189</v>
      </c>
      <c r="H138" s="9" t="s">
        <v>206</v>
      </c>
      <c r="I138" s="9" t="s">
        <v>86</v>
      </c>
      <c r="J138" s="9" t="s">
        <v>7</v>
      </c>
      <c r="K138" s="30">
        <v>0.9</v>
      </c>
      <c r="L138" s="41">
        <v>666667</v>
      </c>
      <c r="M138" s="56">
        <f>Table1[[#This Row],[Percent]]*Table1[[#This Row],[Estimated Cost]]</f>
        <v>600000.30000000005</v>
      </c>
      <c r="N138" s="54">
        <f>Table1[[#This Row],[Estimated Cost]]-Table1[[#This Row],[Grant Money ]]</f>
        <v>66666.699999999953</v>
      </c>
      <c r="O138" s="47">
        <v>68617290</v>
      </c>
      <c r="P138" s="47">
        <v>26366930</v>
      </c>
      <c r="Q138" s="54">
        <v>75000000</v>
      </c>
      <c r="R138" s="31" t="s">
        <v>51</v>
      </c>
    </row>
    <row r="139" spans="3:18" x14ac:dyDescent="0.25">
      <c r="C139" s="8">
        <v>2017</v>
      </c>
      <c r="D139" s="9" t="s">
        <v>153</v>
      </c>
      <c r="E139" s="9" t="s">
        <v>5902</v>
      </c>
      <c r="F139" s="9" t="s">
        <v>9502</v>
      </c>
      <c r="G139" s="9" t="s">
        <v>9503</v>
      </c>
      <c r="H139" s="9" t="s">
        <v>9504</v>
      </c>
      <c r="I139" s="9" t="s">
        <v>112</v>
      </c>
      <c r="J139" s="9" t="s">
        <v>7</v>
      </c>
      <c r="K139" s="30">
        <v>0.9</v>
      </c>
      <c r="L139" s="39">
        <v>180290</v>
      </c>
      <c r="M139" s="56">
        <f>Table1[[#This Row],[Percent]]*Table1[[#This Row],[Estimated Cost]]</f>
        <v>162261</v>
      </c>
      <c r="N139" s="54">
        <f>Table1[[#This Row],[Estimated Cost]]-Table1[[#This Row],[Grant Money ]]</f>
        <v>18029</v>
      </c>
      <c r="O139" s="47">
        <v>68617290</v>
      </c>
      <c r="P139" s="47"/>
      <c r="Q139" s="54">
        <v>75000000</v>
      </c>
      <c r="R139" s="31" t="s">
        <v>18</v>
      </c>
    </row>
    <row r="140" spans="3:18" x14ac:dyDescent="0.25">
      <c r="C140" s="8">
        <v>2017</v>
      </c>
      <c r="D140" s="9" t="s">
        <v>153</v>
      </c>
      <c r="E140" s="9"/>
      <c r="F140" s="9" t="s">
        <v>9511</v>
      </c>
      <c r="G140" s="9" t="s">
        <v>9512</v>
      </c>
      <c r="H140" s="9" t="s">
        <v>1626</v>
      </c>
      <c r="I140" s="9" t="s">
        <v>9513</v>
      </c>
      <c r="J140" s="9" t="s">
        <v>26</v>
      </c>
      <c r="K140" s="30">
        <v>0.9</v>
      </c>
      <c r="L140" s="39">
        <v>75000</v>
      </c>
      <c r="M140" s="56">
        <f>Table1[[#This Row],[Percent]]*Table1[[#This Row],[Estimated Cost]]</f>
        <v>67500</v>
      </c>
      <c r="N140" s="54">
        <f>Table1[[#This Row],[Estimated Cost]]-Table1[[#This Row],[Grant Money ]]</f>
        <v>7500</v>
      </c>
      <c r="O140" s="47">
        <v>68617290</v>
      </c>
      <c r="P140" s="47"/>
      <c r="Q140" s="54">
        <v>75000000</v>
      </c>
      <c r="R140" s="31" t="s">
        <v>18</v>
      </c>
    </row>
    <row r="141" spans="3:18" x14ac:dyDescent="0.25">
      <c r="C141" s="8">
        <v>2017</v>
      </c>
      <c r="D141" s="9" t="s">
        <v>153</v>
      </c>
      <c r="E141" s="9" t="str">
        <f>VLOOKUP(F141,Table3[#All],2,FALSE)</f>
        <v>RBD</v>
      </c>
      <c r="F141" s="9" t="s">
        <v>11039</v>
      </c>
      <c r="G141" s="9" t="s">
        <v>9489</v>
      </c>
      <c r="H141" s="9" t="s">
        <v>122</v>
      </c>
      <c r="I141" s="9" t="s">
        <v>86</v>
      </c>
      <c r="J141" s="9" t="s">
        <v>11</v>
      </c>
      <c r="K141" s="30">
        <v>0.9</v>
      </c>
      <c r="L141" s="66">
        <v>1582000</v>
      </c>
      <c r="M141" s="56">
        <f>Table1[[#This Row],[Percent]]*Table1[[#This Row],[Estimated Cost]]</f>
        <v>1423800</v>
      </c>
      <c r="N141" s="54">
        <f>Table1[[#This Row],[Estimated Cost]]-Table1[[#This Row],[Grant Money ]]</f>
        <v>158200</v>
      </c>
      <c r="O141" s="47">
        <v>68617290</v>
      </c>
      <c r="P141" s="47">
        <v>26366930</v>
      </c>
      <c r="Q141" s="54">
        <v>75000000</v>
      </c>
      <c r="R141" s="31" t="s">
        <v>51</v>
      </c>
    </row>
    <row r="142" spans="3:18" x14ac:dyDescent="0.25">
      <c r="C142" s="8">
        <v>2017</v>
      </c>
      <c r="D142" s="9" t="s">
        <v>153</v>
      </c>
      <c r="E142" s="9" t="str">
        <f>VLOOKUP(F142,Table3[#All],2,FALSE)</f>
        <v>RBD</v>
      </c>
      <c r="F142" s="9" t="s">
        <v>11039</v>
      </c>
      <c r="G142" s="9" t="s">
        <v>9489</v>
      </c>
      <c r="H142" s="9" t="s">
        <v>122</v>
      </c>
      <c r="I142" s="9" t="s">
        <v>111</v>
      </c>
      <c r="J142" s="9" t="s">
        <v>11</v>
      </c>
      <c r="K142" s="30">
        <v>0.5</v>
      </c>
      <c r="L142" s="66">
        <v>48000</v>
      </c>
      <c r="M142" s="56">
        <f>Table1[[#This Row],[Percent]]*Table1[[#This Row],[Estimated Cost]]</f>
        <v>24000</v>
      </c>
      <c r="N142" s="54">
        <f>Table1[[#This Row],[Estimated Cost]]-Table1[[#This Row],[Grant Money ]]</f>
        <v>24000</v>
      </c>
      <c r="O142" s="47">
        <v>68617290</v>
      </c>
      <c r="P142" s="47">
        <v>26366930</v>
      </c>
      <c r="Q142" s="54">
        <v>75000000</v>
      </c>
      <c r="R142" s="31" t="s">
        <v>51</v>
      </c>
    </row>
    <row r="143" spans="3:18" x14ac:dyDescent="0.25">
      <c r="C143" s="8">
        <v>2017</v>
      </c>
      <c r="D143" s="9" t="s">
        <v>153</v>
      </c>
      <c r="E143" s="9" t="str">
        <f>VLOOKUP(F143,Table3[#All],2,FALSE)</f>
        <v>DTO</v>
      </c>
      <c r="F143" s="9" t="s">
        <v>10504</v>
      </c>
      <c r="G143" t="s">
        <v>9491</v>
      </c>
      <c r="H143" s="9" t="s">
        <v>2483</v>
      </c>
      <c r="I143" s="9" t="s">
        <v>86</v>
      </c>
      <c r="J143" s="9" t="s">
        <v>11</v>
      </c>
      <c r="K143" s="30">
        <v>0.85</v>
      </c>
      <c r="L143" s="66">
        <v>6588235</v>
      </c>
      <c r="M143" s="56">
        <f>Table1[[#This Row],[Percent]]*Table1[[#This Row],[Estimated Cost]]</f>
        <v>5599999.75</v>
      </c>
      <c r="N143" s="54">
        <f>Table1[[#This Row],[Estimated Cost]]-Table1[[#This Row],[Grant Money ]]</f>
        <v>988235.25</v>
      </c>
      <c r="O143" s="47">
        <v>68617290</v>
      </c>
      <c r="P143" s="47">
        <v>26366930</v>
      </c>
      <c r="Q143" s="54">
        <v>75000000</v>
      </c>
      <c r="R143" s="31" t="s">
        <v>51</v>
      </c>
    </row>
    <row r="144" spans="3:18" x14ac:dyDescent="0.25">
      <c r="C144" s="8">
        <v>2017</v>
      </c>
      <c r="D144" s="9" t="s">
        <v>153</v>
      </c>
      <c r="E144" s="9" t="e">
        <f>VLOOKUP(F144,Table3[#All],2,FALSE)</f>
        <v>#N/A</v>
      </c>
      <c r="F144" s="9" t="s">
        <v>15</v>
      </c>
      <c r="G144" s="9" t="s">
        <v>9</v>
      </c>
      <c r="H144" s="9" t="s">
        <v>14</v>
      </c>
      <c r="I144" s="9" t="s">
        <v>9505</v>
      </c>
      <c r="J144" s="9" t="s">
        <v>7</v>
      </c>
      <c r="K144" s="30">
        <v>0.9</v>
      </c>
      <c r="L144" s="39">
        <v>80000</v>
      </c>
      <c r="M144" s="56">
        <f>Table1[[#This Row],[Percent]]*Table1[[#This Row],[Estimated Cost]]</f>
        <v>72000</v>
      </c>
      <c r="N144" s="54">
        <f>Table1[[#This Row],[Estimated Cost]]-Table1[[#This Row],[Grant Money ]]</f>
        <v>8000</v>
      </c>
      <c r="O144" s="47">
        <v>68617290</v>
      </c>
      <c r="P144" s="47"/>
      <c r="Q144" s="54">
        <v>75000000</v>
      </c>
      <c r="R144" s="31" t="s">
        <v>18</v>
      </c>
    </row>
    <row r="145" spans="3:18" x14ac:dyDescent="0.25">
      <c r="C145" s="8">
        <v>2017</v>
      </c>
      <c r="D145" s="9" t="s">
        <v>153</v>
      </c>
      <c r="E145" s="9" t="str">
        <f>VLOOKUP(F145,Table3[#All],2,FALSE)</f>
        <v>GDJ</v>
      </c>
      <c r="F145" s="9" t="s">
        <v>11040</v>
      </c>
      <c r="G145" s="9" t="s">
        <v>261</v>
      </c>
      <c r="H145" s="9" t="s">
        <v>268</v>
      </c>
      <c r="I145" s="9" t="s">
        <v>112</v>
      </c>
      <c r="J145" s="9" t="s">
        <v>11</v>
      </c>
      <c r="K145" s="30">
        <v>0.9</v>
      </c>
      <c r="L145" s="65">
        <v>3166667</v>
      </c>
      <c r="M145" s="56">
        <f>Table1[[#This Row],[Percent]]*Table1[[#This Row],[Estimated Cost]]</f>
        <v>2850000.3000000003</v>
      </c>
      <c r="N145" s="54">
        <f>Table1[[#This Row],[Estimated Cost]]-Table1[[#This Row],[Grant Money ]]</f>
        <v>316666.69999999972</v>
      </c>
      <c r="O145" s="47">
        <v>68617290</v>
      </c>
      <c r="P145" s="47">
        <v>26366930</v>
      </c>
      <c r="Q145" s="54">
        <v>75000000</v>
      </c>
      <c r="R145" s="31" t="s">
        <v>51</v>
      </c>
    </row>
    <row r="146" spans="3:18" x14ac:dyDescent="0.25">
      <c r="C146" s="8">
        <v>2017</v>
      </c>
      <c r="D146" s="9" t="s">
        <v>153</v>
      </c>
      <c r="E146" s="9" t="e">
        <f>VLOOKUP(F146,Table3[#All],2,FALSE)</f>
        <v>#N/A</v>
      </c>
      <c r="F146" s="9" t="s">
        <v>138</v>
      </c>
      <c r="G146" s="9" t="s">
        <v>136</v>
      </c>
      <c r="H146" s="9" t="s">
        <v>137</v>
      </c>
      <c r="I146" s="9" t="s">
        <v>9506</v>
      </c>
      <c r="J146" s="9" t="s">
        <v>7</v>
      </c>
      <c r="K146" s="30">
        <v>0.9</v>
      </c>
      <c r="L146" s="38">
        <v>660000</v>
      </c>
      <c r="M146" s="56">
        <f>Table1[[#This Row],[Percent]]*Table1[[#This Row],[Estimated Cost]]</f>
        <v>594000</v>
      </c>
      <c r="N146" s="54">
        <f>Table1[[#This Row],[Estimated Cost]]-Table1[[#This Row],[Grant Money ]]</f>
        <v>66000</v>
      </c>
      <c r="O146" s="47">
        <v>68617290</v>
      </c>
      <c r="P146" s="47"/>
      <c r="Q146" s="54">
        <v>75000000</v>
      </c>
      <c r="R146" s="31" t="s">
        <v>18</v>
      </c>
    </row>
    <row r="147" spans="3:18" x14ac:dyDescent="0.25">
      <c r="C147" s="8">
        <v>2017</v>
      </c>
      <c r="D147" s="9" t="s">
        <v>153</v>
      </c>
      <c r="E147" s="9" t="e">
        <f>VLOOKUP(F147,Table3[#All],2,FALSE)</f>
        <v>#N/A</v>
      </c>
      <c r="F147" s="9" t="s">
        <v>9514</v>
      </c>
      <c r="G147" s="9" t="s">
        <v>9508</v>
      </c>
      <c r="H147" s="9" t="s">
        <v>3314</v>
      </c>
      <c r="I147" s="9" t="s">
        <v>9515</v>
      </c>
      <c r="J147" s="9" t="s">
        <v>11</v>
      </c>
      <c r="K147" s="30">
        <v>0.9</v>
      </c>
      <c r="L147" s="65">
        <v>305033</v>
      </c>
      <c r="M147" s="56">
        <f>Table1[[#This Row],[Percent]]*Table1[[#This Row],[Estimated Cost]]</f>
        <v>274529.7</v>
      </c>
      <c r="N147" s="54">
        <f>Table1[[#This Row],[Estimated Cost]]-Table1[[#This Row],[Grant Money ]]</f>
        <v>30503.299999999988</v>
      </c>
      <c r="O147" s="47">
        <v>68617290</v>
      </c>
      <c r="P147" s="47">
        <v>26366930</v>
      </c>
      <c r="Q147" s="54">
        <v>75000000</v>
      </c>
      <c r="R147" s="31" t="s">
        <v>18</v>
      </c>
    </row>
    <row r="148" spans="3:18" x14ac:dyDescent="0.25">
      <c r="C148" s="8">
        <v>2017</v>
      </c>
      <c r="D148" s="9" t="s">
        <v>153</v>
      </c>
      <c r="E148" s="9" t="e">
        <f>VLOOKUP(F148,Table3[#All],2,FALSE)</f>
        <v>#N/A</v>
      </c>
      <c r="F148" s="9" t="s">
        <v>9500</v>
      </c>
      <c r="G148" s="9" t="s">
        <v>9501</v>
      </c>
      <c r="H148" s="9" t="s">
        <v>5552</v>
      </c>
      <c r="I148" s="9" t="s">
        <v>9490</v>
      </c>
      <c r="J148" s="9" t="s">
        <v>11</v>
      </c>
      <c r="K148" s="30">
        <v>0.9</v>
      </c>
      <c r="L148" s="65">
        <v>1835933</v>
      </c>
      <c r="M148" s="56">
        <f>Table1[[#This Row],[Percent]]*Table1[[#This Row],[Estimated Cost]]</f>
        <v>1652339.7</v>
      </c>
      <c r="N148" s="54">
        <f>Table1[[#This Row],[Estimated Cost]]-Table1[[#This Row],[Grant Money ]]</f>
        <v>183593.30000000005</v>
      </c>
      <c r="O148" s="47">
        <v>68617290</v>
      </c>
      <c r="P148" s="47">
        <v>26366930</v>
      </c>
      <c r="Q148" s="54">
        <v>75000000</v>
      </c>
      <c r="R148" s="31" t="s">
        <v>51</v>
      </c>
    </row>
    <row r="149" spans="3:18" x14ac:dyDescent="0.25">
      <c r="C149" s="8">
        <v>2017</v>
      </c>
      <c r="D149" s="9" t="s">
        <v>153</v>
      </c>
      <c r="E149" s="9" t="e">
        <f>VLOOKUP(F149,Table3[#All],2,FALSE)</f>
        <v>#N/A</v>
      </c>
      <c r="F149" s="9" t="s">
        <v>9507</v>
      </c>
      <c r="G149" s="9" t="s">
        <v>9508</v>
      </c>
      <c r="H149" s="9" t="s">
        <v>3314</v>
      </c>
      <c r="I149" s="9" t="s">
        <v>9509</v>
      </c>
      <c r="J149" s="9" t="s">
        <v>7</v>
      </c>
      <c r="K149" s="30">
        <v>0.9</v>
      </c>
      <c r="L149" s="38">
        <v>666667</v>
      </c>
      <c r="M149" s="56">
        <f>Table1[[#This Row],[Percent]]*Table1[[#This Row],[Estimated Cost]]</f>
        <v>600000.30000000005</v>
      </c>
      <c r="N149" s="54">
        <f>Table1[[#This Row],[Estimated Cost]]-Table1[[#This Row],[Grant Money ]]</f>
        <v>66666.699999999953</v>
      </c>
      <c r="O149" s="47">
        <v>68617290</v>
      </c>
      <c r="P149" s="47"/>
      <c r="Q149" s="54">
        <v>75000000</v>
      </c>
      <c r="R149" s="31" t="s">
        <v>18</v>
      </c>
    </row>
    <row r="150" spans="3:18" x14ac:dyDescent="0.25">
      <c r="C150" s="8">
        <v>2017</v>
      </c>
      <c r="D150" s="9" t="s">
        <v>153</v>
      </c>
      <c r="E150" s="9" t="str">
        <f>VLOOKUP(F150,Table3[#All],2,FALSE)</f>
        <v>F46</v>
      </c>
      <c r="F150" s="9" t="s">
        <v>10514</v>
      </c>
      <c r="G150" s="9" t="s">
        <v>189</v>
      </c>
      <c r="H150" s="9" t="s">
        <v>206</v>
      </c>
      <c r="I150" s="9" t="s">
        <v>86</v>
      </c>
      <c r="J150" s="9" t="s">
        <v>11</v>
      </c>
      <c r="K150" s="30">
        <v>0.9</v>
      </c>
      <c r="L150" s="65">
        <v>8333</v>
      </c>
      <c r="M150" s="56">
        <f>Table1[[#This Row],[Percent]]*Table1[[#This Row],[Estimated Cost]]</f>
        <v>7499.7</v>
      </c>
      <c r="N150" s="54">
        <f>Table1[[#This Row],[Estimated Cost]]-Table1[[#This Row],[Grant Money ]]</f>
        <v>833.30000000000018</v>
      </c>
      <c r="O150" s="47">
        <v>68617290</v>
      </c>
      <c r="P150" s="47">
        <v>26366930</v>
      </c>
      <c r="Q150" s="54">
        <v>75000000</v>
      </c>
      <c r="R150" s="31" t="s">
        <v>51</v>
      </c>
    </row>
    <row r="151" spans="3:18" x14ac:dyDescent="0.25">
      <c r="C151" s="8">
        <v>2017</v>
      </c>
      <c r="D151" s="9" t="s">
        <v>153</v>
      </c>
      <c r="E151" s="9" t="str">
        <f>VLOOKUP(F151,Table3[#All],2,FALSE)</f>
        <v>RBD</v>
      </c>
      <c r="F151" s="9" t="s">
        <v>11039</v>
      </c>
      <c r="G151" s="9" t="s">
        <v>9489</v>
      </c>
      <c r="H151" s="9" t="s">
        <v>122</v>
      </c>
      <c r="I151" s="9" t="s">
        <v>9490</v>
      </c>
      <c r="J151" s="9" t="s">
        <v>9516</v>
      </c>
      <c r="K151" s="30">
        <v>0.9</v>
      </c>
      <c r="L151" s="38">
        <v>6666667</v>
      </c>
      <c r="M151" s="56">
        <f>Table1[[#This Row],[Percent]]*Table1[[#This Row],[Estimated Cost]]</f>
        <v>6000000.2999999998</v>
      </c>
      <c r="N151" s="54">
        <f>Table1[[#This Row],[Estimated Cost]]-Table1[[#This Row],[Grant Money ]]</f>
        <v>666666.70000000019</v>
      </c>
      <c r="O151" s="47">
        <v>68617290</v>
      </c>
      <c r="P151" s="47">
        <v>26366930</v>
      </c>
      <c r="Q151" s="54">
        <v>75000000</v>
      </c>
      <c r="R151" s="31" t="s">
        <v>51</v>
      </c>
    </row>
    <row r="152" spans="3:18" x14ac:dyDescent="0.25">
      <c r="C152" s="8">
        <v>2017</v>
      </c>
      <c r="D152" s="9" t="s">
        <v>10437</v>
      </c>
      <c r="E152" s="9" t="str">
        <f>VLOOKUP(F152,Table3[#All],2,FALSE)</f>
        <v>GLE</v>
      </c>
      <c r="F152" s="9" t="s">
        <v>10515</v>
      </c>
      <c r="G152" s="9" t="s">
        <v>10427</v>
      </c>
      <c r="H152" s="9" t="s">
        <v>3277</v>
      </c>
      <c r="I152" s="9" t="s">
        <v>10428</v>
      </c>
      <c r="J152" s="9" t="s">
        <v>7</v>
      </c>
      <c r="K152" s="30">
        <v>0.9</v>
      </c>
      <c r="L152" s="38">
        <v>420000</v>
      </c>
      <c r="M152" s="56">
        <f>Table1[[#This Row],[Percent]]*Table1[[#This Row],[Estimated Cost]]</f>
        <v>378000</v>
      </c>
      <c r="N152" s="54">
        <f>Table1[[#This Row],[Estimated Cost]]-Table1[[#This Row],[Grant Money ]]</f>
        <v>42000</v>
      </c>
      <c r="O152" s="47">
        <v>68617290</v>
      </c>
      <c r="P152" s="47"/>
      <c r="Q152" s="54">
        <v>75000000</v>
      </c>
      <c r="R152" s="31" t="s">
        <v>18</v>
      </c>
    </row>
    <row r="153" spans="3:18" x14ac:dyDescent="0.25">
      <c r="C153" s="8">
        <v>2017</v>
      </c>
      <c r="D153" s="9" t="s">
        <v>10437</v>
      </c>
      <c r="E153" s="9" t="e">
        <f>VLOOKUP(F153,Table3[#All],2,FALSE)</f>
        <v>#N/A</v>
      </c>
      <c r="F153" s="9" t="s">
        <v>10429</v>
      </c>
      <c r="G153" s="9" t="s">
        <v>10430</v>
      </c>
      <c r="H153" s="9" t="s">
        <v>3473</v>
      </c>
      <c r="I153" s="9" t="s">
        <v>10</v>
      </c>
      <c r="J153" s="9" t="s">
        <v>7</v>
      </c>
      <c r="K153" s="30">
        <v>0.9</v>
      </c>
      <c r="L153" s="38">
        <v>166667</v>
      </c>
      <c r="M153" s="56">
        <f>Table1[[#This Row],[Percent]]*Table1[[#This Row],[Estimated Cost]]</f>
        <v>150000.30000000002</v>
      </c>
      <c r="N153" s="54">
        <f>Table1[[#This Row],[Estimated Cost]]-Table1[[#This Row],[Grant Money ]]</f>
        <v>16666.699999999983</v>
      </c>
      <c r="O153" s="47">
        <v>68617290</v>
      </c>
      <c r="P153" s="47"/>
      <c r="Q153" s="54">
        <v>75000000</v>
      </c>
      <c r="R153" s="31" t="s">
        <v>18</v>
      </c>
    </row>
    <row r="154" spans="3:18" x14ac:dyDescent="0.25">
      <c r="C154" s="8">
        <v>2017</v>
      </c>
      <c r="D154" s="9" t="s">
        <v>10437</v>
      </c>
      <c r="E154" s="9" t="e">
        <f>VLOOKUP(F154,Table3[#All],2,FALSE)</f>
        <v>#N/A</v>
      </c>
      <c r="F154" s="1" t="s">
        <v>220</v>
      </c>
      <c r="G154" s="1" t="s">
        <v>188</v>
      </c>
      <c r="H154" s="1" t="s">
        <v>205</v>
      </c>
      <c r="I154" s="1" t="s">
        <v>86</v>
      </c>
      <c r="J154" s="9" t="s">
        <v>7</v>
      </c>
      <c r="K154" s="30">
        <v>0.9</v>
      </c>
      <c r="L154" s="36">
        <v>596800</v>
      </c>
      <c r="M154" s="56">
        <f>Table1[[#This Row],[Percent]]*Table1[[#This Row],[Estimated Cost]]</f>
        <v>537120</v>
      </c>
      <c r="N154" s="54">
        <f>Table1[[#This Row],[Estimated Cost]]-Table1[[#This Row],[Grant Money ]]</f>
        <v>59680</v>
      </c>
      <c r="O154" s="47">
        <v>68617290</v>
      </c>
      <c r="P154" s="47"/>
      <c r="Q154" s="54">
        <v>75000000</v>
      </c>
      <c r="R154" s="31" t="s">
        <v>18</v>
      </c>
    </row>
    <row r="155" spans="3:18" x14ac:dyDescent="0.25">
      <c r="C155" s="8">
        <v>2017</v>
      </c>
      <c r="D155" s="9" t="s">
        <v>10437</v>
      </c>
      <c r="E155" s="9" t="e">
        <f>VLOOKUP(F155,Table3[#All],2,FALSE)</f>
        <v>#N/A</v>
      </c>
      <c r="F155" s="9" t="s">
        <v>10431</v>
      </c>
      <c r="G155" s="9" t="s">
        <v>10432</v>
      </c>
      <c r="H155" s="9" t="s">
        <v>8802</v>
      </c>
      <c r="I155" s="9" t="s">
        <v>86</v>
      </c>
      <c r="J155" s="9" t="s">
        <v>7</v>
      </c>
      <c r="K155" s="30">
        <v>0.9</v>
      </c>
      <c r="L155" s="38">
        <v>666667</v>
      </c>
      <c r="M155" s="56">
        <f>Table1[[#This Row],[Percent]]*Table1[[#This Row],[Estimated Cost]]</f>
        <v>600000.30000000005</v>
      </c>
      <c r="N155" s="54">
        <f>Table1[[#This Row],[Estimated Cost]]-Table1[[#This Row],[Grant Money ]]</f>
        <v>66666.699999999953</v>
      </c>
      <c r="O155" s="47">
        <v>68617290</v>
      </c>
      <c r="P155" s="47"/>
      <c r="Q155" s="54">
        <v>75000000</v>
      </c>
      <c r="R155" s="31" t="s">
        <v>18</v>
      </c>
    </row>
    <row r="156" spans="3:18" x14ac:dyDescent="0.25">
      <c r="C156" s="8">
        <v>2017</v>
      </c>
      <c r="D156" s="9" t="s">
        <v>10437</v>
      </c>
      <c r="E156" s="9" t="e">
        <f>VLOOKUP(F156,Table3[#All],2,FALSE)</f>
        <v>#N/A</v>
      </c>
      <c r="F156" s="9" t="s">
        <v>244</v>
      </c>
      <c r="G156" s="9" t="s">
        <v>233</v>
      </c>
      <c r="H156" s="9" t="s">
        <v>89</v>
      </c>
      <c r="I156" s="9" t="s">
        <v>10433</v>
      </c>
      <c r="J156" s="9" t="s">
        <v>26</v>
      </c>
      <c r="K156" s="30">
        <v>0.9</v>
      </c>
      <c r="L156" s="38">
        <v>5220300</v>
      </c>
      <c r="M156" s="56">
        <f>Table1[[#This Row],[Percent]]*Table1[[#This Row],[Estimated Cost]]</f>
        <v>4698270</v>
      </c>
      <c r="N156" s="54">
        <f>Table1[[#This Row],[Estimated Cost]]-Table1[[#This Row],[Grant Money ]]</f>
        <v>522030</v>
      </c>
      <c r="O156" s="47">
        <v>68617290</v>
      </c>
      <c r="P156" s="47"/>
      <c r="Q156" s="54">
        <v>75000000</v>
      </c>
      <c r="R156" s="31" t="s">
        <v>18</v>
      </c>
    </row>
    <row r="157" spans="3:18" x14ac:dyDescent="0.25">
      <c r="C157" s="8">
        <v>2017</v>
      </c>
      <c r="D157" s="9" t="s">
        <v>10437</v>
      </c>
      <c r="E157" s="9" t="e">
        <f>VLOOKUP(F157,Table3[#All],2,FALSE)</f>
        <v>#N/A</v>
      </c>
      <c r="F157" s="9" t="s">
        <v>10434</v>
      </c>
      <c r="G157" s="9" t="s">
        <v>10435</v>
      </c>
      <c r="H157" s="9" t="s">
        <v>4352</v>
      </c>
      <c r="I157" s="9" t="s">
        <v>10</v>
      </c>
      <c r="J157" s="9" t="s">
        <v>26</v>
      </c>
      <c r="K157" s="30">
        <v>0.9</v>
      </c>
      <c r="L157" s="38">
        <v>70000</v>
      </c>
      <c r="M157" s="56">
        <f>Table1[[#This Row],[Percent]]*Table1[[#This Row],[Estimated Cost]]</f>
        <v>63000</v>
      </c>
      <c r="N157" s="54">
        <f>Table1[[#This Row],[Estimated Cost]]-Table1[[#This Row],[Grant Money ]]</f>
        <v>7000</v>
      </c>
      <c r="O157" s="47">
        <v>68617290</v>
      </c>
      <c r="P157" s="47"/>
      <c r="Q157" s="54">
        <v>75000000</v>
      </c>
      <c r="R157" s="31" t="s">
        <v>18</v>
      </c>
    </row>
    <row r="158" spans="3:18" x14ac:dyDescent="0.25">
      <c r="C158" s="8">
        <v>2017</v>
      </c>
      <c r="D158" s="9" t="s">
        <v>10437</v>
      </c>
      <c r="E158" s="9" t="e">
        <f>VLOOKUP(F158,Table3[#All],2,FALSE)</f>
        <v>#N/A</v>
      </c>
      <c r="F158" s="9" t="s">
        <v>10431</v>
      </c>
      <c r="G158" s="9" t="s">
        <v>10432</v>
      </c>
      <c r="H158" s="9" t="s">
        <v>8802</v>
      </c>
      <c r="I158" s="9" t="s">
        <v>86</v>
      </c>
      <c r="J158" s="9" t="s">
        <v>11</v>
      </c>
      <c r="K158" s="30">
        <v>0.9</v>
      </c>
      <c r="L158" s="65">
        <v>1666833</v>
      </c>
      <c r="M158" s="56">
        <f>Table1[[#This Row],[Percent]]*Table1[[#This Row],[Estimated Cost]]</f>
        <v>1500149.7</v>
      </c>
      <c r="N158" s="54">
        <f>Table1[[#This Row],[Estimated Cost]]-Table1[[#This Row],[Grant Money ]]</f>
        <v>166683.30000000005</v>
      </c>
      <c r="O158" s="47">
        <v>68617290</v>
      </c>
      <c r="P158" s="47">
        <v>26366930</v>
      </c>
      <c r="Q158" s="54">
        <v>75000000</v>
      </c>
      <c r="R158" s="31" t="s">
        <v>18</v>
      </c>
    </row>
    <row r="159" spans="3:18" x14ac:dyDescent="0.25">
      <c r="C159" s="8">
        <v>2017</v>
      </c>
      <c r="D159" s="9" t="s">
        <v>10437</v>
      </c>
      <c r="E159" s="9" t="e">
        <f>VLOOKUP(F159,Table3[#All],2,FALSE)</f>
        <v>#N/A</v>
      </c>
      <c r="F159" s="9" t="s">
        <v>10436</v>
      </c>
      <c r="G159" s="9" t="s">
        <v>263</v>
      </c>
      <c r="H159" s="9" t="s">
        <v>270</v>
      </c>
      <c r="I159" s="9" t="s">
        <v>246</v>
      </c>
      <c r="J159" s="9" t="s">
        <v>11</v>
      </c>
      <c r="K159" s="30">
        <v>0.9</v>
      </c>
      <c r="L159" s="65">
        <v>2823800</v>
      </c>
      <c r="M159" s="56">
        <f>Table1[[#This Row],[Percent]]*Table1[[#This Row],[Estimated Cost]]</f>
        <v>2541420</v>
      </c>
      <c r="N159" s="54">
        <f>Table1[[#This Row],[Estimated Cost]]-Table1[[#This Row],[Grant Money ]]</f>
        <v>282380</v>
      </c>
      <c r="O159" s="47">
        <v>68617290</v>
      </c>
      <c r="P159" s="47">
        <v>26366930</v>
      </c>
      <c r="Q159" s="54">
        <v>75000000</v>
      </c>
      <c r="R159" s="31" t="s">
        <v>18</v>
      </c>
    </row>
    <row r="160" spans="3:18" x14ac:dyDescent="0.25">
      <c r="C160" s="8">
        <v>2017</v>
      </c>
      <c r="D160" s="9" t="s">
        <v>173</v>
      </c>
      <c r="E160" s="9" t="e">
        <f>VLOOKUP(F160,Table3[#All],2,FALSE)</f>
        <v>#N/A</v>
      </c>
      <c r="F160" s="9" t="s">
        <v>10438</v>
      </c>
      <c r="G160" s="9" t="s">
        <v>154</v>
      </c>
      <c r="H160" s="9" t="s">
        <v>157</v>
      </c>
      <c r="I160" s="9" t="s">
        <v>10</v>
      </c>
      <c r="J160" s="9" t="s">
        <v>7</v>
      </c>
      <c r="K160" s="30">
        <v>0.9</v>
      </c>
      <c r="L160" s="40">
        <v>61000</v>
      </c>
      <c r="M160" s="56">
        <f>Table1[[#This Row],[Percent]]*Table1[[#This Row],[Estimated Cost]]</f>
        <v>54900</v>
      </c>
      <c r="N160" s="54">
        <f>Table1[[#This Row],[Estimated Cost]]-Table1[[#This Row],[Grant Money ]]</f>
        <v>6100</v>
      </c>
      <c r="O160" s="47">
        <v>68617290</v>
      </c>
      <c r="P160" s="47"/>
      <c r="Q160" s="54">
        <v>75000000</v>
      </c>
      <c r="R160" s="31" t="s">
        <v>18</v>
      </c>
    </row>
    <row r="161" spans="3:18" x14ac:dyDescent="0.25">
      <c r="C161" s="8">
        <v>2017</v>
      </c>
      <c r="D161" s="9" t="s">
        <v>173</v>
      </c>
      <c r="E161" s="9" t="str">
        <f>VLOOKUP(F161,Table3[#All],2,FALSE)</f>
        <v>DTO</v>
      </c>
      <c r="F161" s="9" t="s">
        <v>10504</v>
      </c>
      <c r="G161" s="9" t="s">
        <v>9491</v>
      </c>
      <c r="H161" s="9" t="s">
        <v>2483</v>
      </c>
      <c r="I161" s="9" t="s">
        <v>10</v>
      </c>
      <c r="J161" s="9" t="s">
        <v>7</v>
      </c>
      <c r="K161" s="30">
        <v>0.9</v>
      </c>
      <c r="L161" s="40">
        <v>471200</v>
      </c>
      <c r="M161" s="56">
        <f>Table1[[#This Row],[Percent]]*Table1[[#This Row],[Estimated Cost]]</f>
        <v>424080</v>
      </c>
      <c r="N161" s="54">
        <f>Table1[[#This Row],[Estimated Cost]]-Table1[[#This Row],[Grant Money ]]</f>
        <v>47120</v>
      </c>
      <c r="O161" s="47">
        <v>68617290</v>
      </c>
      <c r="P161" s="47">
        <v>26366930</v>
      </c>
      <c r="Q161" s="54">
        <v>75000000</v>
      </c>
      <c r="R161" s="31" t="s">
        <v>51</v>
      </c>
    </row>
    <row r="162" spans="3:18" x14ac:dyDescent="0.25">
      <c r="C162" s="8">
        <v>2017</v>
      </c>
      <c r="D162" s="9" t="s">
        <v>173</v>
      </c>
      <c r="E162" s="9" t="e">
        <f>VLOOKUP(F162,Table3[#All],2,FALSE)</f>
        <v>#N/A</v>
      </c>
      <c r="F162" s="9" t="s">
        <v>10439</v>
      </c>
      <c r="G162" s="9" t="s">
        <v>10440</v>
      </c>
      <c r="H162" s="9" t="s">
        <v>7808</v>
      </c>
      <c r="I162" s="9" t="s">
        <v>10</v>
      </c>
      <c r="J162" s="9" t="s">
        <v>7</v>
      </c>
      <c r="K162" s="30">
        <v>0.9</v>
      </c>
      <c r="L162" s="40">
        <v>166667</v>
      </c>
      <c r="M162" s="56">
        <f>Table1[[#This Row],[Percent]]*Table1[[#This Row],[Estimated Cost]]</f>
        <v>150000.30000000002</v>
      </c>
      <c r="N162" s="54">
        <f>Table1[[#This Row],[Estimated Cost]]-Table1[[#This Row],[Grant Money ]]</f>
        <v>16666.699999999983</v>
      </c>
      <c r="O162" s="47">
        <v>68617290</v>
      </c>
      <c r="P162" s="47"/>
      <c r="Q162" s="54">
        <v>75000000</v>
      </c>
      <c r="R162" s="31" t="s">
        <v>18</v>
      </c>
    </row>
    <row r="163" spans="3:18" x14ac:dyDescent="0.25">
      <c r="C163" s="8">
        <v>2017</v>
      </c>
      <c r="D163" s="9" t="s">
        <v>173</v>
      </c>
      <c r="E163" s="9" t="e">
        <f>VLOOKUP(F163,Table3[#All],2,FALSE)</f>
        <v>#N/A</v>
      </c>
      <c r="F163" s="9" t="s">
        <v>33</v>
      </c>
      <c r="G163" s="9" t="s">
        <v>32</v>
      </c>
      <c r="H163" s="9" t="s">
        <v>115</v>
      </c>
      <c r="I163" s="9" t="s">
        <v>86</v>
      </c>
      <c r="J163" s="9" t="s">
        <v>26</v>
      </c>
      <c r="K163" s="30">
        <v>0.9</v>
      </c>
      <c r="L163" s="40">
        <v>600000</v>
      </c>
      <c r="M163" s="56">
        <f>Table1[[#This Row],[Percent]]*Table1[[#This Row],[Estimated Cost]]</f>
        <v>540000</v>
      </c>
      <c r="N163" s="54">
        <f>Table1[[#This Row],[Estimated Cost]]-Table1[[#This Row],[Grant Money ]]</f>
        <v>60000</v>
      </c>
      <c r="O163" s="47">
        <v>68617290</v>
      </c>
      <c r="P163" s="47"/>
      <c r="Q163" s="54">
        <v>75000000</v>
      </c>
      <c r="R163" s="31" t="s">
        <v>18</v>
      </c>
    </row>
    <row r="164" spans="3:18" x14ac:dyDescent="0.25">
      <c r="C164" s="8">
        <v>2017</v>
      </c>
      <c r="D164" s="9" t="s">
        <v>173</v>
      </c>
      <c r="E164" s="9" t="e">
        <f>VLOOKUP(F164,Table3[#All],2,FALSE)</f>
        <v>#N/A</v>
      </c>
      <c r="F164" s="9" t="s">
        <v>9492</v>
      </c>
      <c r="G164" s="9" t="s">
        <v>9493</v>
      </c>
      <c r="H164" s="9" t="s">
        <v>2929</v>
      </c>
      <c r="I164" s="9" t="s">
        <v>10441</v>
      </c>
      <c r="J164" s="9" t="s">
        <v>26</v>
      </c>
      <c r="K164" s="30">
        <v>0.9</v>
      </c>
      <c r="L164" s="40">
        <v>100000</v>
      </c>
      <c r="M164" s="56">
        <f>Table1[[#This Row],[Percent]]*Table1[[#This Row],[Estimated Cost]]</f>
        <v>90000</v>
      </c>
      <c r="N164" s="54">
        <f>Table1[[#This Row],[Estimated Cost]]-Table1[[#This Row],[Grant Money ]]</f>
        <v>10000</v>
      </c>
      <c r="O164" s="60">
        <v>68617290</v>
      </c>
      <c r="P164" s="60"/>
      <c r="Q164" s="54">
        <v>75000000</v>
      </c>
      <c r="R164" s="4" t="s">
        <v>18</v>
      </c>
    </row>
    <row r="165" spans="3:18" x14ac:dyDescent="0.25">
      <c r="C165" s="8">
        <v>2017</v>
      </c>
      <c r="D165" s="9" t="s">
        <v>173</v>
      </c>
      <c r="E165" s="9" t="e">
        <f>VLOOKUP(F165,Table3[#All],2,FALSE)</f>
        <v>#N/A</v>
      </c>
      <c r="F165" s="9" t="s">
        <v>10442</v>
      </c>
      <c r="G165" s="9" t="s">
        <v>10443</v>
      </c>
      <c r="H165" s="9" t="s">
        <v>279</v>
      </c>
      <c r="I165" s="9" t="s">
        <v>10444</v>
      </c>
      <c r="J165" s="9" t="s">
        <v>26</v>
      </c>
      <c r="K165" s="30">
        <v>0.9</v>
      </c>
      <c r="L165" s="40">
        <v>200000</v>
      </c>
      <c r="M165" s="56">
        <f>Table1[[#This Row],[Percent]]*Table1[[#This Row],[Estimated Cost]]</f>
        <v>180000</v>
      </c>
      <c r="N165" s="54">
        <f>Table1[[#This Row],[Estimated Cost]]-Table1[[#This Row],[Grant Money ]]</f>
        <v>20000</v>
      </c>
      <c r="O165" s="60">
        <v>68617290</v>
      </c>
      <c r="P165" s="60"/>
      <c r="Q165" s="54">
        <v>75000000</v>
      </c>
      <c r="R165" s="4" t="s">
        <v>18</v>
      </c>
    </row>
    <row r="166" spans="3:18" x14ac:dyDescent="0.25">
      <c r="C166" s="8">
        <v>2017</v>
      </c>
      <c r="D166" s="9" t="s">
        <v>173</v>
      </c>
      <c r="E166" s="9" t="e">
        <f>VLOOKUP(F166,Table3[#All],2,FALSE)</f>
        <v>#N/A</v>
      </c>
      <c r="F166" s="9" t="s">
        <v>10445</v>
      </c>
      <c r="G166" s="9" t="s">
        <v>19</v>
      </c>
      <c r="H166" s="9" t="s">
        <v>10446</v>
      </c>
      <c r="I166" s="9" t="s">
        <v>10447</v>
      </c>
      <c r="J166" s="9" t="s">
        <v>26</v>
      </c>
      <c r="K166" s="30">
        <v>0.9</v>
      </c>
      <c r="L166" s="40">
        <v>175000</v>
      </c>
      <c r="M166" s="56">
        <f>Table1[[#This Row],[Percent]]*Table1[[#This Row],[Estimated Cost]]</f>
        <v>157500</v>
      </c>
      <c r="N166" s="54">
        <f>Table1[[#This Row],[Estimated Cost]]-Table1[[#This Row],[Grant Money ]]</f>
        <v>17500</v>
      </c>
      <c r="O166" s="60">
        <v>68617290</v>
      </c>
      <c r="P166" s="60"/>
      <c r="Q166" s="54">
        <v>75000000</v>
      </c>
      <c r="R166" s="4" t="s">
        <v>18</v>
      </c>
    </row>
    <row r="167" spans="3:18" x14ac:dyDescent="0.25">
      <c r="C167" s="8">
        <v>2017</v>
      </c>
      <c r="D167" s="9" t="s">
        <v>173</v>
      </c>
      <c r="E167" s="9" t="e">
        <f>VLOOKUP(F167,Table3[#All],2,FALSE)</f>
        <v>#N/A</v>
      </c>
      <c r="F167" s="9" t="s">
        <v>99</v>
      </c>
      <c r="G167" s="9" t="s">
        <v>74</v>
      </c>
      <c r="H167" s="9" t="s">
        <v>82</v>
      </c>
      <c r="I167" s="9" t="s">
        <v>10444</v>
      </c>
      <c r="J167" s="9" t="s">
        <v>26</v>
      </c>
      <c r="K167" s="30">
        <v>0.9</v>
      </c>
      <c r="L167" s="40">
        <v>155000</v>
      </c>
      <c r="M167" s="56">
        <f>Table1[[#This Row],[Percent]]*Table1[[#This Row],[Estimated Cost]]</f>
        <v>139500</v>
      </c>
      <c r="N167" s="54">
        <f>Table1[[#This Row],[Estimated Cost]]-Table1[[#This Row],[Grant Money ]]</f>
        <v>15500</v>
      </c>
      <c r="O167" s="60">
        <v>68617290</v>
      </c>
      <c r="P167" s="60"/>
      <c r="Q167" s="54">
        <v>75000000</v>
      </c>
      <c r="R167" s="4" t="s">
        <v>18</v>
      </c>
    </row>
    <row r="168" spans="3:18" x14ac:dyDescent="0.25">
      <c r="C168" s="8">
        <v>2017</v>
      </c>
      <c r="D168" s="9" t="s">
        <v>173</v>
      </c>
      <c r="E168" s="9" t="e">
        <f>VLOOKUP(F168,Table3[#All],2,FALSE)</f>
        <v>#N/A</v>
      </c>
      <c r="F168" s="9" t="s">
        <v>10448</v>
      </c>
      <c r="G168" s="9" t="s">
        <v>10449</v>
      </c>
      <c r="H168" s="9" t="s">
        <v>9045</v>
      </c>
      <c r="I168" s="9" t="s">
        <v>10450</v>
      </c>
      <c r="J168" s="1" t="s">
        <v>26</v>
      </c>
      <c r="K168" s="30">
        <v>0.9</v>
      </c>
      <c r="L168" s="40">
        <v>100000</v>
      </c>
      <c r="M168" s="56">
        <f>Table1[[#This Row],[Percent]]*Table1[[#This Row],[Estimated Cost]]</f>
        <v>90000</v>
      </c>
      <c r="N168" s="54">
        <f>Table1[[#This Row],[Estimated Cost]]-Table1[[#This Row],[Grant Money ]]</f>
        <v>10000</v>
      </c>
      <c r="O168" s="60">
        <v>68617290</v>
      </c>
      <c r="P168" s="60"/>
      <c r="Q168" s="54">
        <v>75000000</v>
      </c>
      <c r="R168" s="4" t="s">
        <v>18</v>
      </c>
    </row>
    <row r="169" spans="3:18" x14ac:dyDescent="0.25">
      <c r="C169" s="8">
        <v>2018</v>
      </c>
      <c r="D169" s="9" t="s">
        <v>12</v>
      </c>
      <c r="E169" s="9" t="str">
        <f>VLOOKUP(F169,Table3[#All],2,FALSE)</f>
        <v>MWL</v>
      </c>
      <c r="F169" s="9" t="s">
        <v>11017</v>
      </c>
      <c r="G169" s="9" t="s">
        <v>10460</v>
      </c>
      <c r="H169" s="9" t="s">
        <v>9440</v>
      </c>
      <c r="I169" s="9" t="s">
        <v>10</v>
      </c>
      <c r="J169" s="9" t="s">
        <v>7</v>
      </c>
      <c r="K169" s="30">
        <v>0.9</v>
      </c>
      <c r="L169" s="44">
        <v>166667</v>
      </c>
      <c r="M169" s="57">
        <f>Table1[[#This Row],[Percent]]*Table1[[#This Row],[Estimated Cost]]</f>
        <v>150000.30000000002</v>
      </c>
      <c r="N169" s="54">
        <f>Table1[[#This Row],[Estimated Cost]]-Table1[[#This Row],[Grant Money ]]</f>
        <v>16666.699999999983</v>
      </c>
      <c r="O169" s="32">
        <v>71989211</v>
      </c>
      <c r="P169" s="47">
        <v>22139194</v>
      </c>
      <c r="Q169" s="54">
        <v>75000000</v>
      </c>
      <c r="R169" s="31" t="s">
        <v>51</v>
      </c>
    </row>
    <row r="170" spans="3:18" x14ac:dyDescent="0.25">
      <c r="C170" s="8">
        <v>2018</v>
      </c>
      <c r="D170" s="9" t="s">
        <v>12</v>
      </c>
      <c r="E170" s="9" t="e">
        <f>VLOOKUP(F170,Table3[#All],2,FALSE)</f>
        <v>#N/A</v>
      </c>
      <c r="F170" s="9" t="s">
        <v>10461</v>
      </c>
      <c r="G170" s="9" t="s">
        <v>10462</v>
      </c>
      <c r="H170" s="9" t="s">
        <v>6573</v>
      </c>
      <c r="I170" s="9" t="s">
        <v>10463</v>
      </c>
      <c r="J170" s="9" t="s">
        <v>7</v>
      </c>
      <c r="K170" s="30">
        <v>0.9</v>
      </c>
      <c r="L170" s="44">
        <v>666667</v>
      </c>
      <c r="M170" s="57">
        <f>Table1[[#This Row],[Percent]]*Table1[[#This Row],[Estimated Cost]]</f>
        <v>600000.30000000005</v>
      </c>
      <c r="N170" s="54">
        <f>Table1[[#This Row],[Estimated Cost]]-Table1[[#This Row],[Grant Money ]]</f>
        <v>66666.699999999953</v>
      </c>
      <c r="O170" s="32">
        <v>71989211</v>
      </c>
      <c r="P170" s="47">
        <v>22139194</v>
      </c>
      <c r="Q170" s="54">
        <v>75000000</v>
      </c>
      <c r="R170" s="31" t="s">
        <v>18</v>
      </c>
    </row>
    <row r="171" spans="3:18" x14ac:dyDescent="0.25">
      <c r="C171" s="8">
        <v>2018</v>
      </c>
      <c r="D171" s="9" t="s">
        <v>12</v>
      </c>
      <c r="E171" s="9" t="e">
        <f>VLOOKUP(F171,Table3[#All],2,FALSE)</f>
        <v>#N/A</v>
      </c>
      <c r="F171" s="9" t="s">
        <v>10464</v>
      </c>
      <c r="G171" s="9" t="s">
        <v>10465</v>
      </c>
      <c r="H171" s="9" t="s">
        <v>8814</v>
      </c>
      <c r="I171" s="9" t="s">
        <v>10</v>
      </c>
      <c r="J171" s="9" t="s">
        <v>7</v>
      </c>
      <c r="K171" s="30">
        <v>0.9</v>
      </c>
      <c r="L171" s="44">
        <v>65000</v>
      </c>
      <c r="M171" s="57">
        <f>Table1[[#This Row],[Percent]]*Table1[[#This Row],[Estimated Cost]]</f>
        <v>58500</v>
      </c>
      <c r="N171" s="54">
        <f>Table1[[#This Row],[Estimated Cost]]-Table1[[#This Row],[Grant Money ]]</f>
        <v>6500</v>
      </c>
      <c r="O171" s="32">
        <v>71989211</v>
      </c>
      <c r="P171" s="47">
        <v>22139194</v>
      </c>
      <c r="Q171" s="54">
        <v>75000000</v>
      </c>
      <c r="R171" s="31" t="s">
        <v>18</v>
      </c>
    </row>
    <row r="172" spans="3:18" x14ac:dyDescent="0.25">
      <c r="C172" s="8">
        <v>2018</v>
      </c>
      <c r="D172" s="9" t="s">
        <v>12</v>
      </c>
      <c r="E172" s="9" t="e">
        <f>VLOOKUP(F172,Table3[#All],2,FALSE)</f>
        <v>#N/A</v>
      </c>
      <c r="F172" s="9" t="s">
        <v>10458</v>
      </c>
      <c r="G172" s="9" t="s">
        <v>10459</v>
      </c>
      <c r="H172" s="9" t="s">
        <v>2021</v>
      </c>
      <c r="I172" s="9" t="s">
        <v>10466</v>
      </c>
      <c r="J172" s="9" t="s">
        <v>26</v>
      </c>
      <c r="K172" s="30">
        <v>0.9</v>
      </c>
      <c r="L172" s="44">
        <v>288888</v>
      </c>
      <c r="M172" s="57">
        <f>Table1[[#This Row],[Percent]]*Table1[[#This Row],[Estimated Cost]]</f>
        <v>259999.2</v>
      </c>
      <c r="N172" s="54">
        <f>Table1[[#This Row],[Estimated Cost]]-Table1[[#This Row],[Grant Money ]]</f>
        <v>28888.799999999988</v>
      </c>
      <c r="O172" s="32">
        <v>71989211</v>
      </c>
      <c r="P172" s="47">
        <v>22139194</v>
      </c>
      <c r="Q172" s="54">
        <v>75000000</v>
      </c>
      <c r="R172" s="31" t="s">
        <v>18</v>
      </c>
    </row>
    <row r="173" spans="3:18" x14ac:dyDescent="0.25">
      <c r="C173" s="8">
        <v>2018</v>
      </c>
      <c r="D173" s="9" t="s">
        <v>12</v>
      </c>
      <c r="E173" s="9" t="e">
        <f>VLOOKUP(F173,Table3[#All],2,FALSE)</f>
        <v>#N/A</v>
      </c>
      <c r="F173" s="9" t="s">
        <v>9462</v>
      </c>
      <c r="G173" s="9" t="s">
        <v>9466</v>
      </c>
      <c r="H173" s="9" t="s">
        <v>2685</v>
      </c>
      <c r="I173" s="9" t="s">
        <v>10466</v>
      </c>
      <c r="J173" s="9" t="s">
        <v>26</v>
      </c>
      <c r="K173" s="30">
        <v>0.9</v>
      </c>
      <c r="L173" s="44">
        <v>60531</v>
      </c>
      <c r="M173" s="57">
        <f>Table1[[#This Row],[Percent]]*Table1[[#This Row],[Estimated Cost]]</f>
        <v>54477.9</v>
      </c>
      <c r="N173" s="54">
        <f>Table1[[#This Row],[Estimated Cost]]-Table1[[#This Row],[Grant Money ]]</f>
        <v>6053.0999999999985</v>
      </c>
      <c r="O173" s="32">
        <v>71989211</v>
      </c>
      <c r="P173" s="47">
        <v>22139194</v>
      </c>
      <c r="Q173" s="54">
        <v>75000000</v>
      </c>
      <c r="R173" s="31" t="s">
        <v>18</v>
      </c>
    </row>
    <row r="174" spans="3:18" x14ac:dyDescent="0.25">
      <c r="C174" s="8">
        <v>2018</v>
      </c>
      <c r="D174" s="9" t="s">
        <v>12</v>
      </c>
      <c r="E174" s="9" t="e">
        <f>VLOOKUP(F174,Table3[#All],2,FALSE)</f>
        <v>#N/A</v>
      </c>
      <c r="F174" s="9" t="s">
        <v>284</v>
      </c>
      <c r="G174" s="9" t="s">
        <v>278</v>
      </c>
      <c r="H174" s="9" t="s">
        <v>281</v>
      </c>
      <c r="I174" s="9" t="s">
        <v>86</v>
      </c>
      <c r="J174" s="9" t="s">
        <v>26</v>
      </c>
      <c r="K174" s="30">
        <v>0.9</v>
      </c>
      <c r="L174" s="44">
        <v>500000</v>
      </c>
      <c r="M174" s="57">
        <f>Table1[[#This Row],[Percent]]*Table1[[#This Row],[Estimated Cost]]</f>
        <v>450000</v>
      </c>
      <c r="N174" s="54">
        <f>Table1[[#This Row],[Estimated Cost]]-Table1[[#This Row],[Grant Money ]]</f>
        <v>50000</v>
      </c>
      <c r="O174" s="32">
        <v>71989211</v>
      </c>
      <c r="P174" s="47">
        <v>22139194</v>
      </c>
      <c r="Q174" s="54">
        <v>75000000</v>
      </c>
      <c r="R174" s="31" t="s">
        <v>18</v>
      </c>
    </row>
    <row r="175" spans="3:18" x14ac:dyDescent="0.25">
      <c r="C175" s="8">
        <v>2018</v>
      </c>
      <c r="D175" s="9" t="s">
        <v>12</v>
      </c>
      <c r="E175" s="9" t="e">
        <f>VLOOKUP(F175,Table3[#All],2,FALSE)</f>
        <v>#N/A</v>
      </c>
      <c r="F175" s="9" t="s">
        <v>10467</v>
      </c>
      <c r="G175" s="9" t="s">
        <v>10468</v>
      </c>
      <c r="H175" s="9" t="s">
        <v>8175</v>
      </c>
      <c r="I175" s="9" t="s">
        <v>10</v>
      </c>
      <c r="J175" s="9" t="s">
        <v>26</v>
      </c>
      <c r="K175" s="30">
        <v>0.9</v>
      </c>
      <c r="L175" s="44">
        <v>170000</v>
      </c>
      <c r="M175" s="57">
        <f>Table1[[#This Row],[Percent]]*Table1[[#This Row],[Estimated Cost]]</f>
        <v>153000</v>
      </c>
      <c r="N175" s="54">
        <f>Table1[[#This Row],[Estimated Cost]]-Table1[[#This Row],[Grant Money ]]</f>
        <v>17000</v>
      </c>
      <c r="O175" s="32">
        <v>71989211</v>
      </c>
      <c r="P175" s="47">
        <v>22139194</v>
      </c>
      <c r="Q175" s="54">
        <v>75000000</v>
      </c>
      <c r="R175" s="31" t="s">
        <v>18</v>
      </c>
    </row>
    <row r="176" spans="3:18" x14ac:dyDescent="0.25">
      <c r="C176" s="8">
        <v>2018</v>
      </c>
      <c r="D176" s="9" t="s">
        <v>12</v>
      </c>
      <c r="E176" s="9" t="e">
        <f>VLOOKUP(F176,Table3[#All],2,FALSE)</f>
        <v>#N/A</v>
      </c>
      <c r="F176" s="9" t="s">
        <v>170</v>
      </c>
      <c r="G176" s="9" t="s">
        <v>166</v>
      </c>
      <c r="H176" s="9" t="s">
        <v>168</v>
      </c>
      <c r="I176" s="9" t="s">
        <v>119</v>
      </c>
      <c r="J176" s="9" t="s">
        <v>26</v>
      </c>
      <c r="K176" s="30">
        <v>0.75</v>
      </c>
      <c r="L176" s="44">
        <v>200000</v>
      </c>
      <c r="M176" s="57">
        <f>Table1[[#This Row],[Percent]]*Table1[[#This Row],[Estimated Cost]]</f>
        <v>150000</v>
      </c>
      <c r="N176" s="54">
        <f>Table1[[#This Row],[Estimated Cost]]-Table1[[#This Row],[Grant Money ]]</f>
        <v>50000</v>
      </c>
      <c r="O176" s="32">
        <v>71989211</v>
      </c>
      <c r="P176" s="47">
        <v>22139194</v>
      </c>
      <c r="Q176" s="54">
        <v>75000000</v>
      </c>
      <c r="R176" s="31" t="s">
        <v>18</v>
      </c>
    </row>
    <row r="177" spans="3:18" x14ac:dyDescent="0.25">
      <c r="C177" s="8">
        <v>2018</v>
      </c>
      <c r="D177" s="9" t="s">
        <v>71</v>
      </c>
      <c r="E177" s="9" t="str">
        <f>VLOOKUP(F177,Table3[#All],2,FALSE)</f>
        <v>ADS</v>
      </c>
      <c r="F177" s="1" t="s">
        <v>123</v>
      </c>
      <c r="G177" s="1" t="s">
        <v>121</v>
      </c>
      <c r="H177" s="9" t="s">
        <v>10469</v>
      </c>
      <c r="I177" s="9" t="s">
        <v>10</v>
      </c>
      <c r="J177" s="9" t="s">
        <v>7</v>
      </c>
      <c r="K177" s="30">
        <v>0.9</v>
      </c>
      <c r="L177" s="44">
        <v>333333</v>
      </c>
      <c r="M177" s="57">
        <f>Table1[[#This Row],[Percent]]*Table1[[#This Row],[Estimated Cost]]</f>
        <v>299999.7</v>
      </c>
      <c r="N177" s="54">
        <f>Table1[[#This Row],[Estimated Cost]]-Table1[[#This Row],[Grant Money ]]</f>
        <v>33333.299999999988</v>
      </c>
      <c r="O177" s="32">
        <v>71989211</v>
      </c>
      <c r="P177" s="47">
        <v>22139194</v>
      </c>
      <c r="Q177" s="54">
        <v>75000000</v>
      </c>
      <c r="R177" s="31" t="s">
        <v>51</v>
      </c>
    </row>
    <row r="178" spans="3:18" x14ac:dyDescent="0.25">
      <c r="C178" s="8">
        <v>2018</v>
      </c>
      <c r="D178" s="9" t="s">
        <v>71</v>
      </c>
      <c r="E178" s="9" t="e">
        <f>VLOOKUP(F178,Table3[#All],2,FALSE)</f>
        <v>#N/A</v>
      </c>
      <c r="F178" s="9" t="s">
        <v>10470</v>
      </c>
      <c r="G178" s="9" t="s">
        <v>10471</v>
      </c>
      <c r="H178" s="9" t="s">
        <v>481</v>
      </c>
      <c r="I178" s="9" t="s">
        <v>86</v>
      </c>
      <c r="J178" s="9" t="s">
        <v>7</v>
      </c>
      <c r="K178" s="30">
        <v>0.9</v>
      </c>
      <c r="L178" s="44">
        <v>500000</v>
      </c>
      <c r="M178" s="57">
        <f>Table1[[#This Row],[Percent]]*Table1[[#This Row],[Estimated Cost]]</f>
        <v>450000</v>
      </c>
      <c r="N178" s="54">
        <f>Table1[[#This Row],[Estimated Cost]]-Table1[[#This Row],[Grant Money ]]</f>
        <v>50000</v>
      </c>
      <c r="O178" s="32">
        <v>71989211</v>
      </c>
      <c r="P178" s="47">
        <v>22139194</v>
      </c>
      <c r="Q178" s="54">
        <v>75000000</v>
      </c>
      <c r="R178" s="31" t="s">
        <v>18</v>
      </c>
    </row>
    <row r="179" spans="3:18" x14ac:dyDescent="0.25">
      <c r="C179" s="8">
        <v>2018</v>
      </c>
      <c r="D179" s="9" t="s">
        <v>71</v>
      </c>
      <c r="E179" s="9" t="e">
        <f>VLOOKUP(F179,Table3[#All],2,FALSE)</f>
        <v>#N/A</v>
      </c>
      <c r="F179" s="9" t="s">
        <v>10472</v>
      </c>
      <c r="G179" s="9" t="s">
        <v>9484</v>
      </c>
      <c r="H179" s="9" t="s">
        <v>1907</v>
      </c>
      <c r="I179" s="9" t="s">
        <v>86</v>
      </c>
      <c r="J179" s="9" t="s">
        <v>7</v>
      </c>
      <c r="K179" s="30">
        <v>0.9</v>
      </c>
      <c r="L179" s="44">
        <v>257000</v>
      </c>
      <c r="M179" s="57">
        <f>Table1[[#This Row],[Percent]]*Table1[[#This Row],[Estimated Cost]]</f>
        <v>231300</v>
      </c>
      <c r="N179" s="54">
        <f>Table1[[#This Row],[Estimated Cost]]-Table1[[#This Row],[Grant Money ]]</f>
        <v>25700</v>
      </c>
      <c r="O179" s="32">
        <v>71989211</v>
      </c>
      <c r="P179" s="47">
        <v>22139194</v>
      </c>
      <c r="Q179" s="54">
        <v>75000000</v>
      </c>
      <c r="R179" s="31" t="s">
        <v>18</v>
      </c>
    </row>
    <row r="180" spans="3:18" x14ac:dyDescent="0.25">
      <c r="C180" s="8">
        <v>2018</v>
      </c>
      <c r="D180" s="9" t="s">
        <v>71</v>
      </c>
      <c r="E180" s="9" t="str">
        <f>VLOOKUP(F180,Table3[#All],2,FALSE)</f>
        <v>LUD</v>
      </c>
      <c r="F180" s="9" t="s">
        <v>10473</v>
      </c>
      <c r="G180" s="9" t="s">
        <v>10474</v>
      </c>
      <c r="H180" s="9" t="s">
        <v>2429</v>
      </c>
      <c r="I180" s="9" t="s">
        <v>10</v>
      </c>
      <c r="J180" s="9" t="s">
        <v>7</v>
      </c>
      <c r="K180" s="30">
        <v>0.9</v>
      </c>
      <c r="L180" s="44">
        <v>62900</v>
      </c>
      <c r="M180" s="57">
        <f>Table1[[#This Row],[Percent]]*Table1[[#This Row],[Estimated Cost]]</f>
        <v>56610</v>
      </c>
      <c r="N180" s="54">
        <f>Table1[[#This Row],[Estimated Cost]]-Table1[[#This Row],[Grant Money ]]</f>
        <v>6290</v>
      </c>
      <c r="O180" s="32">
        <v>71989211</v>
      </c>
      <c r="P180" s="47">
        <v>22139194</v>
      </c>
      <c r="Q180" s="54">
        <v>75000000</v>
      </c>
      <c r="R180" s="31" t="s">
        <v>18</v>
      </c>
    </row>
    <row r="181" spans="3:18" x14ac:dyDescent="0.25">
      <c r="C181" s="8">
        <v>2018</v>
      </c>
      <c r="D181" s="9" t="s">
        <v>71</v>
      </c>
      <c r="E181" s="9" t="e">
        <f>VLOOKUP(F181,Table3[#All],2,FALSE)</f>
        <v>#N/A</v>
      </c>
      <c r="F181" s="9" t="s">
        <v>66</v>
      </c>
      <c r="G181" s="9" t="s">
        <v>64</v>
      </c>
      <c r="H181" s="9" t="s">
        <v>10475</v>
      </c>
      <c r="I181" s="9" t="s">
        <v>86</v>
      </c>
      <c r="J181" s="9" t="s">
        <v>7</v>
      </c>
      <c r="K181" s="30">
        <v>0.9</v>
      </c>
      <c r="L181" s="44">
        <v>166666</v>
      </c>
      <c r="M181" s="57">
        <f>Table1[[#This Row],[Percent]]*Table1[[#This Row],[Estimated Cost]]</f>
        <v>149999.4</v>
      </c>
      <c r="N181" s="54">
        <f>Table1[[#This Row],[Estimated Cost]]-Table1[[#This Row],[Grant Money ]]</f>
        <v>16666.600000000006</v>
      </c>
      <c r="O181" s="32">
        <v>71989211</v>
      </c>
      <c r="P181" s="47">
        <v>22139194</v>
      </c>
      <c r="Q181" s="54">
        <v>75000000</v>
      </c>
      <c r="R181" s="31" t="s">
        <v>18</v>
      </c>
    </row>
    <row r="182" spans="3:18" x14ac:dyDescent="0.25">
      <c r="C182" s="8">
        <v>2018</v>
      </c>
      <c r="D182" s="9" t="s">
        <v>71</v>
      </c>
      <c r="E182" s="9" t="str">
        <f>VLOOKUP(F182,Table3[#All],2,FALSE)</f>
        <v>ADS</v>
      </c>
      <c r="F182" s="1" t="s">
        <v>123</v>
      </c>
      <c r="G182" s="1" t="s">
        <v>121</v>
      </c>
      <c r="H182" s="9" t="s">
        <v>10469</v>
      </c>
      <c r="I182" s="9" t="s">
        <v>10</v>
      </c>
      <c r="J182" s="9" t="s">
        <v>11</v>
      </c>
      <c r="K182" s="30">
        <v>0.9</v>
      </c>
      <c r="L182" s="69">
        <v>471667</v>
      </c>
      <c r="M182" s="57">
        <f>Table1[[#This Row],[Percent]]*Table1[[#This Row],[Estimated Cost]]</f>
        <v>424500.3</v>
      </c>
      <c r="N182" s="54">
        <f>Table1[[#This Row],[Estimated Cost]]-Table1[[#This Row],[Grant Money ]]</f>
        <v>47166.700000000012</v>
      </c>
      <c r="O182" s="32">
        <v>71989211</v>
      </c>
      <c r="P182" s="47">
        <v>22139194</v>
      </c>
      <c r="Q182" s="54">
        <v>75000000</v>
      </c>
      <c r="R182" s="31" t="s">
        <v>51</v>
      </c>
    </row>
    <row r="183" spans="3:18" x14ac:dyDescent="0.25">
      <c r="C183" s="8">
        <v>2018</v>
      </c>
      <c r="D183" s="9" t="s">
        <v>71</v>
      </c>
      <c r="E183" s="9" t="e">
        <f>VLOOKUP(F183,Table3[#All],2,FALSE)</f>
        <v>#N/A</v>
      </c>
      <c r="F183" s="9" t="s">
        <v>10470</v>
      </c>
      <c r="G183" s="9" t="s">
        <v>10471</v>
      </c>
      <c r="H183" s="9" t="s">
        <v>481</v>
      </c>
      <c r="I183" s="9" t="s">
        <v>86</v>
      </c>
      <c r="J183" s="9" t="s">
        <v>26</v>
      </c>
      <c r="K183" s="30">
        <v>0.9</v>
      </c>
      <c r="L183" s="44">
        <v>2500000</v>
      </c>
      <c r="M183" s="57">
        <f>Table1[[#This Row],[Percent]]*Table1[[#This Row],[Estimated Cost]]</f>
        <v>2250000</v>
      </c>
      <c r="N183" s="54">
        <f>Table1[[#This Row],[Estimated Cost]]-Table1[[#This Row],[Grant Money ]]</f>
        <v>250000</v>
      </c>
      <c r="O183" s="32">
        <v>71989211</v>
      </c>
      <c r="P183" s="47">
        <v>22139194</v>
      </c>
      <c r="Q183" s="54">
        <v>75000000</v>
      </c>
      <c r="R183" s="31" t="s">
        <v>18</v>
      </c>
    </row>
    <row r="184" spans="3:18" x14ac:dyDescent="0.25">
      <c r="C184" s="8">
        <v>2018</v>
      </c>
      <c r="D184" s="9" t="s">
        <v>71</v>
      </c>
      <c r="E184" s="9" t="e">
        <f>VLOOKUP(F184,Table3[#All],2,FALSE)</f>
        <v>#N/A</v>
      </c>
      <c r="F184" s="9" t="s">
        <v>28</v>
      </c>
      <c r="G184" s="9" t="s">
        <v>27</v>
      </c>
      <c r="H184" s="9" t="s">
        <v>297</v>
      </c>
      <c r="I184" s="9" t="s">
        <v>86</v>
      </c>
      <c r="J184" s="9" t="s">
        <v>26</v>
      </c>
      <c r="K184" s="30">
        <v>0.9</v>
      </c>
      <c r="L184" s="44">
        <v>630000</v>
      </c>
      <c r="M184" s="57">
        <f>Table1[[#This Row],[Percent]]*Table1[[#This Row],[Estimated Cost]]</f>
        <v>567000</v>
      </c>
      <c r="N184" s="54">
        <f>Table1[[#This Row],[Estimated Cost]]-Table1[[#This Row],[Grant Money ]]</f>
        <v>63000</v>
      </c>
      <c r="O184" s="32">
        <v>71989211</v>
      </c>
      <c r="P184" s="47">
        <v>22139194</v>
      </c>
      <c r="Q184" s="54">
        <v>75000000</v>
      </c>
      <c r="R184" s="31" t="s">
        <v>18</v>
      </c>
    </row>
    <row r="185" spans="3:18" x14ac:dyDescent="0.25">
      <c r="C185" s="8">
        <v>2018</v>
      </c>
      <c r="D185" s="9" t="s">
        <v>71</v>
      </c>
      <c r="E185" s="9" t="e">
        <f>VLOOKUP(F185,Table3[#All],2,FALSE)</f>
        <v>#N/A</v>
      </c>
      <c r="F185" s="9" t="s">
        <v>10476</v>
      </c>
      <c r="G185" s="9" t="s">
        <v>10477</v>
      </c>
      <c r="H185" s="9" t="s">
        <v>10478</v>
      </c>
      <c r="I185" s="9" t="s">
        <v>86</v>
      </c>
      <c r="J185" s="9" t="s">
        <v>26</v>
      </c>
      <c r="K185" s="30">
        <v>0.9</v>
      </c>
      <c r="L185" s="44">
        <v>225000</v>
      </c>
      <c r="M185" s="57">
        <f>Table1[[#This Row],[Percent]]*Table1[[#This Row],[Estimated Cost]]</f>
        <v>202500</v>
      </c>
      <c r="N185" s="54">
        <f>Table1[[#This Row],[Estimated Cost]]-Table1[[#This Row],[Grant Money ]]</f>
        <v>22500</v>
      </c>
      <c r="O185" s="32">
        <v>71989211</v>
      </c>
      <c r="P185" s="47">
        <v>22139194</v>
      </c>
      <c r="Q185" s="54">
        <v>75000000</v>
      </c>
      <c r="R185" s="31" t="s">
        <v>18</v>
      </c>
    </row>
    <row r="186" spans="3:18" x14ac:dyDescent="0.25">
      <c r="C186" s="8">
        <v>2018</v>
      </c>
      <c r="D186" s="9" t="s">
        <v>151</v>
      </c>
      <c r="E186" s="9" t="e">
        <f>VLOOKUP(F186,Table3[#All],2,FALSE)</f>
        <v>#N/A</v>
      </c>
      <c r="F186" s="9" t="s">
        <v>209</v>
      </c>
      <c r="G186" s="9" t="s">
        <v>176</v>
      </c>
      <c r="H186" s="9" t="s">
        <v>193</v>
      </c>
      <c r="I186" s="9" t="s">
        <v>86</v>
      </c>
      <c r="J186" s="9" t="s">
        <v>7</v>
      </c>
      <c r="K186" s="30">
        <v>0.9</v>
      </c>
      <c r="L186" s="45">
        <v>333333</v>
      </c>
      <c r="M186" s="58">
        <f>Table1[[#This Row],[Percent]]*Table1[[#This Row],[Estimated Cost]]</f>
        <v>299999.7</v>
      </c>
      <c r="N186" s="54">
        <f>Table1[[#This Row],[Estimated Cost]]-Table1[[#This Row],[Grant Money ]]</f>
        <v>33333.299999999988</v>
      </c>
      <c r="O186" s="32">
        <v>71989211</v>
      </c>
      <c r="P186" s="47">
        <v>22139194</v>
      </c>
      <c r="Q186" s="54">
        <v>75000000</v>
      </c>
      <c r="R186" s="31" t="s">
        <v>18</v>
      </c>
    </row>
    <row r="187" spans="3:18" x14ac:dyDescent="0.25">
      <c r="C187" s="8">
        <v>2018</v>
      </c>
      <c r="D187" s="9" t="s">
        <v>151</v>
      </c>
      <c r="E187" s="9" t="e">
        <f>VLOOKUP(F187,Table3[#All],2,FALSE)</f>
        <v>#N/A</v>
      </c>
      <c r="F187" s="9" t="s">
        <v>10481</v>
      </c>
      <c r="G187" s="9" t="s">
        <v>10482</v>
      </c>
      <c r="H187" s="9" t="s">
        <v>10483</v>
      </c>
      <c r="I187" s="9" t="s">
        <v>86</v>
      </c>
      <c r="J187" s="9" t="s">
        <v>7</v>
      </c>
      <c r="K187" s="30">
        <v>0.9</v>
      </c>
      <c r="L187" s="45">
        <v>500000</v>
      </c>
      <c r="M187" s="58">
        <f>Table1[[#This Row],[Percent]]*Table1[[#This Row],[Estimated Cost]]</f>
        <v>450000</v>
      </c>
      <c r="N187" s="54">
        <f>Table1[[#This Row],[Estimated Cost]]-Table1[[#This Row],[Grant Money ]]</f>
        <v>50000</v>
      </c>
      <c r="O187" s="32">
        <v>71989211</v>
      </c>
      <c r="P187" s="47">
        <v>22139194</v>
      </c>
      <c r="Q187" s="54">
        <v>75000000</v>
      </c>
      <c r="R187" s="31" t="s">
        <v>18</v>
      </c>
    </row>
    <row r="188" spans="3:18" x14ac:dyDescent="0.25">
      <c r="C188" s="8">
        <v>2018</v>
      </c>
      <c r="D188" s="9" t="s">
        <v>151</v>
      </c>
      <c r="E188" s="9" t="str">
        <f>VLOOKUP(F188,Table3[#All],2,FALSE)</f>
        <v>FTW</v>
      </c>
      <c r="F188" s="9" t="s">
        <v>11011</v>
      </c>
      <c r="G188" s="9" t="s">
        <v>177</v>
      </c>
      <c r="H188" s="9" t="s">
        <v>194</v>
      </c>
      <c r="I188" s="9" t="s">
        <v>10</v>
      </c>
      <c r="J188" s="9" t="s">
        <v>7</v>
      </c>
      <c r="K188" s="30">
        <v>0.9</v>
      </c>
      <c r="L188" s="32">
        <v>166667</v>
      </c>
      <c r="M188" s="58">
        <f>Table1[[#This Row],[Percent]]*Table1[[#This Row],[Estimated Cost]]</f>
        <v>150000.30000000002</v>
      </c>
      <c r="N188" s="54">
        <f>Table1[[#This Row],[Estimated Cost]]-Table1[[#This Row],[Grant Money ]]</f>
        <v>16666.699999999983</v>
      </c>
      <c r="O188" s="32">
        <v>71989211</v>
      </c>
      <c r="P188" s="47">
        <v>22139194</v>
      </c>
      <c r="Q188" s="54">
        <v>75000000</v>
      </c>
      <c r="R188" s="31" t="s">
        <v>51</v>
      </c>
    </row>
    <row r="189" spans="3:18" x14ac:dyDescent="0.25">
      <c r="C189" s="8">
        <v>2018</v>
      </c>
      <c r="D189" s="9" t="s">
        <v>151</v>
      </c>
      <c r="E189" s="9" t="e">
        <f>VLOOKUP(F189,Table3[#All],2,FALSE)</f>
        <v>#N/A</v>
      </c>
      <c r="F189" s="9" t="s">
        <v>130</v>
      </c>
      <c r="G189" s="9" t="s">
        <v>126</v>
      </c>
      <c r="H189" s="9" t="s">
        <v>128</v>
      </c>
      <c r="I189" s="9" t="s">
        <v>10</v>
      </c>
      <c r="J189" s="9" t="s">
        <v>7</v>
      </c>
      <c r="K189" s="30">
        <v>0.9</v>
      </c>
      <c r="L189" s="45">
        <v>458400</v>
      </c>
      <c r="M189" s="58">
        <f>Table1[[#This Row],[Percent]]*Table1[[#This Row],[Estimated Cost]]</f>
        <v>412560</v>
      </c>
      <c r="N189" s="54">
        <f>Table1[[#This Row],[Estimated Cost]]-Table1[[#This Row],[Grant Money ]]</f>
        <v>45840</v>
      </c>
      <c r="O189" s="32">
        <v>71989211</v>
      </c>
      <c r="P189" s="47">
        <v>22139194</v>
      </c>
      <c r="Q189" s="54">
        <v>75000000</v>
      </c>
      <c r="R189" s="31" t="s">
        <v>18</v>
      </c>
    </row>
    <row r="190" spans="3:18" x14ac:dyDescent="0.25">
      <c r="C190" s="8">
        <v>2018</v>
      </c>
      <c r="D190" s="9" t="s">
        <v>151</v>
      </c>
      <c r="E190" s="9" t="e">
        <f>VLOOKUP(F190,Table3[#All],2,FALSE)</f>
        <v>#N/A</v>
      </c>
      <c r="F190" s="9" t="s">
        <v>10484</v>
      </c>
      <c r="G190" s="9" t="s">
        <v>10485</v>
      </c>
      <c r="H190" s="9" t="s">
        <v>3380</v>
      </c>
      <c r="I190" s="9" t="s">
        <v>10</v>
      </c>
      <c r="J190" s="9" t="s">
        <v>7</v>
      </c>
      <c r="K190" s="30">
        <v>0.9</v>
      </c>
      <c r="L190" s="45">
        <v>175000</v>
      </c>
      <c r="M190" s="58">
        <f>Table1[[#This Row],[Percent]]*Table1[[#This Row],[Estimated Cost]]</f>
        <v>157500</v>
      </c>
      <c r="N190" s="54">
        <f>Table1[[#This Row],[Estimated Cost]]-Table1[[#This Row],[Grant Money ]]</f>
        <v>17500</v>
      </c>
      <c r="O190" s="32">
        <v>71989211</v>
      </c>
      <c r="P190" s="47">
        <v>22139194</v>
      </c>
      <c r="Q190" s="54">
        <v>75000000</v>
      </c>
      <c r="R190" s="31" t="s">
        <v>18</v>
      </c>
    </row>
    <row r="191" spans="3:18" x14ac:dyDescent="0.25">
      <c r="C191" s="8">
        <v>2018</v>
      </c>
      <c r="D191" s="9" t="s">
        <v>151</v>
      </c>
      <c r="E191" s="9" t="e">
        <f>VLOOKUP(F191,Table3[#All],2,FALSE)</f>
        <v>#N/A</v>
      </c>
      <c r="F191" s="9" t="s">
        <v>9463</v>
      </c>
      <c r="G191" s="9" t="s">
        <v>9467</v>
      </c>
      <c r="H191" s="9" t="s">
        <v>3398</v>
      </c>
      <c r="I191" s="9" t="s">
        <v>86</v>
      </c>
      <c r="J191" s="9" t="s">
        <v>7</v>
      </c>
      <c r="K191" s="30">
        <v>0.9</v>
      </c>
      <c r="L191" s="45">
        <v>666667</v>
      </c>
      <c r="M191" s="58">
        <f>Table1[[#This Row],[Percent]]*Table1[[#This Row],[Estimated Cost]]</f>
        <v>600000.30000000005</v>
      </c>
      <c r="N191" s="54">
        <f>Table1[[#This Row],[Estimated Cost]]-Table1[[#This Row],[Grant Money ]]</f>
        <v>66666.699999999953</v>
      </c>
      <c r="O191" s="32">
        <v>71989211</v>
      </c>
      <c r="P191" s="47">
        <v>22139194</v>
      </c>
      <c r="Q191" s="54">
        <v>75000000</v>
      </c>
      <c r="R191" s="31" t="s">
        <v>18</v>
      </c>
    </row>
    <row r="192" spans="3:18" x14ac:dyDescent="0.25">
      <c r="C192" s="8">
        <v>2018</v>
      </c>
      <c r="D192" s="9" t="s">
        <v>151</v>
      </c>
      <c r="E192" s="9" t="str">
        <f>VLOOKUP(F192,Table3[#All],2,FALSE)</f>
        <v>GPM</v>
      </c>
      <c r="F192" s="9" t="s">
        <v>11062</v>
      </c>
      <c r="G192" s="9" t="s">
        <v>10486</v>
      </c>
      <c r="H192" s="9" t="s">
        <v>10487</v>
      </c>
      <c r="I192" s="9" t="s">
        <v>10</v>
      </c>
      <c r="J192" s="9" t="s">
        <v>7</v>
      </c>
      <c r="K192" s="30">
        <v>0.9</v>
      </c>
      <c r="L192" s="45">
        <v>195000</v>
      </c>
      <c r="M192" s="58">
        <f>Table1[[#This Row],[Percent]]*Table1[[#This Row],[Estimated Cost]]</f>
        <v>175500</v>
      </c>
      <c r="N192" s="54">
        <f>Table1[[#This Row],[Estimated Cost]]-Table1[[#This Row],[Grant Money ]]</f>
        <v>19500</v>
      </c>
      <c r="O192" s="32">
        <v>71989211</v>
      </c>
      <c r="P192" s="47">
        <v>22139194</v>
      </c>
      <c r="Q192" s="54">
        <v>75000000</v>
      </c>
      <c r="R192" s="31" t="s">
        <v>51</v>
      </c>
    </row>
    <row r="193" spans="3:18" x14ac:dyDescent="0.25">
      <c r="C193" s="8">
        <v>2018</v>
      </c>
      <c r="D193" s="9" t="s">
        <v>151</v>
      </c>
      <c r="E193" s="9" t="e">
        <f>VLOOKUP(F193,Table3[#All],2,FALSE)</f>
        <v>#N/A</v>
      </c>
      <c r="F193" s="9" t="s">
        <v>10488</v>
      </c>
      <c r="G193" s="9" t="s">
        <v>10489</v>
      </c>
      <c r="H193" s="9" t="s">
        <v>4552</v>
      </c>
      <c r="I193" s="9" t="s">
        <v>10490</v>
      </c>
      <c r="J193" s="9" t="s">
        <v>7</v>
      </c>
      <c r="K193" s="30">
        <v>0.9</v>
      </c>
      <c r="L193" s="45">
        <v>666667</v>
      </c>
      <c r="M193" s="58">
        <f>Table1[[#This Row],[Percent]]*Table1[[#This Row],[Estimated Cost]]</f>
        <v>600000.30000000005</v>
      </c>
      <c r="N193" s="54">
        <f>Table1[[#This Row],[Estimated Cost]]-Table1[[#This Row],[Grant Money ]]</f>
        <v>66666.699999999953</v>
      </c>
      <c r="O193" s="32">
        <v>71989211</v>
      </c>
      <c r="P193" s="47">
        <v>22139194</v>
      </c>
      <c r="Q193" s="54">
        <v>75000000</v>
      </c>
      <c r="R193" s="31" t="s">
        <v>18</v>
      </c>
    </row>
    <row r="194" spans="3:18" x14ac:dyDescent="0.25">
      <c r="C194" s="8">
        <v>2018</v>
      </c>
      <c r="D194" s="9" t="s">
        <v>151</v>
      </c>
      <c r="E194" s="9" t="e">
        <f>VLOOKUP(F194,Table3[#All],2,FALSE)</f>
        <v>#N/A</v>
      </c>
      <c r="F194" s="9" t="s">
        <v>10491</v>
      </c>
      <c r="G194" s="9" t="s">
        <v>182</v>
      </c>
      <c r="H194" s="9" t="s">
        <v>199</v>
      </c>
      <c r="I194" s="9" t="s">
        <v>9490</v>
      </c>
      <c r="J194" s="9" t="s">
        <v>7</v>
      </c>
      <c r="K194" s="30">
        <v>0.9</v>
      </c>
      <c r="L194" s="45">
        <v>666667</v>
      </c>
      <c r="M194" s="58">
        <f>Table1[[#This Row],[Percent]]*Table1[[#This Row],[Estimated Cost]]</f>
        <v>600000.30000000005</v>
      </c>
      <c r="N194" s="54">
        <f>Table1[[#This Row],[Estimated Cost]]-Table1[[#This Row],[Grant Money ]]</f>
        <v>66666.699999999953</v>
      </c>
      <c r="O194" s="32">
        <v>71989211</v>
      </c>
      <c r="P194" s="47">
        <v>22139194</v>
      </c>
      <c r="Q194" s="54">
        <v>75000000</v>
      </c>
      <c r="R194" s="31" t="s">
        <v>18</v>
      </c>
    </row>
    <row r="195" spans="3:18" x14ac:dyDescent="0.25">
      <c r="C195" s="8">
        <v>2018</v>
      </c>
      <c r="D195" s="9" t="s">
        <v>151</v>
      </c>
      <c r="E195" s="9" t="str">
        <f>VLOOKUP(F195,Table3[#All],2,FALSE)</f>
        <v>JWY</v>
      </c>
      <c r="F195" s="9" t="s">
        <v>9439</v>
      </c>
      <c r="G195" s="9" t="s">
        <v>10492</v>
      </c>
      <c r="H195" s="9" t="s">
        <v>203</v>
      </c>
      <c r="I195" s="9" t="s">
        <v>10</v>
      </c>
      <c r="J195" s="9" t="s">
        <v>7</v>
      </c>
      <c r="K195" s="30">
        <v>0.9</v>
      </c>
      <c r="L195" s="45">
        <v>80000</v>
      </c>
      <c r="M195" s="58">
        <f>Table1[[#This Row],[Percent]]*Table1[[#This Row],[Estimated Cost]]</f>
        <v>72000</v>
      </c>
      <c r="N195" s="54">
        <f>Table1[[#This Row],[Estimated Cost]]-Table1[[#This Row],[Grant Money ]]</f>
        <v>8000</v>
      </c>
      <c r="O195" s="32">
        <v>71989211</v>
      </c>
      <c r="P195" s="47">
        <v>22139194</v>
      </c>
      <c r="Q195" s="54">
        <v>75000000</v>
      </c>
      <c r="R195" s="31" t="s">
        <v>51</v>
      </c>
    </row>
    <row r="196" spans="3:18" x14ac:dyDescent="0.25">
      <c r="C196" s="8">
        <v>2018</v>
      </c>
      <c r="D196" s="9" t="s">
        <v>151</v>
      </c>
      <c r="E196" s="9" t="e">
        <f>VLOOKUP(F196,Table3[#All],2,FALSE)</f>
        <v>#N/A</v>
      </c>
      <c r="F196" s="9" t="s">
        <v>273</v>
      </c>
      <c r="G196" s="9" t="s">
        <v>262</v>
      </c>
      <c r="H196" s="9" t="s">
        <v>269</v>
      </c>
      <c r="I196" s="9" t="s">
        <v>10</v>
      </c>
      <c r="J196" s="9" t="s">
        <v>7</v>
      </c>
      <c r="K196" s="30">
        <v>0.9</v>
      </c>
      <c r="L196" s="45">
        <v>135000</v>
      </c>
      <c r="M196" s="58">
        <f>Table1[[#This Row],[Percent]]*Table1[[#This Row],[Estimated Cost]]</f>
        <v>121500</v>
      </c>
      <c r="N196" s="54">
        <f>Table1[[#This Row],[Estimated Cost]]-Table1[[#This Row],[Grant Money ]]</f>
        <v>13500</v>
      </c>
      <c r="O196" s="32">
        <v>71989211</v>
      </c>
      <c r="P196" s="47">
        <v>22139194</v>
      </c>
      <c r="Q196" s="54">
        <v>75000000</v>
      </c>
      <c r="R196" s="31" t="s">
        <v>18</v>
      </c>
    </row>
    <row r="197" spans="3:18" x14ac:dyDescent="0.25">
      <c r="C197" s="8">
        <v>2018</v>
      </c>
      <c r="D197" s="9" t="s">
        <v>151</v>
      </c>
      <c r="E197" s="9" t="e">
        <f>VLOOKUP(F197,Table3[#All],2,FALSE)</f>
        <v>#N/A</v>
      </c>
      <c r="F197" s="9" t="s">
        <v>10493</v>
      </c>
      <c r="G197" s="9" t="s">
        <v>10494</v>
      </c>
      <c r="H197" s="9" t="s">
        <v>5857</v>
      </c>
      <c r="I197" s="9" t="s">
        <v>10</v>
      </c>
      <c r="J197" s="9" t="s">
        <v>7</v>
      </c>
      <c r="K197" s="30">
        <v>0.9</v>
      </c>
      <c r="L197" s="45">
        <v>80000</v>
      </c>
      <c r="M197" s="58">
        <f>Table1[[#This Row],[Percent]]*Table1[[#This Row],[Estimated Cost]]</f>
        <v>72000</v>
      </c>
      <c r="N197" s="54">
        <f>Table1[[#This Row],[Estimated Cost]]-Table1[[#This Row],[Grant Money ]]</f>
        <v>8000</v>
      </c>
      <c r="O197" s="32">
        <v>71989211</v>
      </c>
      <c r="P197" s="47">
        <v>22139194</v>
      </c>
      <c r="Q197" s="54">
        <v>75000000</v>
      </c>
      <c r="R197" s="31" t="s">
        <v>18</v>
      </c>
    </row>
    <row r="198" spans="3:18" x14ac:dyDescent="0.25">
      <c r="C198" s="8">
        <v>2018</v>
      </c>
      <c r="D198" s="9" t="s">
        <v>151</v>
      </c>
      <c r="E198" s="9" t="e">
        <f>VLOOKUP(F198,Table3[#All],2,FALSE)</f>
        <v>#N/A</v>
      </c>
      <c r="F198" s="9" t="s">
        <v>10495</v>
      </c>
      <c r="G198" s="9" t="s">
        <v>10496</v>
      </c>
      <c r="H198" s="9" t="s">
        <v>10497</v>
      </c>
      <c r="I198" s="9" t="s">
        <v>119</v>
      </c>
      <c r="J198" s="9" t="s">
        <v>26</v>
      </c>
      <c r="K198" s="30">
        <v>0.75</v>
      </c>
      <c r="L198" s="45">
        <v>200000</v>
      </c>
      <c r="M198" s="58">
        <f>Table1[[#This Row],[Percent]]*Table1[[#This Row],[Estimated Cost]]</f>
        <v>150000</v>
      </c>
      <c r="N198" s="54">
        <f>Table1[[#This Row],[Estimated Cost]]-Table1[[#This Row],[Grant Money ]]</f>
        <v>50000</v>
      </c>
      <c r="O198" s="32">
        <v>71989211</v>
      </c>
      <c r="P198" s="47">
        <v>22139194</v>
      </c>
      <c r="Q198" s="54">
        <v>75000000</v>
      </c>
      <c r="R198" s="31" t="s">
        <v>18</v>
      </c>
    </row>
    <row r="199" spans="3:18" x14ac:dyDescent="0.25">
      <c r="C199" s="8">
        <v>2018</v>
      </c>
      <c r="D199" s="9" t="s">
        <v>151</v>
      </c>
      <c r="E199" s="9" t="e">
        <f>VLOOKUP(F199,Table3[#All],2,FALSE)</f>
        <v>#N/A</v>
      </c>
      <c r="F199" s="9" t="s">
        <v>10498</v>
      </c>
      <c r="G199" s="9" t="s">
        <v>10499</v>
      </c>
      <c r="H199" s="9" t="s">
        <v>2961</v>
      </c>
      <c r="I199" s="9" t="s">
        <v>10</v>
      </c>
      <c r="J199" s="9" t="s">
        <v>26</v>
      </c>
      <c r="K199" s="30">
        <v>0.9</v>
      </c>
      <c r="L199" s="45">
        <v>70000</v>
      </c>
      <c r="M199" s="58">
        <f>Table1[[#This Row],[Percent]]*Table1[[#This Row],[Estimated Cost]]</f>
        <v>63000</v>
      </c>
      <c r="N199" s="54">
        <f>Table1[[#This Row],[Estimated Cost]]-Table1[[#This Row],[Grant Money ]]</f>
        <v>7000</v>
      </c>
      <c r="O199" s="32">
        <v>71989211</v>
      </c>
      <c r="P199" s="47">
        <v>22139194</v>
      </c>
      <c r="Q199" s="54">
        <v>75000000</v>
      </c>
      <c r="R199" s="31" t="s">
        <v>18</v>
      </c>
    </row>
    <row r="200" spans="3:18" x14ac:dyDescent="0.25">
      <c r="C200" s="8">
        <v>2018</v>
      </c>
      <c r="D200" s="9" t="s">
        <v>151</v>
      </c>
      <c r="E200" s="9" t="e">
        <f>VLOOKUP(F200,Table3[#All],2,FALSE)</f>
        <v>#N/A</v>
      </c>
      <c r="F200" s="9" t="s">
        <v>10481</v>
      </c>
      <c r="G200" s="9" t="s">
        <v>10482</v>
      </c>
      <c r="H200" s="9" t="s">
        <v>10483</v>
      </c>
      <c r="I200" s="9" t="s">
        <v>86</v>
      </c>
      <c r="J200" s="9" t="s">
        <v>11</v>
      </c>
      <c r="K200" s="30">
        <v>0.9</v>
      </c>
      <c r="L200" s="62">
        <v>1114390</v>
      </c>
      <c r="M200" s="58">
        <f>Table1[[#This Row],[Percent]]*Table1[[#This Row],[Estimated Cost]]</f>
        <v>1002951</v>
      </c>
      <c r="N200" s="54">
        <f>Table1[[#This Row],[Estimated Cost]]-Table1[[#This Row],[Grant Money ]]</f>
        <v>111439</v>
      </c>
      <c r="O200" s="32">
        <v>71989211</v>
      </c>
      <c r="P200" s="47">
        <v>22139194</v>
      </c>
      <c r="Q200" s="54">
        <v>75000000</v>
      </c>
      <c r="R200" s="31" t="s">
        <v>18</v>
      </c>
    </row>
    <row r="201" spans="3:18" x14ac:dyDescent="0.25">
      <c r="C201" s="8">
        <v>2018</v>
      </c>
      <c r="D201" s="9" t="s">
        <v>151</v>
      </c>
      <c r="E201" s="9" t="str">
        <f>VLOOKUP(F201,Table3[#All],2,FALSE)</f>
        <v>FTW</v>
      </c>
      <c r="F201" s="9" t="s">
        <v>11011</v>
      </c>
      <c r="G201" s="9" t="s">
        <v>177</v>
      </c>
      <c r="H201" s="9" t="s">
        <v>194</v>
      </c>
      <c r="I201" s="9" t="s">
        <v>10</v>
      </c>
      <c r="J201" s="9" t="s">
        <v>11</v>
      </c>
      <c r="K201" s="30">
        <v>0.9</v>
      </c>
      <c r="L201" s="62">
        <v>218862</v>
      </c>
      <c r="M201" s="58">
        <f>Table1[[#This Row],[Percent]]*Table1[[#This Row],[Estimated Cost]]</f>
        <v>196975.80000000002</v>
      </c>
      <c r="N201" s="54">
        <f>Table1[[#This Row],[Estimated Cost]]-Table1[[#This Row],[Grant Money ]]</f>
        <v>21886.199999999983</v>
      </c>
      <c r="O201" s="32">
        <v>71989211</v>
      </c>
      <c r="P201" s="47">
        <v>22139194</v>
      </c>
      <c r="Q201" s="54">
        <v>75000000</v>
      </c>
      <c r="R201" s="31" t="s">
        <v>51</v>
      </c>
    </row>
    <row r="202" spans="3:18" x14ac:dyDescent="0.25">
      <c r="C202" s="8">
        <v>2018</v>
      </c>
      <c r="D202" s="9" t="s">
        <v>151</v>
      </c>
      <c r="E202" s="9" t="e">
        <f>VLOOKUP(F202,Table3[#All],2,FALSE)</f>
        <v>#N/A</v>
      </c>
      <c r="F202" s="9" t="s">
        <v>9463</v>
      </c>
      <c r="G202" s="9" t="s">
        <v>9467</v>
      </c>
      <c r="H202" s="9" t="s">
        <v>3398</v>
      </c>
      <c r="I202" s="9" t="s">
        <v>86</v>
      </c>
      <c r="J202" s="9" t="s">
        <v>11</v>
      </c>
      <c r="K202" s="30">
        <v>0.9</v>
      </c>
      <c r="L202" s="62">
        <v>333333</v>
      </c>
      <c r="M202" s="58">
        <f>Table1[[#This Row],[Percent]]*Table1[[#This Row],[Estimated Cost]]</f>
        <v>299999.7</v>
      </c>
      <c r="N202" s="54">
        <f>Table1[[#This Row],[Estimated Cost]]-Table1[[#This Row],[Grant Money ]]</f>
        <v>33333.299999999988</v>
      </c>
      <c r="O202" s="32">
        <v>71989211</v>
      </c>
      <c r="P202" s="47">
        <v>22139194</v>
      </c>
      <c r="Q202" s="54">
        <v>75000000</v>
      </c>
      <c r="R202" s="31" t="s">
        <v>18</v>
      </c>
    </row>
    <row r="203" spans="3:18" x14ac:dyDescent="0.25">
      <c r="C203" s="8">
        <v>2018</v>
      </c>
      <c r="D203" s="9" t="s">
        <v>151</v>
      </c>
      <c r="E203" s="9" t="e">
        <f>VLOOKUP(F203,Table3[#All],2,FALSE)</f>
        <v>#N/A</v>
      </c>
      <c r="F203" s="9" t="s">
        <v>10491</v>
      </c>
      <c r="G203" s="9" t="s">
        <v>182</v>
      </c>
      <c r="H203" s="9" t="s">
        <v>199</v>
      </c>
      <c r="I203" s="9" t="s">
        <v>9490</v>
      </c>
      <c r="J203" s="9" t="s">
        <v>11</v>
      </c>
      <c r="K203" s="30">
        <v>0.9</v>
      </c>
      <c r="L203" s="62">
        <v>518333</v>
      </c>
      <c r="M203" s="58">
        <f>Table1[[#This Row],[Percent]]*Table1[[#This Row],[Estimated Cost]]</f>
        <v>466499.7</v>
      </c>
      <c r="N203" s="54">
        <f>Table1[[#This Row],[Estimated Cost]]-Table1[[#This Row],[Grant Money ]]</f>
        <v>51833.299999999988</v>
      </c>
      <c r="O203" s="32">
        <v>71989211</v>
      </c>
      <c r="P203" s="47">
        <v>22139194</v>
      </c>
      <c r="Q203" s="54">
        <v>75000000</v>
      </c>
      <c r="R203" s="31" t="s">
        <v>18</v>
      </c>
    </row>
    <row r="204" spans="3:18" x14ac:dyDescent="0.25">
      <c r="C204" s="8">
        <v>2018</v>
      </c>
      <c r="D204" s="9" t="s">
        <v>151</v>
      </c>
      <c r="E204" s="9" t="e">
        <f>VLOOKUP(F204,Table3[#All],2,FALSE)</f>
        <v>#N/A</v>
      </c>
      <c r="F204" s="9" t="s">
        <v>10500</v>
      </c>
      <c r="G204" s="9" t="s">
        <v>10501</v>
      </c>
      <c r="H204" s="9" t="s">
        <v>8044</v>
      </c>
      <c r="I204" s="9" t="s">
        <v>119</v>
      </c>
      <c r="J204" s="9" t="s">
        <v>26</v>
      </c>
      <c r="K204" s="30">
        <v>0.9</v>
      </c>
      <c r="L204" s="45">
        <v>200000</v>
      </c>
      <c r="M204" s="58">
        <f>Table1[[#This Row],[Percent]]*Table1[[#This Row],[Estimated Cost]]</f>
        <v>180000</v>
      </c>
      <c r="N204" s="54">
        <f>Table1[[#This Row],[Estimated Cost]]-Table1[[#This Row],[Grant Money ]]</f>
        <v>20000</v>
      </c>
      <c r="O204" s="32">
        <v>71989211</v>
      </c>
      <c r="P204" s="47">
        <v>22139194</v>
      </c>
      <c r="Q204" s="54">
        <v>75000000</v>
      </c>
      <c r="R204" s="31" t="s">
        <v>18</v>
      </c>
    </row>
    <row r="205" spans="3:18" x14ac:dyDescent="0.25">
      <c r="C205" s="8">
        <v>2018</v>
      </c>
      <c r="D205" s="9" t="s">
        <v>153</v>
      </c>
      <c r="E205" s="9" t="e">
        <f>VLOOKUP(F205,Table3[#All],2,FALSE)</f>
        <v>#N/A</v>
      </c>
      <c r="F205" s="9" t="s">
        <v>271</v>
      </c>
      <c r="G205" s="9" t="s">
        <v>258</v>
      </c>
      <c r="H205" s="9" t="s">
        <v>265</v>
      </c>
      <c r="I205" s="9" t="s">
        <v>86</v>
      </c>
      <c r="J205" s="9" t="s">
        <v>7</v>
      </c>
      <c r="K205" s="30">
        <v>0.9</v>
      </c>
      <c r="L205" s="45">
        <v>571720</v>
      </c>
      <c r="M205" s="58">
        <f>Table1[[#This Row],[Percent]]*Table1[[#This Row],[Estimated Cost]]</f>
        <v>514548</v>
      </c>
      <c r="N205" s="54">
        <f>Table1[[#This Row],[Estimated Cost]]-Table1[[#This Row],[Grant Money ]]</f>
        <v>57172</v>
      </c>
      <c r="O205" s="32">
        <v>71989211</v>
      </c>
      <c r="P205" s="47">
        <v>22139194</v>
      </c>
      <c r="Q205" s="54">
        <v>75000000</v>
      </c>
      <c r="R205" s="31" t="s">
        <v>18</v>
      </c>
    </row>
    <row r="206" spans="3:18" x14ac:dyDescent="0.25">
      <c r="C206" s="8">
        <v>2018</v>
      </c>
      <c r="D206" s="9" t="s">
        <v>153</v>
      </c>
      <c r="E206" s="9" t="e">
        <f>VLOOKUP(F206,Table3[#All],2,FALSE)</f>
        <v>#N/A</v>
      </c>
      <c r="F206" s="9" t="s">
        <v>10524</v>
      </c>
      <c r="G206" s="9" t="s">
        <v>10525</v>
      </c>
      <c r="H206" s="9" t="s">
        <v>10526</v>
      </c>
      <c r="I206" s="9" t="s">
        <v>86</v>
      </c>
      <c r="J206" s="9" t="s">
        <v>7</v>
      </c>
      <c r="K206" s="30">
        <v>0.9</v>
      </c>
      <c r="L206" s="45">
        <v>500000</v>
      </c>
      <c r="M206" s="58">
        <f>Table1[[#This Row],[Percent]]*Table1[[#This Row],[Estimated Cost]]</f>
        <v>450000</v>
      </c>
      <c r="N206" s="54">
        <f>Table1[[#This Row],[Estimated Cost]]-Table1[[#This Row],[Grant Money ]]</f>
        <v>50000</v>
      </c>
      <c r="O206" s="32">
        <v>71989211</v>
      </c>
      <c r="P206" s="47">
        <v>22139194</v>
      </c>
      <c r="Q206" s="54">
        <v>75000000</v>
      </c>
      <c r="R206" s="31" t="s">
        <v>18</v>
      </c>
    </row>
    <row r="207" spans="3:18" x14ac:dyDescent="0.25">
      <c r="C207" s="8">
        <v>2018</v>
      </c>
      <c r="D207" s="9" t="s">
        <v>153</v>
      </c>
      <c r="E207" s="9" t="e">
        <f>VLOOKUP(F207,Table3[#All],2,FALSE)</f>
        <v>#N/A</v>
      </c>
      <c r="F207" s="9" t="s">
        <v>10527</v>
      </c>
      <c r="G207" s="9" t="s">
        <v>10528</v>
      </c>
      <c r="H207" s="9" t="s">
        <v>1381</v>
      </c>
      <c r="I207" s="9" t="s">
        <v>112</v>
      </c>
      <c r="J207" s="9" t="s">
        <v>7</v>
      </c>
      <c r="K207" s="30">
        <v>0.9</v>
      </c>
      <c r="L207" s="45">
        <v>500000</v>
      </c>
      <c r="M207" s="58">
        <f>Table1[[#This Row],[Percent]]*Table1[[#This Row],[Estimated Cost]]</f>
        <v>450000</v>
      </c>
      <c r="N207" s="54">
        <f>Table1[[#This Row],[Estimated Cost]]-Table1[[#This Row],[Grant Money ]]</f>
        <v>50000</v>
      </c>
      <c r="O207" s="32">
        <v>71989211</v>
      </c>
      <c r="P207" s="47">
        <v>22139194</v>
      </c>
      <c r="Q207" s="54">
        <v>75000000</v>
      </c>
      <c r="R207" s="31" t="s">
        <v>18</v>
      </c>
    </row>
    <row r="208" spans="3:18" x14ac:dyDescent="0.25">
      <c r="C208" s="8">
        <v>2018</v>
      </c>
      <c r="D208" s="9" t="s">
        <v>153</v>
      </c>
      <c r="E208" s="9" t="e">
        <f>VLOOKUP(F208,Table3[#All],2,FALSE)</f>
        <v>#N/A</v>
      </c>
      <c r="F208" s="9" t="s">
        <v>10529</v>
      </c>
      <c r="G208" s="9" t="s">
        <v>10530</v>
      </c>
      <c r="H208" s="9" t="s">
        <v>1179</v>
      </c>
      <c r="I208" s="9" t="s">
        <v>10</v>
      </c>
      <c r="J208" s="9" t="s">
        <v>7</v>
      </c>
      <c r="K208" s="30">
        <v>0.9</v>
      </c>
      <c r="L208" s="32">
        <v>605000</v>
      </c>
      <c r="M208" s="58">
        <f>Table1[[#This Row],[Percent]]*Table1[[#This Row],[Estimated Cost]]</f>
        <v>544500</v>
      </c>
      <c r="N208" s="54">
        <f>Table1[[#This Row],[Estimated Cost]]-Table1[[#This Row],[Grant Money ]]</f>
        <v>60500</v>
      </c>
      <c r="O208" s="32">
        <v>71989211</v>
      </c>
      <c r="P208" s="47">
        <v>22139194</v>
      </c>
      <c r="Q208" s="54">
        <v>75000000</v>
      </c>
      <c r="R208" s="31" t="s">
        <v>18</v>
      </c>
    </row>
    <row r="209" spans="3:18" x14ac:dyDescent="0.25">
      <c r="C209" s="8">
        <v>2018</v>
      </c>
      <c r="D209" s="9" t="s">
        <v>153</v>
      </c>
      <c r="E209" s="9" t="e">
        <f>VLOOKUP(F209,Table3[#All],2,FALSE)</f>
        <v>#N/A</v>
      </c>
      <c r="F209" s="9" t="s">
        <v>241</v>
      </c>
      <c r="G209" s="9" t="s">
        <v>231</v>
      </c>
      <c r="H209" s="9" t="s">
        <v>237</v>
      </c>
      <c r="I209" s="9" t="s">
        <v>10531</v>
      </c>
      <c r="J209" s="9" t="s">
        <v>7</v>
      </c>
      <c r="K209" s="30">
        <v>0.9</v>
      </c>
      <c r="L209" s="45">
        <v>166667</v>
      </c>
      <c r="M209" s="58">
        <f>Table1[[#This Row],[Percent]]*Table1[[#This Row],[Estimated Cost]]</f>
        <v>150000.30000000002</v>
      </c>
      <c r="N209" s="54">
        <f>Table1[[#This Row],[Estimated Cost]]-Table1[[#This Row],[Grant Money ]]</f>
        <v>16666.699999999983</v>
      </c>
      <c r="O209" s="32">
        <v>71989211</v>
      </c>
      <c r="P209" s="47">
        <v>22139194</v>
      </c>
      <c r="Q209" s="54">
        <v>75000000</v>
      </c>
      <c r="R209" s="31" t="s">
        <v>18</v>
      </c>
    </row>
    <row r="210" spans="3:18" x14ac:dyDescent="0.25">
      <c r="C210" s="8">
        <v>2018</v>
      </c>
      <c r="D210" s="9" t="s">
        <v>153</v>
      </c>
      <c r="E210" s="9" t="e">
        <f>VLOOKUP(F210,Table3[#All],2,FALSE)</f>
        <v>#N/A</v>
      </c>
      <c r="F210" s="9" t="s">
        <v>10532</v>
      </c>
      <c r="G210" s="9" t="s">
        <v>10533</v>
      </c>
      <c r="H210" s="9" t="s">
        <v>2715</v>
      </c>
      <c r="I210" s="9" t="s">
        <v>10534</v>
      </c>
      <c r="J210" s="9" t="s">
        <v>7</v>
      </c>
      <c r="K210" s="30">
        <v>0.9</v>
      </c>
      <c r="L210" s="45">
        <v>150000</v>
      </c>
      <c r="M210" s="58">
        <f>Table1[[#This Row],[Percent]]*Table1[[#This Row],[Estimated Cost]]</f>
        <v>135000</v>
      </c>
      <c r="N210" s="54">
        <f>Table1[[#This Row],[Estimated Cost]]-Table1[[#This Row],[Grant Money ]]</f>
        <v>15000</v>
      </c>
      <c r="O210" s="32">
        <v>71989211</v>
      </c>
      <c r="P210" s="47">
        <v>22139194</v>
      </c>
      <c r="Q210" s="54">
        <v>75000000</v>
      </c>
      <c r="R210" s="31" t="s">
        <v>18</v>
      </c>
    </row>
    <row r="211" spans="3:18" x14ac:dyDescent="0.25">
      <c r="C211" s="8">
        <v>2018</v>
      </c>
      <c r="D211" s="9" t="s">
        <v>153</v>
      </c>
      <c r="E211" s="9" t="e">
        <f>VLOOKUP(F211,Table3[#All],2,FALSE)</f>
        <v>#N/A</v>
      </c>
      <c r="F211" s="9" t="s">
        <v>15</v>
      </c>
      <c r="G211" s="9" t="s">
        <v>9</v>
      </c>
      <c r="H211" s="9" t="s">
        <v>14</v>
      </c>
      <c r="I211" s="9" t="s">
        <v>86</v>
      </c>
      <c r="J211" s="9" t="s">
        <v>7</v>
      </c>
      <c r="K211" s="30">
        <v>0.9</v>
      </c>
      <c r="L211" s="45">
        <v>500000</v>
      </c>
      <c r="M211" s="58">
        <f>Table1[[#This Row],[Percent]]*Table1[[#This Row],[Estimated Cost]]</f>
        <v>450000</v>
      </c>
      <c r="N211" s="54">
        <f>Table1[[#This Row],[Estimated Cost]]-Table1[[#This Row],[Grant Money ]]</f>
        <v>50000</v>
      </c>
      <c r="O211" s="32">
        <v>71989211</v>
      </c>
      <c r="P211" s="47">
        <v>22139194</v>
      </c>
      <c r="Q211" s="54">
        <v>75000000</v>
      </c>
      <c r="R211" s="31" t="s">
        <v>18</v>
      </c>
    </row>
    <row r="212" spans="3:18" x14ac:dyDescent="0.25">
      <c r="C212" s="8">
        <v>2018</v>
      </c>
      <c r="D212" s="9" t="s">
        <v>153</v>
      </c>
      <c r="E212" s="9" t="e">
        <f>VLOOKUP(F212,Table3[#All],2,FALSE)</f>
        <v>#N/A</v>
      </c>
      <c r="F212" s="9" t="s">
        <v>10535</v>
      </c>
      <c r="G212" s="9" t="s">
        <v>10536</v>
      </c>
      <c r="H212" s="9" t="s">
        <v>4226</v>
      </c>
      <c r="I212" s="9" t="s">
        <v>10537</v>
      </c>
      <c r="J212" s="9" t="s">
        <v>7</v>
      </c>
      <c r="K212" s="30">
        <v>0.9</v>
      </c>
      <c r="L212" s="45">
        <v>666667</v>
      </c>
      <c r="M212" s="58">
        <f>Table1[[#This Row],[Percent]]*Table1[[#This Row],[Estimated Cost]]</f>
        <v>600000.30000000005</v>
      </c>
      <c r="N212" s="54">
        <f>Table1[[#This Row],[Estimated Cost]]-Table1[[#This Row],[Grant Money ]]</f>
        <v>66666.699999999953</v>
      </c>
      <c r="O212" s="32">
        <v>71989211</v>
      </c>
      <c r="P212" s="47">
        <v>22139194</v>
      </c>
      <c r="Q212" s="54">
        <v>75000000</v>
      </c>
      <c r="R212" s="31" t="s">
        <v>18</v>
      </c>
    </row>
    <row r="213" spans="3:18" x14ac:dyDescent="0.25">
      <c r="C213" s="8">
        <v>2018</v>
      </c>
      <c r="D213" s="9" t="s">
        <v>153</v>
      </c>
      <c r="E213" s="9" t="e">
        <f>VLOOKUP(F213,Table3[#All],2,FALSE)</f>
        <v>#N/A</v>
      </c>
      <c r="F213" s="9" t="s">
        <v>10538</v>
      </c>
      <c r="G213" s="9" t="s">
        <v>10539</v>
      </c>
      <c r="H213" s="9" t="s">
        <v>4308</v>
      </c>
      <c r="I213" s="9" t="s">
        <v>10</v>
      </c>
      <c r="J213" s="9" t="s">
        <v>7</v>
      </c>
      <c r="K213" s="30">
        <v>0.9</v>
      </c>
      <c r="L213" s="45">
        <v>66667</v>
      </c>
      <c r="M213" s="58">
        <f>Table1[[#This Row],[Percent]]*Table1[[#This Row],[Estimated Cost]]</f>
        <v>60000.3</v>
      </c>
      <c r="N213" s="54">
        <f>Table1[[#This Row],[Estimated Cost]]-Table1[[#This Row],[Grant Money ]]</f>
        <v>6666.6999999999971</v>
      </c>
      <c r="O213" s="32">
        <v>71989211</v>
      </c>
      <c r="P213" s="47">
        <v>22139194</v>
      </c>
      <c r="Q213" s="54">
        <v>75000000</v>
      </c>
      <c r="R213" s="31" t="s">
        <v>18</v>
      </c>
    </row>
    <row r="214" spans="3:18" x14ac:dyDescent="0.25">
      <c r="C214" s="8">
        <v>2018</v>
      </c>
      <c r="D214" s="9" t="s">
        <v>153</v>
      </c>
      <c r="E214" s="9" t="e">
        <f>VLOOKUP(F214,Table3[#All],2,FALSE)</f>
        <v>#N/A</v>
      </c>
      <c r="F214" s="9" t="s">
        <v>288</v>
      </c>
      <c r="G214" s="9" t="s">
        <v>62</v>
      </c>
      <c r="H214" s="9" t="s">
        <v>63</v>
      </c>
      <c r="I214" s="9" t="s">
        <v>9490</v>
      </c>
      <c r="J214" s="9" t="s">
        <v>7</v>
      </c>
      <c r="K214" s="30">
        <v>0.9</v>
      </c>
      <c r="L214" s="45">
        <v>333333</v>
      </c>
      <c r="M214" s="58">
        <f>Table1[[#This Row],[Percent]]*Table1[[#This Row],[Estimated Cost]]</f>
        <v>299999.7</v>
      </c>
      <c r="N214" s="54">
        <f>Table1[[#This Row],[Estimated Cost]]-Table1[[#This Row],[Grant Money ]]</f>
        <v>33333.299999999988</v>
      </c>
      <c r="O214" s="32">
        <v>71989211</v>
      </c>
      <c r="P214" s="47">
        <v>22139194</v>
      </c>
      <c r="Q214" s="54">
        <v>75000000</v>
      </c>
      <c r="R214" s="31" t="s">
        <v>18</v>
      </c>
    </row>
    <row r="215" spans="3:18" x14ac:dyDescent="0.25">
      <c r="C215" s="8">
        <v>2018</v>
      </c>
      <c r="D215" s="9" t="s">
        <v>153</v>
      </c>
      <c r="E215" s="9" t="e">
        <f>VLOOKUP(F215,Table3[#All],2,FALSE)</f>
        <v>#N/A</v>
      </c>
      <c r="F215" s="9" t="s">
        <v>21</v>
      </c>
      <c r="G215" s="9" t="s">
        <v>19</v>
      </c>
      <c r="H215" s="9" t="s">
        <v>20</v>
      </c>
      <c r="I215" s="9" t="s">
        <v>86</v>
      </c>
      <c r="J215" s="9" t="s">
        <v>7</v>
      </c>
      <c r="K215" s="30">
        <v>0.9</v>
      </c>
      <c r="L215" s="45">
        <v>166667</v>
      </c>
      <c r="M215" s="58">
        <f>Table1[[#This Row],[Percent]]*Table1[[#This Row],[Estimated Cost]]</f>
        <v>150000.30000000002</v>
      </c>
      <c r="N215" s="54">
        <f>Table1[[#This Row],[Estimated Cost]]-Table1[[#This Row],[Grant Money ]]</f>
        <v>16666.699999999983</v>
      </c>
      <c r="O215" s="32">
        <v>71989211</v>
      </c>
      <c r="P215" s="47">
        <v>22139194</v>
      </c>
      <c r="Q215" s="54">
        <v>75000000</v>
      </c>
      <c r="R215" s="31" t="s">
        <v>18</v>
      </c>
    </row>
    <row r="216" spans="3:18" x14ac:dyDescent="0.25">
      <c r="C216" s="8">
        <v>2018</v>
      </c>
      <c r="D216" s="9" t="s">
        <v>153</v>
      </c>
      <c r="E216" s="9" t="e">
        <f>VLOOKUP(F216,Table3[#All],2,FALSE)</f>
        <v>#N/A</v>
      </c>
      <c r="F216" s="9" t="s">
        <v>10540</v>
      </c>
      <c r="G216" s="9" t="s">
        <v>69</v>
      </c>
      <c r="H216" s="9" t="s">
        <v>296</v>
      </c>
      <c r="I216" s="9" t="s">
        <v>111</v>
      </c>
      <c r="J216" s="9" t="s">
        <v>7</v>
      </c>
      <c r="K216" s="30">
        <v>0.9</v>
      </c>
      <c r="L216" s="45">
        <v>206273</v>
      </c>
      <c r="M216" s="58">
        <f>Table1[[#This Row],[Percent]]*Table1[[#This Row],[Estimated Cost]]</f>
        <v>185645.7</v>
      </c>
      <c r="N216" s="54">
        <f>Table1[[#This Row],[Estimated Cost]]-Table1[[#This Row],[Grant Money ]]</f>
        <v>20627.299999999988</v>
      </c>
      <c r="O216" s="32">
        <v>71989211</v>
      </c>
      <c r="P216" s="47">
        <v>22139194</v>
      </c>
      <c r="Q216" s="54">
        <v>75000000</v>
      </c>
      <c r="R216" s="31" t="s">
        <v>18</v>
      </c>
    </row>
    <row r="217" spans="3:18" x14ac:dyDescent="0.25">
      <c r="C217" s="8">
        <v>2018</v>
      </c>
      <c r="D217" s="9" t="s">
        <v>153</v>
      </c>
      <c r="E217" s="9" t="e">
        <f>VLOOKUP(F217,Table3[#All],2,FALSE)</f>
        <v>#N/A</v>
      </c>
      <c r="F217" s="9" t="s">
        <v>10541</v>
      </c>
      <c r="G217" s="9" t="s">
        <v>10542</v>
      </c>
      <c r="H217" s="9" t="s">
        <v>10543</v>
      </c>
      <c r="I217" s="9" t="s">
        <v>10544</v>
      </c>
      <c r="J217" s="9" t="s">
        <v>7</v>
      </c>
      <c r="K217" s="30">
        <v>0.9</v>
      </c>
      <c r="L217" s="45">
        <v>333333</v>
      </c>
      <c r="M217" s="58">
        <f>Table1[[#This Row],[Percent]]*Table1[[#This Row],[Estimated Cost]]</f>
        <v>299999.7</v>
      </c>
      <c r="N217" s="54">
        <f>Table1[[#This Row],[Estimated Cost]]-Table1[[#This Row],[Grant Money ]]</f>
        <v>33333.299999999988</v>
      </c>
      <c r="O217" s="32">
        <v>71989211</v>
      </c>
      <c r="P217" s="47">
        <v>22139194</v>
      </c>
      <c r="Q217" s="54">
        <v>75000000</v>
      </c>
      <c r="R217" s="31" t="s">
        <v>18</v>
      </c>
    </row>
    <row r="218" spans="3:18" x14ac:dyDescent="0.25">
      <c r="C218" s="8">
        <v>2018</v>
      </c>
      <c r="D218" s="9" t="s">
        <v>153</v>
      </c>
      <c r="E218" s="9" t="e">
        <f>VLOOKUP(F218,Table3[#All],2,FALSE)</f>
        <v>#N/A</v>
      </c>
      <c r="F218" s="9" t="s">
        <v>23</v>
      </c>
      <c r="G218" s="9" t="s">
        <v>22</v>
      </c>
      <c r="H218" s="9" t="s">
        <v>116</v>
      </c>
      <c r="I218" s="9" t="s">
        <v>9515</v>
      </c>
      <c r="J218" s="9" t="s">
        <v>7</v>
      </c>
      <c r="K218" s="30">
        <v>0.9</v>
      </c>
      <c r="L218" s="45">
        <v>602000</v>
      </c>
      <c r="M218" s="58">
        <f>Table1[[#This Row],[Percent]]*Table1[[#This Row],[Estimated Cost]]</f>
        <v>541800</v>
      </c>
      <c r="N218" s="54">
        <f>Table1[[#This Row],[Estimated Cost]]-Table1[[#This Row],[Grant Money ]]</f>
        <v>60200</v>
      </c>
      <c r="O218" s="32">
        <v>71989211</v>
      </c>
      <c r="P218" s="47">
        <v>22139194</v>
      </c>
      <c r="Q218" s="54">
        <v>75000000</v>
      </c>
      <c r="R218" s="31" t="s">
        <v>18</v>
      </c>
    </row>
    <row r="219" spans="3:18" x14ac:dyDescent="0.25">
      <c r="C219" s="8">
        <v>2018</v>
      </c>
      <c r="D219" s="9" t="s">
        <v>153</v>
      </c>
      <c r="E219" s="9" t="str">
        <f>VLOOKUP(F219,Table3[#All],2,FALSE)</f>
        <v>TRL</v>
      </c>
      <c r="F219" s="9" t="s">
        <v>94</v>
      </c>
      <c r="G219" s="9" t="s">
        <v>292</v>
      </c>
      <c r="H219" s="9" t="s">
        <v>108</v>
      </c>
      <c r="I219" s="9" t="s">
        <v>10</v>
      </c>
      <c r="J219" s="9" t="s">
        <v>7</v>
      </c>
      <c r="K219" s="30">
        <v>0.9</v>
      </c>
      <c r="L219" s="45">
        <v>175000</v>
      </c>
      <c r="M219" s="58">
        <f>Table1[[#This Row],[Percent]]*Table1[[#This Row],[Estimated Cost]]</f>
        <v>157500</v>
      </c>
      <c r="N219" s="54">
        <f>Table1[[#This Row],[Estimated Cost]]-Table1[[#This Row],[Grant Money ]]</f>
        <v>17500</v>
      </c>
      <c r="O219" s="32">
        <v>71989211</v>
      </c>
      <c r="P219" s="47">
        <v>22139194</v>
      </c>
      <c r="Q219" s="54">
        <v>75000000</v>
      </c>
      <c r="R219" s="31" t="s">
        <v>18</v>
      </c>
    </row>
    <row r="220" spans="3:18" x14ac:dyDescent="0.25">
      <c r="C220" s="8">
        <v>2018</v>
      </c>
      <c r="D220" s="9" t="s">
        <v>153</v>
      </c>
      <c r="E220" s="9" t="e">
        <f>VLOOKUP(F220,Table3[#All],2,FALSE)</f>
        <v>#N/A</v>
      </c>
      <c r="F220" s="9" t="s">
        <v>271</v>
      </c>
      <c r="G220" s="9" t="s">
        <v>258</v>
      </c>
      <c r="H220" s="9" t="s">
        <v>265</v>
      </c>
      <c r="I220" s="9" t="s">
        <v>86</v>
      </c>
      <c r="J220" s="9" t="s">
        <v>11</v>
      </c>
      <c r="K220" s="30">
        <v>0.9</v>
      </c>
      <c r="L220" s="62">
        <v>801280</v>
      </c>
      <c r="M220" s="58">
        <f>Table1[[#This Row],[Percent]]*Table1[[#This Row],[Estimated Cost]]</f>
        <v>721152</v>
      </c>
      <c r="N220" s="54">
        <f>Table1[[#This Row],[Estimated Cost]]-Table1[[#This Row],[Grant Money ]]</f>
        <v>80128</v>
      </c>
      <c r="O220" s="32">
        <v>71989211</v>
      </c>
      <c r="P220" s="47">
        <v>22139194</v>
      </c>
      <c r="Q220" s="54">
        <v>75000000</v>
      </c>
      <c r="R220" s="31" t="s">
        <v>18</v>
      </c>
    </row>
    <row r="221" spans="3:18" x14ac:dyDescent="0.25">
      <c r="C221" s="8">
        <v>2018</v>
      </c>
      <c r="D221" s="9" t="s">
        <v>153</v>
      </c>
      <c r="E221" s="9" t="e">
        <f>VLOOKUP(F221,Table3[#All],2,FALSE)</f>
        <v>#N/A</v>
      </c>
      <c r="F221" s="9" t="s">
        <v>241</v>
      </c>
      <c r="G221" s="9" t="s">
        <v>231</v>
      </c>
      <c r="H221" s="9" t="s">
        <v>237</v>
      </c>
      <c r="I221" s="9" t="s">
        <v>10531</v>
      </c>
      <c r="J221" s="9" t="s">
        <v>11</v>
      </c>
      <c r="K221" s="30">
        <v>0.9</v>
      </c>
      <c r="L221" s="62">
        <v>675333</v>
      </c>
      <c r="M221" s="58">
        <f>Table1[[#This Row],[Percent]]*Table1[[#This Row],[Estimated Cost]]</f>
        <v>607799.70000000007</v>
      </c>
      <c r="N221" s="54">
        <f>Table1[[#This Row],[Estimated Cost]]-Table1[[#This Row],[Grant Money ]]</f>
        <v>67533.29999999993</v>
      </c>
      <c r="O221" s="32">
        <v>71989211</v>
      </c>
      <c r="P221" s="47">
        <v>22139194</v>
      </c>
      <c r="Q221" s="54">
        <v>75000000</v>
      </c>
      <c r="R221" s="31" t="s">
        <v>18</v>
      </c>
    </row>
    <row r="222" spans="3:18" x14ac:dyDescent="0.25">
      <c r="C222" s="8">
        <v>2018</v>
      </c>
      <c r="D222" s="9" t="s">
        <v>153</v>
      </c>
      <c r="E222" s="9" t="e">
        <f>VLOOKUP(F222,Table3[#All],2,FALSE)</f>
        <v>#N/A</v>
      </c>
      <c r="F222" s="9" t="s">
        <v>15</v>
      </c>
      <c r="G222" s="9" t="s">
        <v>9</v>
      </c>
      <c r="H222" s="9" t="s">
        <v>14</v>
      </c>
      <c r="I222" s="9" t="s">
        <v>86</v>
      </c>
      <c r="J222" s="9" t="s">
        <v>11</v>
      </c>
      <c r="K222" s="30">
        <v>0.9</v>
      </c>
      <c r="L222" s="62">
        <v>1046000</v>
      </c>
      <c r="M222" s="58">
        <f>Table1[[#This Row],[Percent]]*Table1[[#This Row],[Estimated Cost]]</f>
        <v>941400</v>
      </c>
      <c r="N222" s="54">
        <f>Table1[[#This Row],[Estimated Cost]]-Table1[[#This Row],[Grant Money ]]</f>
        <v>104600</v>
      </c>
      <c r="O222" s="32">
        <v>71989211</v>
      </c>
      <c r="P222" s="47">
        <v>22139194</v>
      </c>
      <c r="Q222" s="54">
        <v>75000000</v>
      </c>
      <c r="R222" s="31" t="s">
        <v>18</v>
      </c>
    </row>
    <row r="223" spans="3:18" x14ac:dyDescent="0.25">
      <c r="C223" s="8">
        <v>2018</v>
      </c>
      <c r="D223" s="9" t="s">
        <v>153</v>
      </c>
      <c r="E223" s="9" t="e">
        <f>VLOOKUP(F223,Table3[#All],2,FALSE)</f>
        <v>#N/A</v>
      </c>
      <c r="F223" s="9" t="s">
        <v>10545</v>
      </c>
      <c r="G223" s="9" t="s">
        <v>293</v>
      </c>
      <c r="H223" s="9" t="s">
        <v>101</v>
      </c>
      <c r="I223" s="9" t="s">
        <v>9490</v>
      </c>
      <c r="J223" s="9" t="s">
        <v>26</v>
      </c>
      <c r="K223" s="30">
        <v>0.9</v>
      </c>
      <c r="L223" s="45">
        <v>1412400</v>
      </c>
      <c r="M223" s="58">
        <f>Table1[[#This Row],[Percent]]*Table1[[#This Row],[Estimated Cost]]</f>
        <v>1271160</v>
      </c>
      <c r="N223" s="54">
        <f>Table1[[#This Row],[Estimated Cost]]-Table1[[#This Row],[Grant Money ]]</f>
        <v>141240</v>
      </c>
      <c r="O223" s="32">
        <v>71989211</v>
      </c>
      <c r="P223" s="47">
        <v>22139194</v>
      </c>
      <c r="Q223" s="54">
        <v>75000000</v>
      </c>
      <c r="R223" s="31" t="s">
        <v>18</v>
      </c>
    </row>
    <row r="224" spans="3:18" x14ac:dyDescent="0.25">
      <c r="C224" s="8">
        <v>2018</v>
      </c>
      <c r="D224" s="9" t="s">
        <v>153</v>
      </c>
      <c r="E224" s="9" t="e">
        <f>VLOOKUP(F224,Table3[#All],2,FALSE)</f>
        <v>#N/A</v>
      </c>
      <c r="F224" s="9" t="s">
        <v>288</v>
      </c>
      <c r="G224" s="9" t="s">
        <v>62</v>
      </c>
      <c r="H224" s="9" t="s">
        <v>63</v>
      </c>
      <c r="I224" s="9" t="s">
        <v>9490</v>
      </c>
      <c r="J224" s="9" t="s">
        <v>11</v>
      </c>
      <c r="K224" s="30">
        <v>0.9</v>
      </c>
      <c r="L224" s="62">
        <v>1341666</v>
      </c>
      <c r="M224" s="58">
        <f>Table1[[#This Row],[Percent]]*Table1[[#This Row],[Estimated Cost]]</f>
        <v>1207499.4000000001</v>
      </c>
      <c r="N224" s="54">
        <f>Table1[[#This Row],[Estimated Cost]]-Table1[[#This Row],[Grant Money ]]</f>
        <v>134166.59999999986</v>
      </c>
      <c r="O224" s="32">
        <v>71989211</v>
      </c>
      <c r="P224" s="47">
        <v>22139194</v>
      </c>
      <c r="Q224" s="54">
        <v>75000000</v>
      </c>
      <c r="R224" s="31" t="s">
        <v>18</v>
      </c>
    </row>
    <row r="225" spans="3:18" x14ac:dyDescent="0.25">
      <c r="C225" s="8">
        <v>2018</v>
      </c>
      <c r="D225" s="9" t="s">
        <v>153</v>
      </c>
      <c r="E225" s="9" t="e">
        <f>VLOOKUP(F225,Table3[#All],2,FALSE)</f>
        <v>#N/A</v>
      </c>
      <c r="F225" s="9" t="s">
        <v>21</v>
      </c>
      <c r="G225" s="9" t="s">
        <v>19</v>
      </c>
      <c r="H225" s="9" t="s">
        <v>20</v>
      </c>
      <c r="I225" s="9" t="s">
        <v>86</v>
      </c>
      <c r="J225" s="9" t="s">
        <v>11</v>
      </c>
      <c r="K225" s="30">
        <v>0.9</v>
      </c>
      <c r="L225" s="62">
        <v>5578333</v>
      </c>
      <c r="M225" s="58">
        <f>Table1[[#This Row],[Percent]]*Table1[[#This Row],[Estimated Cost]]</f>
        <v>5020499.7</v>
      </c>
      <c r="N225" s="54">
        <f>Table1[[#This Row],[Estimated Cost]]-Table1[[#This Row],[Grant Money ]]</f>
        <v>557833.29999999981</v>
      </c>
      <c r="O225" s="32">
        <v>71989211</v>
      </c>
      <c r="P225" s="47">
        <v>22139194</v>
      </c>
      <c r="Q225" s="54">
        <v>75000000</v>
      </c>
      <c r="R225" s="31" t="s">
        <v>18</v>
      </c>
    </row>
    <row r="226" spans="3:18" x14ac:dyDescent="0.25">
      <c r="C226" s="8">
        <v>2018</v>
      </c>
      <c r="D226" s="9" t="s">
        <v>153</v>
      </c>
      <c r="E226" s="9" t="e">
        <f>VLOOKUP(F226,Table3[#All],2,FALSE)</f>
        <v>#N/A</v>
      </c>
      <c r="F226" s="9" t="s">
        <v>10546</v>
      </c>
      <c r="G226" s="9" t="s">
        <v>10547</v>
      </c>
      <c r="H226" s="9" t="s">
        <v>5613</v>
      </c>
      <c r="I226" s="9" t="s">
        <v>119</v>
      </c>
      <c r="J226" s="9" t="s">
        <v>26</v>
      </c>
      <c r="K226" s="30">
        <v>0.9</v>
      </c>
      <c r="L226" s="45">
        <v>200000</v>
      </c>
      <c r="M226" s="58">
        <f>Table1[[#This Row],[Percent]]*Table1[[#This Row],[Estimated Cost]]</f>
        <v>180000</v>
      </c>
      <c r="N226" s="54">
        <f>Table1[[#This Row],[Estimated Cost]]-Table1[[#This Row],[Grant Money ]]</f>
        <v>20000</v>
      </c>
      <c r="O226" s="32">
        <v>71989211</v>
      </c>
      <c r="P226" s="47">
        <v>22139194</v>
      </c>
      <c r="Q226" s="54">
        <v>75000000</v>
      </c>
      <c r="R226" s="31" t="s">
        <v>18</v>
      </c>
    </row>
    <row r="227" spans="3:18" x14ac:dyDescent="0.25">
      <c r="C227" s="8">
        <v>2018</v>
      </c>
      <c r="D227" s="9" t="s">
        <v>153</v>
      </c>
      <c r="E227" s="9" t="e">
        <f>VLOOKUP(F227,Table3[#All],2,FALSE)</f>
        <v>#N/A</v>
      </c>
      <c r="F227" s="9" t="s">
        <v>10540</v>
      </c>
      <c r="G227" s="9" t="s">
        <v>69</v>
      </c>
      <c r="H227" s="9" t="s">
        <v>296</v>
      </c>
      <c r="I227" s="9" t="s">
        <v>111</v>
      </c>
      <c r="J227" s="9" t="s">
        <v>11</v>
      </c>
      <c r="K227" s="30">
        <v>0.9</v>
      </c>
      <c r="L227" s="62">
        <v>958726</v>
      </c>
      <c r="M227" s="58">
        <f>Table1[[#This Row],[Percent]]*Table1[[#This Row],[Estimated Cost]]</f>
        <v>862853.4</v>
      </c>
      <c r="N227" s="54">
        <f>Table1[[#This Row],[Estimated Cost]]-Table1[[#This Row],[Grant Money ]]</f>
        <v>95872.599999999977</v>
      </c>
      <c r="O227" s="32">
        <v>71989211</v>
      </c>
      <c r="P227" s="47">
        <v>22139194</v>
      </c>
      <c r="Q227" s="54">
        <v>75000000</v>
      </c>
      <c r="R227" s="31" t="s">
        <v>18</v>
      </c>
    </row>
    <row r="228" spans="3:18" x14ac:dyDescent="0.25">
      <c r="C228" s="8">
        <v>2018</v>
      </c>
      <c r="D228" s="9" t="s">
        <v>153</v>
      </c>
      <c r="E228" s="9" t="e">
        <f>VLOOKUP(F228,Table3[#All],2,FALSE)</f>
        <v>#N/A</v>
      </c>
      <c r="F228" s="9" t="s">
        <v>10548</v>
      </c>
      <c r="G228" s="9" t="s">
        <v>174</v>
      </c>
      <c r="H228" s="9" t="s">
        <v>10549</v>
      </c>
      <c r="I228" s="9" t="s">
        <v>86</v>
      </c>
      <c r="J228" s="9" t="s">
        <v>11</v>
      </c>
      <c r="K228" s="30">
        <v>0.9</v>
      </c>
      <c r="L228" s="62">
        <v>2100000</v>
      </c>
      <c r="M228" s="58">
        <f>Table1[[#This Row],[Percent]]*Table1[[#This Row],[Estimated Cost]]</f>
        <v>1890000</v>
      </c>
      <c r="N228" s="54">
        <f>Table1[[#This Row],[Estimated Cost]]-Table1[[#This Row],[Grant Money ]]</f>
        <v>210000</v>
      </c>
      <c r="O228" s="32">
        <v>71989211</v>
      </c>
      <c r="P228" s="47">
        <v>22139194</v>
      </c>
      <c r="Q228" s="54">
        <v>75000000</v>
      </c>
      <c r="R228" s="31" t="s">
        <v>18</v>
      </c>
    </row>
    <row r="229" spans="3:18" x14ac:dyDescent="0.25">
      <c r="C229" s="8">
        <v>2018</v>
      </c>
      <c r="D229" s="9" t="s">
        <v>164</v>
      </c>
      <c r="E229" s="9" t="str">
        <f>VLOOKUP(F229,Table3[#All],2,FALSE)</f>
        <v>FTW</v>
      </c>
      <c r="F229" s="9" t="s">
        <v>11011</v>
      </c>
      <c r="G229" s="9" t="s">
        <v>177</v>
      </c>
      <c r="H229" s="9" t="s">
        <v>194</v>
      </c>
      <c r="I229" s="9" t="s">
        <v>86</v>
      </c>
      <c r="J229" s="9" t="s">
        <v>9516</v>
      </c>
      <c r="K229" s="30"/>
      <c r="L229" s="45">
        <v>6400000</v>
      </c>
      <c r="M229" s="58">
        <v>6400000</v>
      </c>
      <c r="N229" s="54">
        <f>Table1[[#This Row],[Estimated Cost]]-Table1[[#This Row],[Grant Money ]]</f>
        <v>0</v>
      </c>
      <c r="O229" s="32">
        <v>71989211</v>
      </c>
      <c r="P229" s="47">
        <v>22139194</v>
      </c>
      <c r="Q229" s="54">
        <v>75000000</v>
      </c>
      <c r="R229" s="31" t="s">
        <v>51</v>
      </c>
    </row>
    <row r="230" spans="3:18" x14ac:dyDescent="0.25">
      <c r="C230" s="8">
        <v>2018</v>
      </c>
      <c r="D230" s="9" t="s">
        <v>164</v>
      </c>
      <c r="E230" s="9" t="str">
        <f>VLOOKUP(F230,Table3[#All],2,FALSE)</f>
        <v>FTW</v>
      </c>
      <c r="F230" s="9" t="s">
        <v>11011</v>
      </c>
      <c r="G230" s="9" t="s">
        <v>177</v>
      </c>
      <c r="H230" s="9" t="s">
        <v>194</v>
      </c>
      <c r="I230" s="9" t="s">
        <v>86</v>
      </c>
      <c r="J230" s="9" t="s">
        <v>7</v>
      </c>
      <c r="K230" s="30"/>
      <c r="L230" s="45">
        <v>150000</v>
      </c>
      <c r="M230" s="58">
        <v>150000</v>
      </c>
      <c r="N230" s="54">
        <f>Table1[[#This Row],[Estimated Cost]]-Table1[[#This Row],[Grant Money ]]</f>
        <v>0</v>
      </c>
      <c r="O230" s="32">
        <v>71989211</v>
      </c>
      <c r="P230" s="47">
        <v>22139194</v>
      </c>
      <c r="Q230" s="54">
        <v>75000000</v>
      </c>
      <c r="R230" s="31" t="s">
        <v>51</v>
      </c>
    </row>
    <row r="231" spans="3:18" x14ac:dyDescent="0.25">
      <c r="C231" s="8">
        <v>2018</v>
      </c>
      <c r="D231" s="9" t="s">
        <v>164</v>
      </c>
      <c r="E231" s="9" t="str">
        <f>VLOOKUP(F231,Table3[#All],2,FALSE)</f>
        <v>FTW</v>
      </c>
      <c r="F231" s="9" t="s">
        <v>11011</v>
      </c>
      <c r="G231" s="9" t="s">
        <v>177</v>
      </c>
      <c r="H231" s="9" t="s">
        <v>194</v>
      </c>
      <c r="I231" s="9" t="s">
        <v>86</v>
      </c>
      <c r="J231" s="9" t="s">
        <v>26</v>
      </c>
      <c r="K231" s="30"/>
      <c r="L231" s="45">
        <v>1730000</v>
      </c>
      <c r="M231" s="58">
        <v>1730000</v>
      </c>
      <c r="N231" s="54">
        <f>Table1[[#This Row],[Estimated Cost]]-Table1[[#This Row],[Grant Money ]]</f>
        <v>0</v>
      </c>
      <c r="O231" s="32">
        <v>71989211</v>
      </c>
      <c r="P231" s="47">
        <v>22139194</v>
      </c>
      <c r="Q231" s="54">
        <v>75000000</v>
      </c>
      <c r="R231" s="31" t="s">
        <v>51</v>
      </c>
    </row>
    <row r="232" spans="3:18" x14ac:dyDescent="0.25">
      <c r="C232" s="8">
        <v>2018</v>
      </c>
      <c r="D232" s="9" t="s">
        <v>164</v>
      </c>
      <c r="E232" s="9" t="str">
        <f>VLOOKUP(F232,Table3[#All],2,FALSE)</f>
        <v>FWS</v>
      </c>
      <c r="F232" s="9" t="s">
        <v>11012</v>
      </c>
      <c r="G232" s="9" t="s">
        <v>177</v>
      </c>
      <c r="H232" s="9" t="s">
        <v>194</v>
      </c>
      <c r="I232" s="9" t="s">
        <v>86</v>
      </c>
      <c r="J232" s="9" t="s">
        <v>9516</v>
      </c>
      <c r="K232" s="30"/>
      <c r="L232" s="45">
        <v>4000000</v>
      </c>
      <c r="M232" s="58">
        <v>4000000</v>
      </c>
      <c r="N232" s="54">
        <f>Table1[[#This Row],[Estimated Cost]]-Table1[[#This Row],[Grant Money ]]</f>
        <v>0</v>
      </c>
      <c r="O232" s="32">
        <v>71989211</v>
      </c>
      <c r="P232" s="47">
        <v>22139194</v>
      </c>
      <c r="Q232" s="54">
        <v>75000000</v>
      </c>
      <c r="R232" s="31" t="s">
        <v>51</v>
      </c>
    </row>
    <row r="233" spans="3:18" x14ac:dyDescent="0.25">
      <c r="C233" s="8">
        <v>2018</v>
      </c>
      <c r="D233" s="9" t="s">
        <v>164</v>
      </c>
      <c r="E233" s="9" t="str">
        <f>VLOOKUP(F233,Table3[#All],2,FALSE)</f>
        <v>FWS</v>
      </c>
      <c r="F233" s="9" t="s">
        <v>11012</v>
      </c>
      <c r="G233" s="9" t="s">
        <v>177</v>
      </c>
      <c r="H233" s="9" t="s">
        <v>194</v>
      </c>
      <c r="I233" s="9" t="s">
        <v>86</v>
      </c>
      <c r="J233" s="9" t="s">
        <v>7</v>
      </c>
      <c r="K233" s="30"/>
      <c r="L233" s="45">
        <v>331700</v>
      </c>
      <c r="M233" s="58">
        <v>331700</v>
      </c>
      <c r="N233" s="54">
        <f>Table1[[#This Row],[Estimated Cost]]-Table1[[#This Row],[Grant Money ]]</f>
        <v>0</v>
      </c>
      <c r="O233" s="32">
        <v>71989211</v>
      </c>
      <c r="P233" s="47">
        <v>22139194</v>
      </c>
      <c r="Q233" s="54">
        <v>75000000</v>
      </c>
      <c r="R233" s="31" t="s">
        <v>51</v>
      </c>
    </row>
    <row r="234" spans="3:18" x14ac:dyDescent="0.25">
      <c r="C234" s="8">
        <v>2018</v>
      </c>
      <c r="D234" s="9" t="s">
        <v>164</v>
      </c>
      <c r="E234" s="9" t="str">
        <f>VLOOKUP(F234,Table3[#All],2,FALSE)</f>
        <v>FWS</v>
      </c>
      <c r="F234" s="9" t="s">
        <v>11012</v>
      </c>
      <c r="G234" s="9" t="s">
        <v>177</v>
      </c>
      <c r="H234" s="9" t="s">
        <v>194</v>
      </c>
      <c r="I234" s="9" t="s">
        <v>86</v>
      </c>
      <c r="J234" s="9" t="s">
        <v>26</v>
      </c>
      <c r="K234" s="30"/>
      <c r="L234" s="45">
        <v>778932</v>
      </c>
      <c r="M234" s="58">
        <v>778932</v>
      </c>
      <c r="N234" s="54">
        <f>Table1[[#This Row],[Estimated Cost]]-Table1[[#This Row],[Grant Money ]]</f>
        <v>0</v>
      </c>
      <c r="O234" s="32">
        <v>71989211</v>
      </c>
      <c r="P234" s="47">
        <v>22139194</v>
      </c>
      <c r="Q234" s="54">
        <v>75000000</v>
      </c>
      <c r="R234" s="31" t="s">
        <v>51</v>
      </c>
    </row>
    <row r="235" spans="3:18" x14ac:dyDescent="0.25">
      <c r="C235" s="8">
        <v>2018</v>
      </c>
      <c r="D235" s="9" t="s">
        <v>164</v>
      </c>
      <c r="E235" s="9" t="e">
        <f>VLOOKUP(F235,Table3[#All],2,FALSE)</f>
        <v>#N/A</v>
      </c>
      <c r="F235" s="9" t="s">
        <v>9514</v>
      </c>
      <c r="G235" s="9" t="s">
        <v>9508</v>
      </c>
      <c r="H235" s="9" t="s">
        <v>3314</v>
      </c>
      <c r="I235" s="9" t="s">
        <v>86</v>
      </c>
      <c r="J235" s="9" t="s">
        <v>9516</v>
      </c>
      <c r="K235" s="30"/>
      <c r="L235" s="45">
        <v>2300000</v>
      </c>
      <c r="M235" s="58">
        <v>2300000</v>
      </c>
      <c r="N235" s="54">
        <f>Table1[[#This Row],[Estimated Cost]]-Table1[[#This Row],[Grant Money ]]</f>
        <v>0</v>
      </c>
      <c r="O235" s="32">
        <v>71989211</v>
      </c>
      <c r="P235" s="47">
        <v>22139194</v>
      </c>
      <c r="Q235" s="54">
        <v>75000000</v>
      </c>
      <c r="R235" s="31" t="s">
        <v>18</v>
      </c>
    </row>
    <row r="236" spans="3:18" x14ac:dyDescent="0.25">
      <c r="C236" s="8">
        <v>2018</v>
      </c>
      <c r="D236" s="9" t="s">
        <v>164</v>
      </c>
      <c r="E236" s="9" t="e">
        <f>VLOOKUP(F236,Table3[#All],2,FALSE)</f>
        <v>#N/A</v>
      </c>
      <c r="F236" s="9" t="s">
        <v>9514</v>
      </c>
      <c r="G236" s="9" t="s">
        <v>9508</v>
      </c>
      <c r="H236" s="9" t="s">
        <v>3314</v>
      </c>
      <c r="I236" s="9" t="s">
        <v>86</v>
      </c>
      <c r="J236" s="9" t="s">
        <v>7</v>
      </c>
      <c r="K236" s="30"/>
      <c r="L236" s="45">
        <v>150000</v>
      </c>
      <c r="M236" s="58">
        <v>150000</v>
      </c>
      <c r="N236" s="54">
        <f>Table1[[#This Row],[Estimated Cost]]-Table1[[#This Row],[Grant Money ]]</f>
        <v>0</v>
      </c>
      <c r="O236" s="32">
        <v>71989211</v>
      </c>
      <c r="P236" s="47">
        <v>22139194</v>
      </c>
      <c r="Q236" s="54">
        <v>75000000</v>
      </c>
      <c r="R236" s="31" t="s">
        <v>18</v>
      </c>
    </row>
    <row r="237" spans="3:18" x14ac:dyDescent="0.25">
      <c r="C237" s="8">
        <v>2018</v>
      </c>
      <c r="D237" s="9" t="s">
        <v>164</v>
      </c>
      <c r="E237" s="9" t="e">
        <f>VLOOKUP(F237,Table3[#All],2,FALSE)</f>
        <v>#N/A</v>
      </c>
      <c r="F237" s="9" t="s">
        <v>9514</v>
      </c>
      <c r="G237" s="9" t="s">
        <v>9508</v>
      </c>
      <c r="H237" s="9" t="s">
        <v>3314</v>
      </c>
      <c r="I237" s="9" t="s">
        <v>86</v>
      </c>
      <c r="J237" s="9" t="s">
        <v>26</v>
      </c>
      <c r="K237" s="30"/>
      <c r="L237" s="45">
        <v>2212000</v>
      </c>
      <c r="M237" s="58">
        <v>2212000</v>
      </c>
      <c r="N237" s="54">
        <f>Table1[[#This Row],[Estimated Cost]]-Table1[[#This Row],[Grant Money ]]</f>
        <v>0</v>
      </c>
      <c r="O237" s="32">
        <v>71989211</v>
      </c>
      <c r="P237" s="47">
        <v>22139194</v>
      </c>
      <c r="Q237" s="54">
        <v>75000000</v>
      </c>
      <c r="R237" s="31" t="s">
        <v>18</v>
      </c>
    </row>
    <row r="238" spans="3:18" x14ac:dyDescent="0.25">
      <c r="C238" s="8">
        <v>2018</v>
      </c>
      <c r="D238" s="9" t="s">
        <v>164</v>
      </c>
      <c r="E238" s="9" t="e">
        <f>VLOOKUP(F238,Table3[#All],2,FALSE)</f>
        <v>#N/A</v>
      </c>
      <c r="F238" s="9" t="s">
        <v>130</v>
      </c>
      <c r="G238" s="9" t="s">
        <v>126</v>
      </c>
      <c r="H238" s="9" t="s">
        <v>128</v>
      </c>
      <c r="I238" s="9" t="s">
        <v>86</v>
      </c>
      <c r="J238" s="9" t="s">
        <v>9516</v>
      </c>
      <c r="K238" s="30"/>
      <c r="L238" s="45">
        <v>4000000</v>
      </c>
      <c r="M238" s="58">
        <v>4000000</v>
      </c>
      <c r="N238" s="54">
        <f>Table1[[#This Row],[Estimated Cost]]-Table1[[#This Row],[Grant Money ]]</f>
        <v>0</v>
      </c>
      <c r="O238" s="32">
        <v>71989211</v>
      </c>
      <c r="P238" s="47">
        <v>22139194</v>
      </c>
      <c r="Q238" s="54">
        <v>75000000</v>
      </c>
      <c r="R238" s="31" t="s">
        <v>18</v>
      </c>
    </row>
    <row r="239" spans="3:18" x14ac:dyDescent="0.25">
      <c r="C239" s="8">
        <v>2018</v>
      </c>
      <c r="D239" s="9" t="s">
        <v>164</v>
      </c>
      <c r="E239" s="9" t="e">
        <f>VLOOKUP(F239,Table3[#All],2,FALSE)</f>
        <v>#N/A</v>
      </c>
      <c r="F239" s="9" t="s">
        <v>130</v>
      </c>
      <c r="G239" s="9" t="s">
        <v>126</v>
      </c>
      <c r="H239" s="9" t="s">
        <v>128</v>
      </c>
      <c r="I239" s="9" t="s">
        <v>86</v>
      </c>
      <c r="J239" s="9" t="s">
        <v>7</v>
      </c>
      <c r="K239" s="30"/>
      <c r="L239" s="45">
        <v>150000</v>
      </c>
      <c r="M239" s="58">
        <v>150000</v>
      </c>
      <c r="N239" s="54">
        <f>Table1[[#This Row],[Estimated Cost]]-Table1[[#This Row],[Grant Money ]]</f>
        <v>0</v>
      </c>
      <c r="O239" s="32">
        <v>71989211</v>
      </c>
      <c r="P239" s="47">
        <v>22139194</v>
      </c>
      <c r="Q239" s="54">
        <v>75000000</v>
      </c>
      <c r="R239" s="31" t="s">
        <v>18</v>
      </c>
    </row>
    <row r="240" spans="3:18" x14ac:dyDescent="0.25">
      <c r="C240" s="8">
        <v>2018</v>
      </c>
      <c r="D240" s="9" t="s">
        <v>164</v>
      </c>
      <c r="E240" s="9" t="e">
        <f>VLOOKUP(F240,Table3[#All],2,FALSE)</f>
        <v>#N/A</v>
      </c>
      <c r="F240" s="9" t="s">
        <v>130</v>
      </c>
      <c r="G240" s="9" t="s">
        <v>126</v>
      </c>
      <c r="H240" s="9" t="s">
        <v>128</v>
      </c>
      <c r="I240" s="9" t="s">
        <v>86</v>
      </c>
      <c r="J240" s="9" t="s">
        <v>26</v>
      </c>
      <c r="K240" s="30"/>
      <c r="L240" s="45">
        <v>350000</v>
      </c>
      <c r="M240" s="58">
        <v>350000</v>
      </c>
      <c r="N240" s="54">
        <f>Table1[[#This Row],[Estimated Cost]]-Table1[[#This Row],[Grant Money ]]</f>
        <v>0</v>
      </c>
      <c r="O240" s="32">
        <v>71989211</v>
      </c>
      <c r="P240" s="47">
        <v>22139194</v>
      </c>
      <c r="Q240" s="54">
        <v>75000000</v>
      </c>
      <c r="R240" s="31" t="s">
        <v>18</v>
      </c>
    </row>
    <row r="241" spans="3:18" x14ac:dyDescent="0.25">
      <c r="C241" s="8">
        <v>2018</v>
      </c>
      <c r="D241" s="9" t="s">
        <v>10437</v>
      </c>
      <c r="E241" s="9" t="e">
        <f>VLOOKUP(F241,Table3[#All],2,FALSE)</f>
        <v>#N/A</v>
      </c>
      <c r="F241" s="9" t="s">
        <v>10863</v>
      </c>
      <c r="G241" s="9" t="s">
        <v>10864</v>
      </c>
      <c r="H241" s="9" t="s">
        <v>1309</v>
      </c>
      <c r="I241" s="9" t="s">
        <v>10</v>
      </c>
      <c r="J241" s="9" t="s">
        <v>7</v>
      </c>
      <c r="K241" s="30"/>
      <c r="L241" s="45">
        <v>90000</v>
      </c>
      <c r="M241" s="58">
        <v>90000</v>
      </c>
      <c r="N241" s="54">
        <f>Table1[[#This Row],[Estimated Cost]]-Table1[[#This Row],[Grant Money ]]</f>
        <v>0</v>
      </c>
      <c r="O241" s="32">
        <v>71989211</v>
      </c>
      <c r="P241" s="47">
        <v>22139194</v>
      </c>
      <c r="Q241" s="54">
        <v>75000000</v>
      </c>
      <c r="R241" s="31" t="s">
        <v>18</v>
      </c>
    </row>
    <row r="242" spans="3:18" x14ac:dyDescent="0.25">
      <c r="C242" s="8">
        <v>2018</v>
      </c>
      <c r="D242" s="9" t="s">
        <v>10437</v>
      </c>
      <c r="E242" s="9" t="e">
        <f>VLOOKUP(F242,Table3[#All],2,FALSE)</f>
        <v>#N/A</v>
      </c>
      <c r="F242" s="9" t="s">
        <v>10865</v>
      </c>
      <c r="G242" s="9" t="s">
        <v>10866</v>
      </c>
      <c r="H242" s="9" t="s">
        <v>10868</v>
      </c>
      <c r="I242" s="9" t="s">
        <v>10867</v>
      </c>
      <c r="J242" s="9" t="s">
        <v>26</v>
      </c>
      <c r="K242" s="30"/>
      <c r="L242" s="45">
        <v>360720</v>
      </c>
      <c r="M242" s="58">
        <v>360720</v>
      </c>
      <c r="N242" s="54">
        <f>Table1[[#This Row],[Estimated Cost]]-Table1[[#This Row],[Grant Money ]]</f>
        <v>0</v>
      </c>
      <c r="O242" s="32">
        <v>71989211</v>
      </c>
      <c r="P242" s="47">
        <v>22139194</v>
      </c>
      <c r="Q242" s="54">
        <v>75000000</v>
      </c>
      <c r="R242" s="31" t="s">
        <v>18</v>
      </c>
    </row>
    <row r="243" spans="3:18" x14ac:dyDescent="0.25">
      <c r="C243" s="8">
        <v>2018</v>
      </c>
      <c r="D243" s="9" t="s">
        <v>10437</v>
      </c>
      <c r="E243" s="9" t="e">
        <f>VLOOKUP(F243,Table3[#All],2,FALSE)</f>
        <v>#N/A</v>
      </c>
      <c r="F243" s="9" t="s">
        <v>10869</v>
      </c>
      <c r="G243" s="9" t="s">
        <v>10870</v>
      </c>
      <c r="H243" s="9" t="s">
        <v>2085</v>
      </c>
      <c r="I243" s="9" t="s">
        <v>10867</v>
      </c>
      <c r="J243" s="9" t="s">
        <v>7</v>
      </c>
      <c r="K243" s="30"/>
      <c r="L243" s="45">
        <v>340470</v>
      </c>
      <c r="M243" s="58">
        <v>340470</v>
      </c>
      <c r="N243" s="54">
        <f>Table1[[#This Row],[Estimated Cost]]-Table1[[#This Row],[Grant Money ]]</f>
        <v>0</v>
      </c>
      <c r="O243" s="32">
        <v>71989211</v>
      </c>
      <c r="P243" s="47">
        <v>22139194</v>
      </c>
      <c r="Q243" s="54">
        <v>75000000</v>
      </c>
      <c r="R243" s="31" t="s">
        <v>18</v>
      </c>
    </row>
    <row r="244" spans="3:18" x14ac:dyDescent="0.25">
      <c r="C244" s="8">
        <v>2018</v>
      </c>
      <c r="D244" s="9" t="s">
        <v>10437</v>
      </c>
      <c r="E244" s="9" t="str">
        <f>VLOOKUP(F244,Table3[#All],2,FALSE)</f>
        <v>LUD</v>
      </c>
      <c r="F244" s="9" t="s">
        <v>10473</v>
      </c>
      <c r="G244" s="9" t="s">
        <v>10474</v>
      </c>
      <c r="H244" s="9" t="s">
        <v>2429</v>
      </c>
      <c r="I244" s="9" t="s">
        <v>86</v>
      </c>
      <c r="J244" s="9" t="s">
        <v>7</v>
      </c>
      <c r="K244" s="30"/>
      <c r="L244" s="45">
        <v>600000</v>
      </c>
      <c r="M244" s="58">
        <v>600000</v>
      </c>
      <c r="N244" s="54">
        <f>Table1[[#This Row],[Estimated Cost]]-Table1[[#This Row],[Grant Money ]]</f>
        <v>0</v>
      </c>
      <c r="O244" s="32">
        <v>71989211</v>
      </c>
      <c r="P244" s="47">
        <v>22139194</v>
      </c>
      <c r="Q244" s="54">
        <v>75000000</v>
      </c>
      <c r="R244" s="31" t="s">
        <v>18</v>
      </c>
    </row>
    <row r="245" spans="3:18" x14ac:dyDescent="0.25">
      <c r="C245" s="8">
        <v>2018</v>
      </c>
      <c r="D245" s="9" t="s">
        <v>10437</v>
      </c>
      <c r="E245" s="9" t="e">
        <f>VLOOKUP(F245,Table3[#All],2,FALSE)</f>
        <v>#N/A</v>
      </c>
      <c r="F245" s="9" t="s">
        <v>10871</v>
      </c>
      <c r="G245" s="9" t="s">
        <v>9494</v>
      </c>
      <c r="H245" s="9" t="s">
        <v>3392</v>
      </c>
      <c r="I245" s="9" t="s">
        <v>10867</v>
      </c>
      <c r="J245" s="9" t="s">
        <v>7</v>
      </c>
      <c r="K245" s="30"/>
      <c r="L245" s="45">
        <v>450000</v>
      </c>
      <c r="M245" s="58">
        <v>450000</v>
      </c>
      <c r="N245" s="54">
        <f>Table1[[#This Row],[Estimated Cost]]-Table1[[#This Row],[Grant Money ]]</f>
        <v>0</v>
      </c>
      <c r="O245" s="32">
        <v>71989211</v>
      </c>
      <c r="P245" s="47">
        <v>22139194</v>
      </c>
      <c r="Q245" s="54">
        <v>75000000</v>
      </c>
      <c r="R245" s="31" t="s">
        <v>18</v>
      </c>
    </row>
    <row r="246" spans="3:18" x14ac:dyDescent="0.25">
      <c r="C246" s="8">
        <v>2018</v>
      </c>
      <c r="D246" s="9" t="s">
        <v>10437</v>
      </c>
      <c r="E246" s="9" t="e">
        <f>VLOOKUP(F246,Table3[#All],2,FALSE)</f>
        <v>#N/A</v>
      </c>
      <c r="F246" s="9" t="s">
        <v>10871</v>
      </c>
      <c r="G246" s="9" t="s">
        <v>9494</v>
      </c>
      <c r="H246" s="9" t="s">
        <v>3392</v>
      </c>
      <c r="I246" s="9" t="s">
        <v>10867</v>
      </c>
      <c r="J246" s="9" t="s">
        <v>11</v>
      </c>
      <c r="K246" s="30"/>
      <c r="L246" s="62">
        <v>103680</v>
      </c>
      <c r="M246" s="58">
        <v>103680</v>
      </c>
      <c r="N246" s="54">
        <f>Table1[[#This Row],[Estimated Cost]]-Table1[[#This Row],[Grant Money ]]</f>
        <v>0</v>
      </c>
      <c r="O246" s="32">
        <v>71989211</v>
      </c>
      <c r="P246" s="47">
        <v>22139194</v>
      </c>
      <c r="Q246" s="54">
        <v>75000000</v>
      </c>
      <c r="R246" s="31" t="s">
        <v>18</v>
      </c>
    </row>
    <row r="247" spans="3:18" x14ac:dyDescent="0.25">
      <c r="C247" s="8">
        <v>2018</v>
      </c>
      <c r="D247" s="9" t="s">
        <v>10437</v>
      </c>
      <c r="E247" s="9" t="str">
        <f>VLOOKUP(F247,Table3[#All],2,FALSE)</f>
        <v>GVT</v>
      </c>
      <c r="F247" s="9" t="s">
        <v>10872</v>
      </c>
      <c r="G247" s="9" t="s">
        <v>10873</v>
      </c>
      <c r="H247" s="9" t="s">
        <v>3578</v>
      </c>
      <c r="I247" s="9" t="s">
        <v>10</v>
      </c>
      <c r="J247" s="9" t="s">
        <v>7</v>
      </c>
      <c r="K247" s="30"/>
      <c r="L247" s="45">
        <v>299700</v>
      </c>
      <c r="M247" s="58">
        <v>299700</v>
      </c>
      <c r="N247" s="54">
        <f>Table1[[#This Row],[Estimated Cost]]-Table1[[#This Row],[Grant Money ]]</f>
        <v>0</v>
      </c>
      <c r="O247" s="32">
        <v>71989211</v>
      </c>
      <c r="P247" s="47">
        <v>22139194</v>
      </c>
      <c r="Q247" s="54">
        <v>75000000</v>
      </c>
      <c r="R247" s="31" t="s">
        <v>51</v>
      </c>
    </row>
    <row r="248" spans="3:18" x14ac:dyDescent="0.25">
      <c r="C248" s="8">
        <v>2018</v>
      </c>
      <c r="D248" s="9" t="s">
        <v>10437</v>
      </c>
      <c r="E248" s="9" t="e">
        <f>VLOOKUP(F248,Table3[#All],2,FALSE)</f>
        <v>#N/A</v>
      </c>
      <c r="F248" s="9" t="s">
        <v>10874</v>
      </c>
      <c r="G248" s="9" t="s">
        <v>10875</v>
      </c>
      <c r="H248" s="9" t="s">
        <v>10876</v>
      </c>
      <c r="I248" s="9" t="s">
        <v>10867</v>
      </c>
      <c r="J248" s="9" t="s">
        <v>26</v>
      </c>
      <c r="K248" s="30"/>
      <c r="L248" s="45">
        <v>182340</v>
      </c>
      <c r="M248" s="58">
        <v>182340</v>
      </c>
      <c r="N248" s="54">
        <f>Table1[[#This Row],[Estimated Cost]]-Table1[[#This Row],[Grant Money ]]</f>
        <v>0</v>
      </c>
      <c r="O248" s="32">
        <v>71989211</v>
      </c>
      <c r="P248" s="47">
        <v>22139194</v>
      </c>
      <c r="Q248" s="54">
        <v>75000000</v>
      </c>
      <c r="R248" s="31" t="s">
        <v>18</v>
      </c>
    </row>
    <row r="249" spans="3:18" x14ac:dyDescent="0.25">
      <c r="C249" s="8">
        <v>2018</v>
      </c>
      <c r="D249" s="9" t="s">
        <v>10437</v>
      </c>
      <c r="E249" s="9" t="e">
        <f>VLOOKUP(F249,Table3[#All],2,FALSE)</f>
        <v>#N/A</v>
      </c>
      <c r="F249" s="9" t="s">
        <v>10877</v>
      </c>
      <c r="G249" s="9" t="s">
        <v>10878</v>
      </c>
      <c r="H249" s="9" t="s">
        <v>10879</v>
      </c>
      <c r="I249" s="9" t="s">
        <v>10</v>
      </c>
      <c r="J249" s="9" t="s">
        <v>26</v>
      </c>
      <c r="K249" s="30"/>
      <c r="L249" s="45">
        <v>63000</v>
      </c>
      <c r="M249" s="58">
        <v>63000</v>
      </c>
      <c r="N249" s="54">
        <f>Table1[[#This Row],[Estimated Cost]]-Table1[[#This Row],[Grant Money ]]</f>
        <v>0</v>
      </c>
      <c r="O249" s="32">
        <v>71989211</v>
      </c>
      <c r="P249" s="47">
        <v>22139194</v>
      </c>
      <c r="Q249" s="54">
        <v>75000000</v>
      </c>
      <c r="R249" s="31" t="s">
        <v>18</v>
      </c>
    </row>
    <row r="250" spans="3:18" x14ac:dyDescent="0.25">
      <c r="C250" s="8">
        <v>2018</v>
      </c>
      <c r="D250" s="9" t="s">
        <v>10437</v>
      </c>
      <c r="E250" s="9" t="e">
        <f>VLOOKUP(F250,Table3[#All],2,FALSE)</f>
        <v>#N/A</v>
      </c>
      <c r="F250" s="9" t="s">
        <v>10880</v>
      </c>
      <c r="G250" s="9" t="s">
        <v>10881</v>
      </c>
      <c r="H250" s="9" t="s">
        <v>6162</v>
      </c>
      <c r="I250" s="9" t="s">
        <v>10867</v>
      </c>
      <c r="J250" s="9" t="s">
        <v>26</v>
      </c>
      <c r="K250" s="30"/>
      <c r="L250" s="45">
        <v>306000</v>
      </c>
      <c r="M250" s="58">
        <v>306000</v>
      </c>
      <c r="N250" s="54">
        <f>Table1[[#This Row],[Estimated Cost]]-Table1[[#This Row],[Grant Money ]]</f>
        <v>0</v>
      </c>
      <c r="O250" s="32">
        <v>71989211</v>
      </c>
      <c r="P250" s="47">
        <v>22139194</v>
      </c>
      <c r="Q250" s="54">
        <v>75000000</v>
      </c>
      <c r="R250" s="31" t="s">
        <v>18</v>
      </c>
    </row>
    <row r="251" spans="3:18" x14ac:dyDescent="0.25">
      <c r="C251" s="8">
        <v>2018</v>
      </c>
      <c r="D251" s="9" t="s">
        <v>10437</v>
      </c>
      <c r="E251" s="9" t="e">
        <f>VLOOKUP(F251,Table3[#All],2,FALSE)</f>
        <v>#N/A</v>
      </c>
      <c r="F251" s="9" t="s">
        <v>10882</v>
      </c>
      <c r="G251" s="9" t="s">
        <v>10883</v>
      </c>
      <c r="H251" s="9" t="s">
        <v>6385</v>
      </c>
      <c r="I251" s="9" t="s">
        <v>10867</v>
      </c>
      <c r="J251" s="9" t="s">
        <v>7</v>
      </c>
      <c r="K251" s="30"/>
      <c r="L251" s="45">
        <v>531900</v>
      </c>
      <c r="M251" s="58">
        <v>531900</v>
      </c>
      <c r="N251" s="54">
        <f>Table1[[#This Row],[Estimated Cost]]-Table1[[#This Row],[Grant Money ]]</f>
        <v>0</v>
      </c>
      <c r="O251" s="32">
        <v>71989211</v>
      </c>
      <c r="P251" s="47">
        <v>22139194</v>
      </c>
      <c r="Q251" s="54">
        <v>75000000</v>
      </c>
      <c r="R251" s="31" t="s">
        <v>18</v>
      </c>
    </row>
    <row r="252" spans="3:18" x14ac:dyDescent="0.25">
      <c r="C252" s="8">
        <v>2018</v>
      </c>
      <c r="D252" s="9" t="s">
        <v>10437</v>
      </c>
      <c r="E252" s="9" t="e">
        <f>VLOOKUP(F252,Table3[#All],2,FALSE)</f>
        <v>#N/A</v>
      </c>
      <c r="F252" s="9" t="s">
        <v>161</v>
      </c>
      <c r="G252" s="9" t="s">
        <v>155</v>
      </c>
      <c r="H252" s="9" t="s">
        <v>158</v>
      </c>
      <c r="I252" s="9" t="s">
        <v>10</v>
      </c>
      <c r="J252" s="9" t="s">
        <v>7</v>
      </c>
      <c r="K252" s="30"/>
      <c r="L252" s="45">
        <v>150000</v>
      </c>
      <c r="M252" s="58">
        <v>150000</v>
      </c>
      <c r="N252" s="54">
        <f>Table1[[#This Row],[Estimated Cost]]-Table1[[#This Row],[Grant Money ]]</f>
        <v>0</v>
      </c>
      <c r="O252" s="32">
        <v>71989211</v>
      </c>
      <c r="P252" s="47">
        <v>22139194</v>
      </c>
      <c r="Q252" s="54">
        <v>75000000</v>
      </c>
      <c r="R252" s="31" t="s">
        <v>18</v>
      </c>
    </row>
    <row r="253" spans="3:18" x14ac:dyDescent="0.25">
      <c r="C253" s="8">
        <v>2018</v>
      </c>
      <c r="D253" s="9" t="s">
        <v>10437</v>
      </c>
      <c r="E253" s="9" t="e">
        <f>VLOOKUP(F253,Table3[#All],2,FALSE)</f>
        <v>#N/A</v>
      </c>
      <c r="F253" s="9" t="s">
        <v>161</v>
      </c>
      <c r="G253" s="9" t="s">
        <v>155</v>
      </c>
      <c r="H253" s="9" t="s">
        <v>158</v>
      </c>
      <c r="I253" s="9" t="s">
        <v>10</v>
      </c>
      <c r="J253" s="9" t="s">
        <v>11</v>
      </c>
      <c r="K253" s="30"/>
      <c r="L253" s="62">
        <v>120000</v>
      </c>
      <c r="M253" s="58">
        <v>120000</v>
      </c>
      <c r="N253" s="54">
        <f>Table1[[#This Row],[Estimated Cost]]-Table1[[#This Row],[Grant Money ]]</f>
        <v>0</v>
      </c>
      <c r="O253" s="32">
        <v>71989211</v>
      </c>
      <c r="P253" s="47">
        <v>22139194</v>
      </c>
      <c r="Q253" s="54">
        <v>75000000</v>
      </c>
      <c r="R253" s="31" t="s">
        <v>18</v>
      </c>
    </row>
    <row r="254" spans="3:18" x14ac:dyDescent="0.25">
      <c r="C254" s="8">
        <v>2018</v>
      </c>
      <c r="D254" s="9" t="s">
        <v>10437</v>
      </c>
      <c r="E254" s="9" t="e">
        <f>VLOOKUP(F254,Table3[#All],2,FALSE)</f>
        <v>#N/A</v>
      </c>
      <c r="F254" s="9" t="s">
        <v>10884</v>
      </c>
      <c r="G254" s="9" t="s">
        <v>10885</v>
      </c>
      <c r="H254" s="9" t="s">
        <v>6879</v>
      </c>
      <c r="I254" s="9" t="s">
        <v>10867</v>
      </c>
      <c r="J254" s="9" t="s">
        <v>26</v>
      </c>
      <c r="K254" s="30"/>
      <c r="L254" s="45">
        <v>418050</v>
      </c>
      <c r="M254" s="58">
        <v>418050</v>
      </c>
      <c r="N254" s="54">
        <f>Table1[[#This Row],[Estimated Cost]]-Table1[[#This Row],[Grant Money ]]</f>
        <v>0</v>
      </c>
      <c r="O254" s="32">
        <v>71989211</v>
      </c>
      <c r="P254" s="47">
        <v>22139194</v>
      </c>
      <c r="Q254" s="54">
        <v>75000000</v>
      </c>
      <c r="R254" s="31" t="s">
        <v>18</v>
      </c>
    </row>
    <row r="255" spans="3:18" x14ac:dyDescent="0.25">
      <c r="C255" s="8">
        <v>2018</v>
      </c>
      <c r="D255" s="9" t="s">
        <v>10437</v>
      </c>
      <c r="E255" s="9" t="e">
        <f>VLOOKUP(F255,Table3[#All],2,FALSE)</f>
        <v>#N/A</v>
      </c>
      <c r="F255" s="9" t="s">
        <v>10886</v>
      </c>
      <c r="G255" s="9" t="s">
        <v>10887</v>
      </c>
      <c r="H255" s="9" t="s">
        <v>6905</v>
      </c>
      <c r="I255" s="9" t="s">
        <v>10867</v>
      </c>
      <c r="J255" s="9" t="s">
        <v>7</v>
      </c>
      <c r="K255" s="30"/>
      <c r="L255" s="45">
        <v>457200</v>
      </c>
      <c r="M255" s="58">
        <v>457200</v>
      </c>
      <c r="N255" s="54">
        <f>Table1[[#This Row],[Estimated Cost]]-Table1[[#This Row],[Grant Money ]]</f>
        <v>0</v>
      </c>
      <c r="O255" s="32">
        <v>71989211</v>
      </c>
      <c r="P255" s="47">
        <v>22139194</v>
      </c>
      <c r="Q255" s="54">
        <v>75000000</v>
      </c>
      <c r="R255" s="31" t="s">
        <v>18</v>
      </c>
    </row>
    <row r="256" spans="3:18" x14ac:dyDescent="0.25">
      <c r="C256" s="8">
        <v>2018</v>
      </c>
      <c r="D256" s="9" t="s">
        <v>10437</v>
      </c>
      <c r="E256" s="9" t="e">
        <f>VLOOKUP(F256,Table3[#All],2,FALSE)</f>
        <v>#N/A</v>
      </c>
      <c r="F256" s="9" t="s">
        <v>10888</v>
      </c>
      <c r="G256" s="9" t="s">
        <v>10889</v>
      </c>
      <c r="H256" s="9" t="s">
        <v>9308</v>
      </c>
      <c r="I256" s="9" t="s">
        <v>10867</v>
      </c>
      <c r="J256" s="9" t="s">
        <v>7</v>
      </c>
      <c r="K256" s="30"/>
      <c r="L256" s="45">
        <v>417150</v>
      </c>
      <c r="M256" s="58">
        <v>417150</v>
      </c>
      <c r="N256" s="54">
        <f>Table1[[#This Row],[Estimated Cost]]-Table1[[#This Row],[Grant Money ]]</f>
        <v>0</v>
      </c>
      <c r="O256" s="32">
        <v>71989211</v>
      </c>
      <c r="P256" s="47">
        <v>22139194</v>
      </c>
      <c r="Q256" s="54">
        <v>75000000</v>
      </c>
      <c r="R256" s="31" t="s">
        <v>18</v>
      </c>
    </row>
    <row r="257" spans="3:18" x14ac:dyDescent="0.25">
      <c r="C257" s="8">
        <v>2018</v>
      </c>
      <c r="D257" s="9" t="s">
        <v>10908</v>
      </c>
      <c r="E257" s="9" t="e">
        <f>VLOOKUP(F257,Table3[#All],2,FALSE)</f>
        <v>#N/A</v>
      </c>
      <c r="F257" s="9" t="s">
        <v>10902</v>
      </c>
      <c r="G257" s="9" t="s">
        <v>10903</v>
      </c>
      <c r="H257" s="9" t="s">
        <v>10905</v>
      </c>
      <c r="I257" s="9" t="s">
        <v>10904</v>
      </c>
      <c r="J257" s="9" t="s">
        <v>26</v>
      </c>
      <c r="K257" s="30">
        <v>0.9</v>
      </c>
      <c r="L257" s="45">
        <v>300000</v>
      </c>
      <c r="M257" s="58">
        <f>Table1[[#This Row],[Percent]]*Table1[[#This Row],[Estimated Cost]]</f>
        <v>270000</v>
      </c>
      <c r="N257" s="54">
        <f>Table1[[#This Row],[Estimated Cost]]-Table1[[#This Row],[Grant Money ]]</f>
        <v>30000</v>
      </c>
      <c r="O257" s="32">
        <v>71989211</v>
      </c>
      <c r="P257" s="47">
        <v>22139194</v>
      </c>
      <c r="Q257" s="54">
        <v>75000000</v>
      </c>
      <c r="R257" s="31" t="s">
        <v>18</v>
      </c>
    </row>
    <row r="258" spans="3:18" x14ac:dyDescent="0.25">
      <c r="C258" s="8">
        <v>2018</v>
      </c>
      <c r="D258" s="9" t="s">
        <v>10908</v>
      </c>
      <c r="E258" s="9" t="str">
        <f>VLOOKUP(F258,Table3[#All],2,FALSE)</f>
        <v>GDJ</v>
      </c>
      <c r="F258" s="9" t="s">
        <v>11040</v>
      </c>
      <c r="G258" s="9" t="s">
        <v>261</v>
      </c>
      <c r="H258" s="9" t="s">
        <v>268</v>
      </c>
      <c r="I258" s="9" t="s">
        <v>112</v>
      </c>
      <c r="J258" s="9" t="s">
        <v>11</v>
      </c>
      <c r="K258" s="30">
        <v>0.9</v>
      </c>
      <c r="L258" s="62">
        <v>3183333</v>
      </c>
      <c r="M258" s="58">
        <f>Table1[[#This Row],[Percent]]*Table1[[#This Row],[Estimated Cost]]</f>
        <v>2864999.7</v>
      </c>
      <c r="N258" s="54">
        <f>Table1[[#This Row],[Estimated Cost]]-Table1[[#This Row],[Grant Money ]]</f>
        <v>318333.29999999981</v>
      </c>
      <c r="O258" s="32">
        <v>71989211</v>
      </c>
      <c r="P258" s="47">
        <v>22139194</v>
      </c>
      <c r="Q258" s="54">
        <v>75000000</v>
      </c>
      <c r="R258" s="31" t="s">
        <v>51</v>
      </c>
    </row>
    <row r="259" spans="3:18" x14ac:dyDescent="0.25">
      <c r="C259" s="8">
        <v>2018</v>
      </c>
      <c r="D259" s="9" t="s">
        <v>10908</v>
      </c>
      <c r="E259" s="9" t="str">
        <f>VLOOKUP(F259,Table3[#All],2,FALSE)</f>
        <v>GDJ</v>
      </c>
      <c r="F259" s="9" t="s">
        <v>11040</v>
      </c>
      <c r="G259" s="9" t="s">
        <v>261</v>
      </c>
      <c r="H259" s="9" t="s">
        <v>268</v>
      </c>
      <c r="I259" s="9" t="s">
        <v>112</v>
      </c>
      <c r="J259" s="9" t="s">
        <v>7</v>
      </c>
      <c r="K259" s="30"/>
      <c r="L259" s="45">
        <v>150000</v>
      </c>
      <c r="M259" s="58">
        <f>Table1[[#This Row],[Percent]]*Table1[[#This Row],[Estimated Cost]]</f>
        <v>0</v>
      </c>
      <c r="N259" s="54">
        <f>Table1[[#This Row],[Estimated Cost]]-Table1[[#This Row],[Grant Money ]]</f>
        <v>150000</v>
      </c>
      <c r="O259" s="32">
        <v>71989211</v>
      </c>
      <c r="P259" s="47">
        <v>22139194</v>
      </c>
      <c r="Q259" s="54">
        <v>75000000</v>
      </c>
      <c r="R259" s="31" t="s">
        <v>51</v>
      </c>
    </row>
    <row r="260" spans="3:18" x14ac:dyDescent="0.25">
      <c r="C260" s="8">
        <v>2018</v>
      </c>
      <c r="D260" s="9" t="s">
        <v>10908</v>
      </c>
      <c r="E260" s="9" t="e">
        <f>VLOOKUP(F260,Table3[#All],2,FALSE)</f>
        <v>#N/A</v>
      </c>
      <c r="F260" s="9" t="s">
        <v>10906</v>
      </c>
      <c r="G260" s="9" t="s">
        <v>10907</v>
      </c>
      <c r="H260" s="9" t="s">
        <v>2718</v>
      </c>
      <c r="I260" s="9" t="s">
        <v>10</v>
      </c>
      <c r="J260" s="9" t="s">
        <v>7</v>
      </c>
      <c r="K260" s="30">
        <v>0.9</v>
      </c>
      <c r="L260" s="45">
        <v>100000</v>
      </c>
      <c r="M260" s="58">
        <f>Table1[[#This Row],[Percent]]*Table1[[#This Row],[Estimated Cost]]</f>
        <v>90000</v>
      </c>
      <c r="N260" s="54">
        <f>Table1[[#This Row],[Estimated Cost]]-Table1[[#This Row],[Grant Money ]]</f>
        <v>10000</v>
      </c>
      <c r="O260" s="32">
        <v>71989211</v>
      </c>
      <c r="P260" s="47">
        <v>22139194</v>
      </c>
      <c r="Q260" s="54">
        <v>75000000</v>
      </c>
      <c r="R260" s="31" t="s">
        <v>18</v>
      </c>
    </row>
    <row r="261" spans="3:18" x14ac:dyDescent="0.25">
      <c r="C261" s="8">
        <v>2018</v>
      </c>
      <c r="D261" s="9" t="s">
        <v>10908</v>
      </c>
      <c r="E261" s="9" t="e">
        <f>VLOOKUP(F261,Table3[#All],2,FALSE)</f>
        <v>#N/A</v>
      </c>
      <c r="F261" s="9" t="s">
        <v>10909</v>
      </c>
      <c r="G261" s="9" t="s">
        <v>10910</v>
      </c>
      <c r="H261" s="9" t="s">
        <v>10911</v>
      </c>
      <c r="I261" s="9" t="s">
        <v>10867</v>
      </c>
      <c r="J261" s="9" t="s">
        <v>26</v>
      </c>
      <c r="K261" s="30">
        <v>0.9</v>
      </c>
      <c r="L261" s="45">
        <v>410000</v>
      </c>
      <c r="M261" s="58">
        <f>Table1[[#This Row],[Percent]]*Table1[[#This Row],[Estimated Cost]]</f>
        <v>369000</v>
      </c>
      <c r="N261" s="54">
        <f>Table1[[#This Row],[Estimated Cost]]-Table1[[#This Row],[Grant Money ]]</f>
        <v>41000</v>
      </c>
      <c r="O261" s="32">
        <v>71989211</v>
      </c>
      <c r="P261" s="47">
        <v>22139194</v>
      </c>
      <c r="Q261" s="54">
        <v>75000000</v>
      </c>
      <c r="R261" s="31" t="s">
        <v>18</v>
      </c>
    </row>
    <row r="262" spans="3:18" x14ac:dyDescent="0.25">
      <c r="C262" s="8">
        <v>2018</v>
      </c>
      <c r="D262" s="9" t="s">
        <v>10908</v>
      </c>
      <c r="E262" s="9" t="e">
        <f>VLOOKUP(F262,Table3[#All],2,FALSE)</f>
        <v>#N/A</v>
      </c>
      <c r="F262" s="9" t="s">
        <v>10912</v>
      </c>
      <c r="G262" s="9" t="s">
        <v>10913</v>
      </c>
      <c r="H262" s="9" t="s">
        <v>10914</v>
      </c>
      <c r="I262" s="9" t="s">
        <v>10867</v>
      </c>
      <c r="J262" s="9" t="s">
        <v>26</v>
      </c>
      <c r="K262" s="30">
        <v>0.9</v>
      </c>
      <c r="L262" s="45">
        <v>270000</v>
      </c>
      <c r="M262" s="58">
        <f>Table1[[#This Row],[Percent]]*Table1[[#This Row],[Estimated Cost]]</f>
        <v>243000</v>
      </c>
      <c r="N262" s="54">
        <f>Table1[[#This Row],[Estimated Cost]]-Table1[[#This Row],[Grant Money ]]</f>
        <v>27000</v>
      </c>
      <c r="O262" s="32">
        <v>71989211</v>
      </c>
      <c r="P262" s="47">
        <v>22139194</v>
      </c>
      <c r="Q262" s="54">
        <v>75000000</v>
      </c>
      <c r="R262" s="31" t="s">
        <v>18</v>
      </c>
    </row>
    <row r="263" spans="3:18" x14ac:dyDescent="0.25">
      <c r="C263" s="8">
        <v>2018</v>
      </c>
      <c r="D263" s="9" t="s">
        <v>10908</v>
      </c>
      <c r="E263" s="9" t="e">
        <f>VLOOKUP(F263,Table3[#All],2,FALSE)</f>
        <v>#N/A</v>
      </c>
      <c r="F263" s="9" t="s">
        <v>104</v>
      </c>
      <c r="G263" s="9" t="s">
        <v>105</v>
      </c>
      <c r="H263" s="9" t="s">
        <v>106</v>
      </c>
      <c r="I263" s="9" t="s">
        <v>10915</v>
      </c>
      <c r="J263" s="9" t="s">
        <v>7</v>
      </c>
      <c r="K263" s="30">
        <v>0.75</v>
      </c>
      <c r="L263" s="45">
        <v>600000</v>
      </c>
      <c r="M263" s="58">
        <f>Table1[[#This Row],[Percent]]*Table1[[#This Row],[Estimated Cost]]</f>
        <v>450000</v>
      </c>
      <c r="N263" s="54">
        <f>Table1[[#This Row],[Estimated Cost]]-Table1[[#This Row],[Grant Money ]]</f>
        <v>150000</v>
      </c>
      <c r="O263" s="32">
        <v>71989211</v>
      </c>
      <c r="P263" s="47">
        <v>22139194</v>
      </c>
      <c r="Q263" s="54">
        <v>75000000</v>
      </c>
      <c r="R263" s="31" t="s">
        <v>18</v>
      </c>
    </row>
    <row r="264" spans="3:18" x14ac:dyDescent="0.25">
      <c r="C264" s="8">
        <v>2018</v>
      </c>
      <c r="D264" s="9" t="s">
        <v>10908</v>
      </c>
      <c r="E264" s="9" t="e">
        <f>VLOOKUP(F264,Table3[#All],2,FALSE)</f>
        <v>#N/A</v>
      </c>
      <c r="F264" s="9" t="s">
        <v>10464</v>
      </c>
      <c r="G264" s="9" t="s">
        <v>10465</v>
      </c>
      <c r="H264" s="9" t="s">
        <v>8814</v>
      </c>
      <c r="I264" s="9" t="s">
        <v>10</v>
      </c>
      <c r="J264" s="9" t="s">
        <v>7</v>
      </c>
      <c r="K264" s="30">
        <v>0.9</v>
      </c>
      <c r="L264" s="45">
        <v>150000</v>
      </c>
      <c r="M264" s="58">
        <f>Table1[[#This Row],[Percent]]*Table1[[#This Row],[Estimated Cost]]</f>
        <v>135000</v>
      </c>
      <c r="N264" s="54">
        <f>Table1[[#This Row],[Estimated Cost]]-Table1[[#This Row],[Grant Money ]]</f>
        <v>15000</v>
      </c>
      <c r="O264" s="32">
        <v>71989211</v>
      </c>
      <c r="P264" s="47">
        <v>22139194</v>
      </c>
      <c r="Q264" s="54">
        <v>75000000</v>
      </c>
      <c r="R264" s="31" t="s">
        <v>18</v>
      </c>
    </row>
    <row r="265" spans="3:18" x14ac:dyDescent="0.25">
      <c r="C265" s="8">
        <v>2018</v>
      </c>
      <c r="D265" s="9" t="s">
        <v>10908</v>
      </c>
      <c r="E265" s="9" t="str">
        <f>VLOOKUP(F265,Table3[#All],2,FALSE)</f>
        <v>JWY</v>
      </c>
      <c r="F265" s="9" t="s">
        <v>9439</v>
      </c>
      <c r="G265" s="9" t="s">
        <v>10916</v>
      </c>
      <c r="H265" s="9" t="s">
        <v>9086</v>
      </c>
      <c r="I265" s="9" t="s">
        <v>119</v>
      </c>
      <c r="J265" s="9" t="s">
        <v>26</v>
      </c>
      <c r="K265" s="30">
        <v>0.75</v>
      </c>
      <c r="L265" s="45">
        <v>185000</v>
      </c>
      <c r="M265" s="58">
        <f>Table1[[#This Row],[Percent]]*Table1[[#This Row],[Estimated Cost]]</f>
        <v>138750</v>
      </c>
      <c r="N265" s="54">
        <f>Table1[[#This Row],[Estimated Cost]]-Table1[[#This Row],[Grant Money ]]</f>
        <v>46250</v>
      </c>
      <c r="O265" s="32">
        <v>71989211</v>
      </c>
      <c r="P265" s="47">
        <v>22139194</v>
      </c>
      <c r="Q265" s="54">
        <v>75000000</v>
      </c>
      <c r="R265" s="31" t="s">
        <v>18</v>
      </c>
    </row>
    <row r="266" spans="3:18" x14ac:dyDescent="0.25">
      <c r="C266" s="8">
        <v>2018</v>
      </c>
      <c r="D266" s="9" t="s">
        <v>173</v>
      </c>
      <c r="E266" s="9" t="e">
        <f>VLOOKUP(F266,Table3[#All],2,FALSE)</f>
        <v>#N/A</v>
      </c>
      <c r="F266" s="9" t="s">
        <v>10902</v>
      </c>
      <c r="G266" s="9" t="s">
        <v>10903</v>
      </c>
      <c r="H266" s="9" t="s">
        <v>10905</v>
      </c>
      <c r="I266" s="9" t="s">
        <v>10904</v>
      </c>
      <c r="J266" s="9" t="s">
        <v>26</v>
      </c>
      <c r="K266" s="30">
        <v>0.9</v>
      </c>
      <c r="L266" s="45">
        <v>300000</v>
      </c>
      <c r="M266" s="58">
        <f>Table1[[#This Row],[Percent]]*Table1[[#This Row],[Estimated Cost]]</f>
        <v>270000</v>
      </c>
      <c r="N266" s="54">
        <f>Table1[[#This Row],[Estimated Cost]]-Table1[[#This Row],[Grant Money ]]</f>
        <v>30000</v>
      </c>
      <c r="O266" s="32">
        <v>71989211</v>
      </c>
      <c r="P266" s="47">
        <v>22139194</v>
      </c>
      <c r="Q266" s="54">
        <v>75000000</v>
      </c>
      <c r="R266" s="31" t="s">
        <v>18</v>
      </c>
    </row>
    <row r="267" spans="3:18" x14ac:dyDescent="0.25">
      <c r="C267" s="8">
        <v>2018</v>
      </c>
      <c r="D267" s="9" t="s">
        <v>173</v>
      </c>
      <c r="E267" s="9" t="str">
        <f>VLOOKUP(F267,Table3[#All],2,FALSE)</f>
        <v>GDJ</v>
      </c>
      <c r="F267" s="9" t="s">
        <v>11040</v>
      </c>
      <c r="G267" s="9" t="s">
        <v>261</v>
      </c>
      <c r="H267" s="9" t="s">
        <v>268</v>
      </c>
      <c r="I267" s="9" t="s">
        <v>112</v>
      </c>
      <c r="J267" s="9" t="s">
        <v>7</v>
      </c>
      <c r="K267" s="30"/>
      <c r="L267" s="45">
        <v>150000</v>
      </c>
      <c r="M267" s="58">
        <f>Table1[[#This Row],[Percent]]*Table1[[#This Row],[Estimated Cost]]</f>
        <v>0</v>
      </c>
      <c r="N267" s="54">
        <f>Table1[[#This Row],[Estimated Cost]]-Table1[[#This Row],[Grant Money ]]</f>
        <v>150000</v>
      </c>
      <c r="O267" s="32">
        <v>71989211</v>
      </c>
      <c r="P267" s="47">
        <v>22139194</v>
      </c>
      <c r="Q267" s="54">
        <v>75000000</v>
      </c>
      <c r="R267" s="31" t="s">
        <v>51</v>
      </c>
    </row>
    <row r="268" spans="3:18" x14ac:dyDescent="0.25">
      <c r="C268" s="8">
        <v>2018</v>
      </c>
      <c r="D268" s="9" t="s">
        <v>173</v>
      </c>
      <c r="E268" s="9" t="str">
        <f>VLOOKUP(F268,Table3[#All],2,FALSE)</f>
        <v>GDJ</v>
      </c>
      <c r="F268" s="9" t="s">
        <v>11040</v>
      </c>
      <c r="G268" s="9" t="s">
        <v>261</v>
      </c>
      <c r="H268" s="9" t="s">
        <v>268</v>
      </c>
      <c r="I268" s="9" t="s">
        <v>112</v>
      </c>
      <c r="J268" s="9" t="s">
        <v>11</v>
      </c>
      <c r="K268" s="30">
        <v>0.9</v>
      </c>
      <c r="L268" s="62">
        <v>3333333</v>
      </c>
      <c r="M268" s="58">
        <f>Table1[[#This Row],[Percent]]*Table1[[#This Row],[Estimated Cost]]</f>
        <v>2999999.7</v>
      </c>
      <c r="N268" s="54">
        <f>Table1[[#This Row],[Estimated Cost]]-Table1[[#This Row],[Grant Money ]]</f>
        <v>333333.29999999981</v>
      </c>
      <c r="O268" s="32">
        <v>71989211</v>
      </c>
      <c r="P268" s="47">
        <v>22139194</v>
      </c>
      <c r="Q268" s="54">
        <v>75000000</v>
      </c>
      <c r="R268" s="31" t="s">
        <v>51</v>
      </c>
    </row>
    <row r="269" spans="3:18" x14ac:dyDescent="0.25">
      <c r="C269" s="8">
        <v>2018</v>
      </c>
      <c r="D269" s="9" t="s">
        <v>173</v>
      </c>
      <c r="E269" s="9" t="e">
        <f>VLOOKUP(F269,Table3[#All],2,FALSE)</f>
        <v>#N/A</v>
      </c>
      <c r="F269" s="9" t="s">
        <v>10906</v>
      </c>
      <c r="G269" s="9" t="s">
        <v>10907</v>
      </c>
      <c r="H269" s="9" t="s">
        <v>2718</v>
      </c>
      <c r="I269" s="9" t="s">
        <v>10</v>
      </c>
      <c r="J269" s="9" t="s">
        <v>7</v>
      </c>
      <c r="K269" s="30">
        <v>0.9</v>
      </c>
      <c r="L269" s="45">
        <v>100000</v>
      </c>
      <c r="M269" s="58">
        <f>Table1[[#This Row],[Percent]]*Table1[[#This Row],[Estimated Cost]]</f>
        <v>90000</v>
      </c>
      <c r="N269" s="54">
        <f>Table1[[#This Row],[Estimated Cost]]-Table1[[#This Row],[Grant Money ]]</f>
        <v>10000</v>
      </c>
      <c r="O269" s="32">
        <v>71989211</v>
      </c>
      <c r="P269" s="47">
        <v>22139194</v>
      </c>
      <c r="Q269" s="54">
        <v>75000000</v>
      </c>
      <c r="R269" s="31" t="s">
        <v>18</v>
      </c>
    </row>
    <row r="270" spans="3:18" x14ac:dyDescent="0.25">
      <c r="C270" s="8">
        <v>2018</v>
      </c>
      <c r="D270" s="9" t="s">
        <v>173</v>
      </c>
      <c r="E270" s="9" t="e">
        <f>VLOOKUP(F270,Table3[#All],2,FALSE)</f>
        <v>#N/A</v>
      </c>
      <c r="F270" s="9" t="s">
        <v>10909</v>
      </c>
      <c r="G270" s="9" t="s">
        <v>10910</v>
      </c>
      <c r="H270" s="9" t="s">
        <v>10911</v>
      </c>
      <c r="I270" s="9" t="s">
        <v>10867</v>
      </c>
      <c r="J270" s="9" t="s">
        <v>26</v>
      </c>
      <c r="K270" s="30">
        <v>0.9</v>
      </c>
      <c r="L270" s="45">
        <v>410000</v>
      </c>
      <c r="M270" s="58">
        <f>Table1[[#This Row],[Percent]]*Table1[[#This Row],[Estimated Cost]]</f>
        <v>369000</v>
      </c>
      <c r="N270" s="54">
        <f>Table1[[#This Row],[Estimated Cost]]-Table1[[#This Row],[Grant Money ]]</f>
        <v>41000</v>
      </c>
      <c r="O270" s="32">
        <v>71989211</v>
      </c>
      <c r="P270" s="47">
        <v>22139194</v>
      </c>
      <c r="Q270" s="54">
        <v>75000000</v>
      </c>
      <c r="R270" s="31" t="s">
        <v>18</v>
      </c>
    </row>
    <row r="271" spans="3:18" x14ac:dyDescent="0.25">
      <c r="C271" s="8">
        <v>2018</v>
      </c>
      <c r="D271" s="9" t="s">
        <v>173</v>
      </c>
      <c r="E271" s="9" t="e">
        <f>VLOOKUP(F271,Table3[#All],2,FALSE)</f>
        <v>#N/A</v>
      </c>
      <c r="F271" s="9" t="s">
        <v>10912</v>
      </c>
      <c r="G271" s="9" t="s">
        <v>10913</v>
      </c>
      <c r="H271" s="9" t="s">
        <v>10914</v>
      </c>
      <c r="I271" s="9" t="s">
        <v>10867</v>
      </c>
      <c r="J271" s="9" t="s">
        <v>26</v>
      </c>
      <c r="K271" s="30">
        <v>0.9</v>
      </c>
      <c r="L271" s="45">
        <v>270000</v>
      </c>
      <c r="M271" s="58">
        <f>Table1[[#This Row],[Percent]]*Table1[[#This Row],[Estimated Cost]]</f>
        <v>243000</v>
      </c>
      <c r="N271" s="54">
        <f>Table1[[#This Row],[Estimated Cost]]-Table1[[#This Row],[Grant Money ]]</f>
        <v>27000</v>
      </c>
      <c r="O271" s="32">
        <v>71989211</v>
      </c>
      <c r="P271" s="47">
        <v>22139194</v>
      </c>
      <c r="Q271" s="54">
        <v>75000000</v>
      </c>
      <c r="R271" s="31" t="s">
        <v>18</v>
      </c>
    </row>
    <row r="272" spans="3:18" x14ac:dyDescent="0.25">
      <c r="C272" s="8">
        <v>2018</v>
      </c>
      <c r="D272" s="9" t="s">
        <v>173</v>
      </c>
      <c r="E272" s="9" t="e">
        <f>VLOOKUP(F272,Table3[#All],2,FALSE)</f>
        <v>#N/A</v>
      </c>
      <c r="F272" s="9" t="s">
        <v>104</v>
      </c>
      <c r="G272" s="9" t="s">
        <v>105</v>
      </c>
      <c r="H272" s="9" t="s">
        <v>106</v>
      </c>
      <c r="I272" s="9" t="s">
        <v>10915</v>
      </c>
      <c r="J272" s="9" t="s">
        <v>7</v>
      </c>
      <c r="K272" s="30">
        <v>0.75</v>
      </c>
      <c r="L272" s="45">
        <v>600000</v>
      </c>
      <c r="M272" s="58">
        <f>Table1[[#This Row],[Percent]]*Table1[[#This Row],[Estimated Cost]]</f>
        <v>450000</v>
      </c>
      <c r="N272" s="54">
        <f>Table1[[#This Row],[Estimated Cost]]-Table1[[#This Row],[Grant Money ]]</f>
        <v>150000</v>
      </c>
      <c r="O272" s="32">
        <v>71989211</v>
      </c>
      <c r="P272" s="47">
        <v>22139194</v>
      </c>
      <c r="Q272" s="54">
        <v>75000000</v>
      </c>
      <c r="R272" s="31" t="s">
        <v>18</v>
      </c>
    </row>
    <row r="273" spans="3:18" x14ac:dyDescent="0.25">
      <c r="C273" s="8">
        <v>2018</v>
      </c>
      <c r="D273" s="9" t="s">
        <v>173</v>
      </c>
      <c r="E273" s="9" t="e">
        <f>VLOOKUP(F273,Table3[#All],2,FALSE)</f>
        <v>#N/A</v>
      </c>
      <c r="F273" s="9" t="s">
        <v>10464</v>
      </c>
      <c r="G273" s="9" t="s">
        <v>10465</v>
      </c>
      <c r="H273" s="9" t="s">
        <v>8814</v>
      </c>
      <c r="I273" s="9" t="s">
        <v>10</v>
      </c>
      <c r="J273" s="9" t="s">
        <v>7</v>
      </c>
      <c r="K273" s="30">
        <v>0.9</v>
      </c>
      <c r="L273" s="45">
        <v>150000</v>
      </c>
      <c r="M273" s="58">
        <f>Table1[[#This Row],[Percent]]*Table1[[#This Row],[Estimated Cost]]</f>
        <v>135000</v>
      </c>
      <c r="N273" s="54">
        <f>Table1[[#This Row],[Estimated Cost]]-Table1[[#This Row],[Grant Money ]]</f>
        <v>15000</v>
      </c>
      <c r="O273" s="32">
        <v>71989211</v>
      </c>
      <c r="P273" s="47">
        <v>22139194</v>
      </c>
      <c r="Q273" s="54">
        <v>75000000</v>
      </c>
      <c r="R273" s="31" t="s">
        <v>18</v>
      </c>
    </row>
    <row r="274" spans="3:18" x14ac:dyDescent="0.25">
      <c r="C274" s="8">
        <v>2018</v>
      </c>
      <c r="D274" s="9" t="s">
        <v>173</v>
      </c>
      <c r="E274" s="9" t="str">
        <f>VLOOKUP(F274,Table3[#All],2,FALSE)</f>
        <v>JWY</v>
      </c>
      <c r="F274" s="9" t="s">
        <v>9439</v>
      </c>
      <c r="G274" s="9" t="s">
        <v>10916</v>
      </c>
      <c r="H274" s="9" t="s">
        <v>9086</v>
      </c>
      <c r="I274" s="9" t="s">
        <v>119</v>
      </c>
      <c r="J274" s="9" t="s">
        <v>26</v>
      </c>
      <c r="K274" s="30">
        <v>0.75</v>
      </c>
      <c r="L274" s="45">
        <v>185000</v>
      </c>
      <c r="M274" s="58">
        <f>Table1[[#This Row],[Percent]]*Table1[[#This Row],[Estimated Cost]]</f>
        <v>138750</v>
      </c>
      <c r="N274" s="54">
        <f>Table1[[#This Row],[Estimated Cost]]-Table1[[#This Row],[Grant Money ]]</f>
        <v>46250</v>
      </c>
      <c r="O274" s="32">
        <v>71989211</v>
      </c>
      <c r="P274" s="47">
        <v>22139194</v>
      </c>
      <c r="Q274" s="54">
        <v>75000000</v>
      </c>
      <c r="R274" s="31" t="s">
        <v>18</v>
      </c>
    </row>
    <row r="275" spans="3:18" x14ac:dyDescent="0.25">
      <c r="C275" s="8">
        <v>2019</v>
      </c>
      <c r="D275" s="9" t="s">
        <v>12</v>
      </c>
      <c r="E275" s="9" t="e">
        <f>VLOOKUP(F275,Table3[#All],2,FALSE)</f>
        <v>#N/A</v>
      </c>
      <c r="F275" s="9" t="s">
        <v>226</v>
      </c>
      <c r="G275" s="9" t="s">
        <v>10917</v>
      </c>
      <c r="H275" s="9" t="s">
        <v>225</v>
      </c>
      <c r="I275" s="9" t="s">
        <v>45</v>
      </c>
      <c r="J275" s="9" t="s">
        <v>7</v>
      </c>
      <c r="K275" s="30">
        <v>0.9</v>
      </c>
      <c r="L275" s="45">
        <v>125000</v>
      </c>
      <c r="M275" s="52">
        <f>Table1[[#This Row],[Percent]]*Table1[[#This Row],[Estimated Cost]]</f>
        <v>112500</v>
      </c>
      <c r="N275" s="54">
        <f>Table1[[#This Row],[Estimated Cost]]-Table1[[#This Row],[Grant Money ]]</f>
        <v>12500</v>
      </c>
      <c r="O275" s="45">
        <v>87696756</v>
      </c>
      <c r="P275" s="58">
        <v>31315718</v>
      </c>
      <c r="Q275" s="54">
        <v>75000000</v>
      </c>
      <c r="R275" s="31" t="s">
        <v>18</v>
      </c>
    </row>
    <row r="276" spans="3:18" x14ac:dyDescent="0.25">
      <c r="C276" s="8">
        <v>2019</v>
      </c>
      <c r="D276" s="9" t="s">
        <v>12</v>
      </c>
      <c r="E276" s="9" t="e">
        <f>VLOOKUP(F276,Table3[#All],2,FALSE)</f>
        <v>#N/A</v>
      </c>
      <c r="F276" s="9" t="s">
        <v>25</v>
      </c>
      <c r="G276" s="9" t="s">
        <v>24</v>
      </c>
      <c r="H276" s="9" t="s">
        <v>113</v>
      </c>
      <c r="I276" s="9" t="s">
        <v>10918</v>
      </c>
      <c r="J276" s="9" t="s">
        <v>26</v>
      </c>
      <c r="K276" s="30">
        <v>0.9</v>
      </c>
      <c r="L276" s="45">
        <v>621000</v>
      </c>
      <c r="M276" s="52">
        <f>Table1[[#This Row],[Percent]]*Table1[[#This Row],[Estimated Cost]]</f>
        <v>558900</v>
      </c>
      <c r="N276" s="54">
        <f>Table1[[#This Row],[Estimated Cost]]-Table1[[#This Row],[Grant Money ]]</f>
        <v>62100</v>
      </c>
      <c r="O276" s="45">
        <v>87696756</v>
      </c>
      <c r="P276" s="58">
        <v>31315718</v>
      </c>
      <c r="Q276" s="54">
        <v>75000000</v>
      </c>
      <c r="R276" s="31" t="s">
        <v>18</v>
      </c>
    </row>
    <row r="277" spans="3:18" x14ac:dyDescent="0.25">
      <c r="C277" s="8">
        <v>2019</v>
      </c>
      <c r="D277" s="9" t="s">
        <v>12</v>
      </c>
      <c r="E277" s="9" t="e">
        <f>VLOOKUP(F277,Table3[#All],2,FALSE)</f>
        <v>#N/A</v>
      </c>
      <c r="F277" s="9" t="s">
        <v>10919</v>
      </c>
      <c r="G277" s="9" t="s">
        <v>10920</v>
      </c>
      <c r="H277" s="9" t="s">
        <v>1242</v>
      </c>
      <c r="I277" s="9" t="s">
        <v>10918</v>
      </c>
      <c r="J277" s="9" t="s">
        <v>7</v>
      </c>
      <c r="K277" s="30">
        <v>0.9</v>
      </c>
      <c r="L277" s="45">
        <v>500000</v>
      </c>
      <c r="M277" s="52">
        <f>Table1[[#This Row],[Percent]]*Table1[[#This Row],[Estimated Cost]]</f>
        <v>450000</v>
      </c>
      <c r="N277" s="54">
        <f>Table1[[#This Row],[Estimated Cost]]-Table1[[#This Row],[Grant Money ]]</f>
        <v>50000</v>
      </c>
      <c r="O277" s="45">
        <v>87696756</v>
      </c>
      <c r="P277" s="58">
        <v>31315718</v>
      </c>
      <c r="Q277" s="54">
        <v>75000000</v>
      </c>
      <c r="R277" s="31" t="s">
        <v>18</v>
      </c>
    </row>
    <row r="278" spans="3:18" x14ac:dyDescent="0.25">
      <c r="C278" s="8">
        <v>2019</v>
      </c>
      <c r="D278" s="9" t="s">
        <v>12</v>
      </c>
      <c r="E278" s="9" t="e">
        <f>VLOOKUP(F278,Table3[#All],2,FALSE)</f>
        <v>#N/A</v>
      </c>
      <c r="F278" s="9" t="s">
        <v>10921</v>
      </c>
      <c r="G278" s="9" t="s">
        <v>10922</v>
      </c>
      <c r="H278" s="9" t="s">
        <v>10923</v>
      </c>
      <c r="I278" s="9" t="s">
        <v>10918</v>
      </c>
      <c r="J278" s="9" t="s">
        <v>26</v>
      </c>
      <c r="K278" s="30">
        <v>0.9</v>
      </c>
      <c r="L278" s="45">
        <v>695000</v>
      </c>
      <c r="M278" s="52">
        <f>Table1[[#This Row],[Percent]]*Table1[[#This Row],[Estimated Cost]]</f>
        <v>625500</v>
      </c>
      <c r="N278" s="54">
        <f>Table1[[#This Row],[Estimated Cost]]-Table1[[#This Row],[Grant Money ]]</f>
        <v>69500</v>
      </c>
      <c r="O278" s="45">
        <v>87696756</v>
      </c>
      <c r="P278" s="58">
        <v>31315718</v>
      </c>
      <c r="Q278" s="54">
        <v>75000000</v>
      </c>
      <c r="R278" s="31" t="s">
        <v>18</v>
      </c>
    </row>
    <row r="279" spans="3:18" x14ac:dyDescent="0.25">
      <c r="C279" s="8">
        <v>2019</v>
      </c>
      <c r="D279" s="9" t="s">
        <v>12</v>
      </c>
      <c r="E279" s="9" t="e">
        <f>VLOOKUP(F279,Table3[#All],2,FALSE)</f>
        <v>#N/A</v>
      </c>
      <c r="F279" s="9" t="s">
        <v>10924</v>
      </c>
      <c r="G279" s="9" t="s">
        <v>10925</v>
      </c>
      <c r="H279" s="9" t="s">
        <v>2088</v>
      </c>
      <c r="I279" s="9" t="s">
        <v>10</v>
      </c>
      <c r="J279" s="9" t="s">
        <v>7</v>
      </c>
      <c r="K279" s="30">
        <v>0.9</v>
      </c>
      <c r="L279" s="45">
        <v>90000</v>
      </c>
      <c r="M279" s="52">
        <f>Table1[[#This Row],[Percent]]*Table1[[#This Row],[Estimated Cost]]</f>
        <v>81000</v>
      </c>
      <c r="N279" s="54">
        <f>Table1[[#This Row],[Estimated Cost]]-Table1[[#This Row],[Grant Money ]]</f>
        <v>9000</v>
      </c>
      <c r="O279" s="45">
        <v>87696756</v>
      </c>
      <c r="P279" s="58">
        <v>31315718</v>
      </c>
      <c r="Q279" s="54">
        <v>75000000</v>
      </c>
      <c r="R279" s="31" t="s">
        <v>18</v>
      </c>
    </row>
    <row r="280" spans="3:18" x14ac:dyDescent="0.25">
      <c r="C280" s="8">
        <v>2019</v>
      </c>
      <c r="D280" s="9" t="s">
        <v>12</v>
      </c>
      <c r="E280" s="9" t="e">
        <f>VLOOKUP(F280,Table3[#All],2,FALSE)</f>
        <v>#N/A</v>
      </c>
      <c r="F280" s="9" t="s">
        <v>10926</v>
      </c>
      <c r="G280" s="9" t="s">
        <v>9486</v>
      </c>
      <c r="H280" s="9" t="s">
        <v>9487</v>
      </c>
      <c r="I280" s="9" t="s">
        <v>10</v>
      </c>
      <c r="J280" s="9" t="s">
        <v>7</v>
      </c>
      <c r="K280" s="30">
        <v>0.9</v>
      </c>
      <c r="L280" s="45">
        <v>140000</v>
      </c>
      <c r="M280" s="52">
        <f>Table1[[#This Row],[Percent]]*Table1[[#This Row],[Estimated Cost]]</f>
        <v>126000</v>
      </c>
      <c r="N280" s="54">
        <f>Table1[[#This Row],[Estimated Cost]]-Table1[[#This Row],[Grant Money ]]</f>
        <v>14000</v>
      </c>
      <c r="O280" s="45">
        <v>87696756</v>
      </c>
      <c r="P280" s="58">
        <v>31315718</v>
      </c>
      <c r="Q280" s="54">
        <v>75000000</v>
      </c>
      <c r="R280" s="31" t="s">
        <v>18</v>
      </c>
    </row>
    <row r="281" spans="3:18" x14ac:dyDescent="0.25">
      <c r="C281" s="8">
        <v>2019</v>
      </c>
      <c r="D281" s="9" t="s">
        <v>12</v>
      </c>
      <c r="E281" s="9" t="e">
        <f>VLOOKUP(F281,Table3[#All],2,FALSE)</f>
        <v>#N/A</v>
      </c>
      <c r="F281" s="9" t="s">
        <v>10498</v>
      </c>
      <c r="G281" s="9" t="s">
        <v>10499</v>
      </c>
      <c r="H281" s="9" t="s">
        <v>2961</v>
      </c>
      <c r="I281" s="9" t="s">
        <v>111</v>
      </c>
      <c r="J281" s="9" t="s">
        <v>26</v>
      </c>
      <c r="K281" s="30">
        <v>0.9</v>
      </c>
      <c r="L281" s="45">
        <v>675000</v>
      </c>
      <c r="M281" s="52">
        <f>Table1[[#This Row],[Percent]]*Table1[[#This Row],[Estimated Cost]]</f>
        <v>607500</v>
      </c>
      <c r="N281" s="54">
        <f>Table1[[#This Row],[Estimated Cost]]-Table1[[#This Row],[Grant Money ]]</f>
        <v>67500</v>
      </c>
      <c r="O281" s="45">
        <v>87696756</v>
      </c>
      <c r="P281" s="58">
        <v>31315718</v>
      </c>
      <c r="Q281" s="54">
        <v>75000000</v>
      </c>
      <c r="R281" s="31" t="s">
        <v>18</v>
      </c>
    </row>
    <row r="282" spans="3:18" x14ac:dyDescent="0.25">
      <c r="C282" s="8">
        <v>2019</v>
      </c>
      <c r="D282" s="9" t="s">
        <v>12</v>
      </c>
      <c r="E282" s="9" t="e">
        <f>VLOOKUP(F282,Table3[#All],2,FALSE)</f>
        <v>#N/A</v>
      </c>
      <c r="F282" s="9" t="s">
        <v>282</v>
      </c>
      <c r="G282" s="9" t="s">
        <v>10443</v>
      </c>
      <c r="H282" s="9" t="s">
        <v>279</v>
      </c>
      <c r="I282" s="9" t="s">
        <v>10918</v>
      </c>
      <c r="J282" s="9" t="s">
        <v>26</v>
      </c>
      <c r="K282" s="30">
        <v>0.9</v>
      </c>
      <c r="L282" s="45">
        <v>200000</v>
      </c>
      <c r="M282" s="52">
        <f>Table1[[#This Row],[Percent]]*Table1[[#This Row],[Estimated Cost]]</f>
        <v>180000</v>
      </c>
      <c r="N282" s="54">
        <f>Table1[[#This Row],[Estimated Cost]]-Table1[[#This Row],[Grant Money ]]</f>
        <v>20000</v>
      </c>
      <c r="O282" s="45">
        <v>87696756</v>
      </c>
      <c r="P282" s="58">
        <v>31315718</v>
      </c>
      <c r="Q282" s="54">
        <v>75000000</v>
      </c>
      <c r="R282" s="31" t="s">
        <v>18</v>
      </c>
    </row>
    <row r="283" spans="3:18" x14ac:dyDescent="0.25">
      <c r="C283" s="8">
        <v>2019</v>
      </c>
      <c r="D283" s="9" t="s">
        <v>12</v>
      </c>
      <c r="E283" s="9" t="e">
        <f>VLOOKUP(F283,Table3[#All],2,FALSE)</f>
        <v>#N/A</v>
      </c>
      <c r="F283" s="9" t="s">
        <v>284</v>
      </c>
      <c r="G283" s="9" t="s">
        <v>278</v>
      </c>
      <c r="H283" s="9" t="s">
        <v>281</v>
      </c>
      <c r="I283" s="9" t="s">
        <v>86</v>
      </c>
      <c r="J283" s="9" t="s">
        <v>26</v>
      </c>
      <c r="K283" s="30">
        <v>0.9</v>
      </c>
      <c r="L283" s="45">
        <v>421340</v>
      </c>
      <c r="M283" s="52">
        <f>Table1[[#This Row],[Percent]]*Table1[[#This Row],[Estimated Cost]]</f>
        <v>379206</v>
      </c>
      <c r="N283" s="54">
        <f>Table1[[#This Row],[Estimated Cost]]-Table1[[#This Row],[Grant Money ]]</f>
        <v>42134</v>
      </c>
      <c r="O283" s="45">
        <v>87696756</v>
      </c>
      <c r="P283" s="58">
        <v>31315718</v>
      </c>
      <c r="Q283" s="54">
        <v>75000000</v>
      </c>
      <c r="R283" s="31" t="s">
        <v>18</v>
      </c>
    </row>
    <row r="284" spans="3:18" x14ac:dyDescent="0.25">
      <c r="C284" s="8">
        <v>2019</v>
      </c>
      <c r="D284" s="9" t="s">
        <v>12</v>
      </c>
      <c r="E284" s="9" t="e">
        <f>VLOOKUP(F284,Table3[#All],2,FALSE)</f>
        <v>#N/A</v>
      </c>
      <c r="F284" s="9" t="s">
        <v>10927</v>
      </c>
      <c r="G284" s="9" t="s">
        <v>10928</v>
      </c>
      <c r="H284" s="9" t="s">
        <v>10929</v>
      </c>
      <c r="I284" s="9" t="s">
        <v>10918</v>
      </c>
      <c r="J284" s="9" t="s">
        <v>26</v>
      </c>
      <c r="K284" s="30">
        <v>0.9</v>
      </c>
      <c r="L284" s="45">
        <v>550000</v>
      </c>
      <c r="M284" s="52">
        <f>Table1[[#This Row],[Percent]]*Table1[[#This Row],[Estimated Cost]]</f>
        <v>495000</v>
      </c>
      <c r="N284" s="54">
        <f>Table1[[#This Row],[Estimated Cost]]-Table1[[#This Row],[Grant Money ]]</f>
        <v>55000</v>
      </c>
      <c r="O284" s="45">
        <v>87696756</v>
      </c>
      <c r="P284" s="58">
        <v>31315718</v>
      </c>
      <c r="Q284" s="54">
        <v>75000000</v>
      </c>
      <c r="R284" s="31" t="s">
        <v>18</v>
      </c>
    </row>
    <row r="285" spans="3:18" x14ac:dyDescent="0.25">
      <c r="C285" s="8">
        <v>2019</v>
      </c>
      <c r="D285" s="9" t="s">
        <v>12</v>
      </c>
      <c r="E285" s="9" t="e">
        <f>VLOOKUP(F285,Table3[#All],2,FALSE)</f>
        <v>#N/A</v>
      </c>
      <c r="F285" s="9" t="s">
        <v>10930</v>
      </c>
      <c r="G285" s="9" t="s">
        <v>253</v>
      </c>
      <c r="H285" s="9" t="s">
        <v>254</v>
      </c>
      <c r="I285" s="9" t="s">
        <v>10931</v>
      </c>
      <c r="J285" s="9" t="s">
        <v>7</v>
      </c>
      <c r="K285" s="30">
        <v>0.9</v>
      </c>
      <c r="L285" s="45">
        <v>500000</v>
      </c>
      <c r="M285" s="52">
        <f>Table1[[#This Row],[Percent]]*Table1[[#This Row],[Estimated Cost]]</f>
        <v>450000</v>
      </c>
      <c r="N285" s="54">
        <f>Table1[[#This Row],[Estimated Cost]]-Table1[[#This Row],[Grant Money ]]</f>
        <v>50000</v>
      </c>
      <c r="O285" s="45">
        <v>87696756</v>
      </c>
      <c r="P285" s="58">
        <v>31315718</v>
      </c>
      <c r="Q285" s="54">
        <v>75000000</v>
      </c>
      <c r="R285" s="31" t="s">
        <v>18</v>
      </c>
    </row>
    <row r="286" spans="3:18" x14ac:dyDescent="0.25">
      <c r="C286" s="8">
        <v>2019</v>
      </c>
      <c r="D286" s="9" t="s">
        <v>12</v>
      </c>
      <c r="E286" s="9" t="e">
        <f>VLOOKUP(F286,Table3[#All],2,FALSE)</f>
        <v>#N/A</v>
      </c>
      <c r="F286" s="9" t="s">
        <v>10930</v>
      </c>
      <c r="G286" s="9" t="s">
        <v>253</v>
      </c>
      <c r="H286" s="9" t="s">
        <v>254</v>
      </c>
      <c r="I286" s="9" t="s">
        <v>10931</v>
      </c>
      <c r="J286" s="9" t="s">
        <v>11</v>
      </c>
      <c r="K286" s="30">
        <v>0.9</v>
      </c>
      <c r="L286" s="62">
        <v>403800</v>
      </c>
      <c r="M286" s="52">
        <f>Table1[[#This Row],[Percent]]*Table1[[#This Row],[Estimated Cost]]</f>
        <v>363420</v>
      </c>
      <c r="N286" s="54">
        <f>Table1[[#This Row],[Estimated Cost]]-Table1[[#This Row],[Grant Money ]]</f>
        <v>40380</v>
      </c>
      <c r="O286" s="45">
        <v>87696756</v>
      </c>
      <c r="P286" s="58">
        <v>31315718</v>
      </c>
      <c r="Q286" s="54">
        <v>75000000</v>
      </c>
      <c r="R286" s="31" t="s">
        <v>18</v>
      </c>
    </row>
    <row r="287" spans="3:18" x14ac:dyDescent="0.25">
      <c r="C287" s="8">
        <v>2019</v>
      </c>
      <c r="D287" s="9" t="s">
        <v>12</v>
      </c>
      <c r="E287" s="9" t="e">
        <f>VLOOKUP(F287,Table3[#All],2,FALSE)</f>
        <v>#N/A</v>
      </c>
      <c r="F287" s="9" t="s">
        <v>161</v>
      </c>
      <c r="G287" s="9" t="s">
        <v>155</v>
      </c>
      <c r="H287" s="9" t="s">
        <v>158</v>
      </c>
      <c r="I287" s="9" t="s">
        <v>10932</v>
      </c>
      <c r="J287" s="9" t="s">
        <v>26</v>
      </c>
      <c r="K287" s="30">
        <v>0.5</v>
      </c>
      <c r="L287" s="45">
        <v>120000</v>
      </c>
      <c r="M287" s="52">
        <f>Table1[[#This Row],[Percent]]*Table1[[#This Row],[Estimated Cost]]</f>
        <v>60000</v>
      </c>
      <c r="N287" s="54">
        <f>Table1[[#This Row],[Estimated Cost]]-Table1[[#This Row],[Grant Money ]]</f>
        <v>60000</v>
      </c>
      <c r="O287" s="45">
        <v>87696756</v>
      </c>
      <c r="P287" s="58">
        <v>31315718</v>
      </c>
      <c r="Q287" s="54">
        <v>75000000</v>
      </c>
      <c r="R287" s="31" t="s">
        <v>18</v>
      </c>
    </row>
    <row r="288" spans="3:18" x14ac:dyDescent="0.25">
      <c r="C288" s="8">
        <v>2019</v>
      </c>
      <c r="D288" s="9" t="s">
        <v>12</v>
      </c>
      <c r="E288" s="9" t="e">
        <f>VLOOKUP(F288,Table3[#All],2,FALSE)</f>
        <v>#N/A</v>
      </c>
      <c r="F288" s="9" t="s">
        <v>10933</v>
      </c>
      <c r="G288" s="9" t="s">
        <v>10934</v>
      </c>
      <c r="H288" s="9" t="s">
        <v>6745</v>
      </c>
      <c r="I288" s="9" t="s">
        <v>10918</v>
      </c>
      <c r="J288" s="9" t="s">
        <v>7</v>
      </c>
      <c r="K288" s="30">
        <v>0.9</v>
      </c>
      <c r="L288" s="45">
        <v>390000</v>
      </c>
      <c r="M288" s="52">
        <f>Table1[[#This Row],[Percent]]*Table1[[#This Row],[Estimated Cost]]</f>
        <v>351000</v>
      </c>
      <c r="N288" s="54">
        <f>Table1[[#This Row],[Estimated Cost]]-Table1[[#This Row],[Grant Money ]]</f>
        <v>39000</v>
      </c>
      <c r="O288" s="45">
        <v>87696756</v>
      </c>
      <c r="P288" s="58">
        <v>31315718</v>
      </c>
      <c r="Q288" s="54">
        <v>75000000</v>
      </c>
      <c r="R288" s="31" t="s">
        <v>18</v>
      </c>
    </row>
    <row r="289" spans="3:18" x14ac:dyDescent="0.25">
      <c r="C289" s="8">
        <v>2019</v>
      </c>
      <c r="D289" s="9" t="s">
        <v>12</v>
      </c>
      <c r="E289" s="9" t="e">
        <f>VLOOKUP(F289,Table3[#All],2,FALSE)</f>
        <v>#N/A</v>
      </c>
      <c r="F289" s="9" t="s">
        <v>10935</v>
      </c>
      <c r="G289" s="9" t="s">
        <v>10936</v>
      </c>
      <c r="H289" s="9" t="s">
        <v>6882</v>
      </c>
      <c r="I289" s="9" t="s">
        <v>10937</v>
      </c>
      <c r="J289" s="9" t="s">
        <v>7</v>
      </c>
      <c r="K289" s="30">
        <v>0.9</v>
      </c>
      <c r="L289" s="45">
        <v>500000</v>
      </c>
      <c r="M289" s="52">
        <f>Table1[[#This Row],[Percent]]*Table1[[#This Row],[Estimated Cost]]</f>
        <v>450000</v>
      </c>
      <c r="N289" s="54">
        <f>Table1[[#This Row],[Estimated Cost]]-Table1[[#This Row],[Grant Money ]]</f>
        <v>50000</v>
      </c>
      <c r="O289" s="45">
        <v>87696756</v>
      </c>
      <c r="P289" s="58">
        <v>31315718</v>
      </c>
      <c r="Q289" s="54">
        <v>75000000</v>
      </c>
      <c r="R289" s="31" t="s">
        <v>18</v>
      </c>
    </row>
    <row r="290" spans="3:18" x14ac:dyDescent="0.25">
      <c r="C290" s="8">
        <v>2019</v>
      </c>
      <c r="D290" s="9" t="s">
        <v>12</v>
      </c>
      <c r="E290" s="9" t="str">
        <f>VLOOKUP(F290,Table3[#All],2,FALSE)</f>
        <v>GYI</v>
      </c>
      <c r="F290" s="9" t="s">
        <v>10518</v>
      </c>
      <c r="G290" s="9" t="s">
        <v>10938</v>
      </c>
      <c r="H290" s="9" t="s">
        <v>10939</v>
      </c>
      <c r="I290" s="9" t="s">
        <v>112</v>
      </c>
      <c r="J290" s="9" t="s">
        <v>7</v>
      </c>
      <c r="K290" s="30">
        <v>0.9</v>
      </c>
      <c r="L290" s="45">
        <v>189500</v>
      </c>
      <c r="M290" s="52">
        <f>Table1[[#This Row],[Percent]]*Table1[[#This Row],[Estimated Cost]]</f>
        <v>170550</v>
      </c>
      <c r="N290" s="54">
        <f>Table1[[#This Row],[Estimated Cost]]-Table1[[#This Row],[Grant Money ]]</f>
        <v>18950</v>
      </c>
      <c r="O290" s="45">
        <v>87696756</v>
      </c>
      <c r="P290" s="58">
        <v>31315718</v>
      </c>
      <c r="Q290" s="54">
        <v>75000000</v>
      </c>
      <c r="R290" s="31" t="s">
        <v>51</v>
      </c>
    </row>
    <row r="291" spans="3:18" x14ac:dyDescent="0.25">
      <c r="C291" s="8">
        <v>2019</v>
      </c>
      <c r="D291" s="9" t="s">
        <v>12</v>
      </c>
      <c r="E291" s="9" t="e">
        <f>VLOOKUP(F291,Table3[#All],2,FALSE)</f>
        <v>#N/A</v>
      </c>
      <c r="F291" s="9" t="s">
        <v>170</v>
      </c>
      <c r="G291" s="9" t="s">
        <v>166</v>
      </c>
      <c r="H291" s="9" t="s">
        <v>168</v>
      </c>
      <c r="I291" s="9" t="s">
        <v>10</v>
      </c>
      <c r="J291" s="9" t="s">
        <v>7</v>
      </c>
      <c r="K291" s="30">
        <v>0.9</v>
      </c>
      <c r="L291" s="45">
        <v>100000</v>
      </c>
      <c r="M291" s="52">
        <f>Table1[[#This Row],[Percent]]*Table1[[#This Row],[Estimated Cost]]</f>
        <v>90000</v>
      </c>
      <c r="N291" s="54">
        <f>Table1[[#This Row],[Estimated Cost]]-Table1[[#This Row],[Grant Money ]]</f>
        <v>10000</v>
      </c>
      <c r="O291" s="45">
        <v>87696756</v>
      </c>
      <c r="P291" s="58">
        <v>31315718</v>
      </c>
      <c r="Q291" s="54">
        <v>75000000</v>
      </c>
      <c r="R291" s="31" t="s">
        <v>18</v>
      </c>
    </row>
    <row r="292" spans="3:18" x14ac:dyDescent="0.25">
      <c r="C292" s="8">
        <v>2019</v>
      </c>
      <c r="D292" s="9" t="s">
        <v>12</v>
      </c>
      <c r="E292" s="9" t="e">
        <f>VLOOKUP(F292,Table3[#All],2,FALSE)</f>
        <v>#N/A</v>
      </c>
      <c r="F292" s="9" t="s">
        <v>10464</v>
      </c>
      <c r="G292" s="9" t="s">
        <v>10465</v>
      </c>
      <c r="H292" s="9" t="s">
        <v>8814</v>
      </c>
      <c r="I292" s="9" t="s">
        <v>86</v>
      </c>
      <c r="J292" s="9" t="s">
        <v>7</v>
      </c>
      <c r="K292" s="30">
        <v>0.9</v>
      </c>
      <c r="L292" s="45">
        <v>317500</v>
      </c>
      <c r="M292" s="52">
        <f>Table1[[#This Row],[Percent]]*Table1[[#This Row],[Estimated Cost]]</f>
        <v>285750</v>
      </c>
      <c r="N292" s="54">
        <f>Table1[[#This Row],[Estimated Cost]]-Table1[[#This Row],[Grant Money ]]</f>
        <v>31750</v>
      </c>
      <c r="O292" s="45">
        <v>87696756</v>
      </c>
      <c r="P292" s="58">
        <v>31315718</v>
      </c>
      <c r="Q292" s="54">
        <v>75000000</v>
      </c>
      <c r="R292" s="31" t="s">
        <v>18</v>
      </c>
    </row>
    <row r="293" spans="3:18" x14ac:dyDescent="0.25">
      <c r="C293" s="8">
        <v>2019</v>
      </c>
      <c r="D293" s="9" t="s">
        <v>12</v>
      </c>
      <c r="E293" s="9" t="e">
        <f>VLOOKUP(F293,Table3[#All],2,FALSE)</f>
        <v>#N/A</v>
      </c>
      <c r="F293" s="9" t="s">
        <v>10464</v>
      </c>
      <c r="G293" s="9" t="s">
        <v>10465</v>
      </c>
      <c r="H293" s="9" t="s">
        <v>8814</v>
      </c>
      <c r="I293" s="9" t="s">
        <v>86</v>
      </c>
      <c r="J293" s="1" t="s">
        <v>11</v>
      </c>
      <c r="K293" s="30">
        <v>0.9</v>
      </c>
      <c r="L293" s="70">
        <v>177500</v>
      </c>
      <c r="M293" s="52">
        <f>Table1[[#This Row],[Percent]]*Table1[[#This Row],[Estimated Cost]]</f>
        <v>159750</v>
      </c>
      <c r="N293" s="54">
        <f>Table1[[#This Row],[Estimated Cost]]-Table1[[#This Row],[Grant Money ]]</f>
        <v>17750</v>
      </c>
      <c r="O293" s="45">
        <v>87696756</v>
      </c>
      <c r="P293" s="58">
        <v>31315718</v>
      </c>
      <c r="Q293" s="54">
        <v>75000000</v>
      </c>
      <c r="R293" s="4" t="s">
        <v>18</v>
      </c>
    </row>
    <row r="294" spans="3:18" x14ac:dyDescent="0.25">
      <c r="C294" s="8">
        <v>2019</v>
      </c>
      <c r="D294" s="9" t="s">
        <v>71</v>
      </c>
      <c r="E294" s="9" t="str">
        <f>VLOOKUP(F294,Table3[#All],2,FALSE)</f>
        <v>GKY</v>
      </c>
      <c r="F294" s="9" t="s">
        <v>11038</v>
      </c>
      <c r="G294" s="9" t="s">
        <v>228</v>
      </c>
      <c r="H294" s="9" t="s">
        <v>234</v>
      </c>
      <c r="I294" s="9" t="s">
        <v>10</v>
      </c>
      <c r="J294" s="9" t="s">
        <v>7</v>
      </c>
      <c r="K294" s="30">
        <v>0.9</v>
      </c>
      <c r="L294" s="45">
        <v>70000</v>
      </c>
      <c r="M294" s="52">
        <f>Table1[[#This Row],[Percent]]*Table1[[#This Row],[Estimated Cost]]</f>
        <v>63000</v>
      </c>
      <c r="N294" s="54">
        <f>Table1[[#This Row],[Estimated Cost]]-Table1[[#This Row],[Grant Money ]]</f>
        <v>7000</v>
      </c>
      <c r="O294" s="45">
        <v>87696756</v>
      </c>
      <c r="P294" s="58">
        <v>31315718</v>
      </c>
      <c r="Q294" s="54">
        <v>75000000</v>
      </c>
      <c r="R294" s="31" t="s">
        <v>51</v>
      </c>
    </row>
    <row r="295" spans="3:18" x14ac:dyDescent="0.25">
      <c r="C295" s="8">
        <v>2019</v>
      </c>
      <c r="D295" s="9" t="s">
        <v>71</v>
      </c>
      <c r="E295" s="9" t="e">
        <f>VLOOKUP(F295,Table3[#All],2,FALSE)</f>
        <v>#N/A</v>
      </c>
      <c r="F295" s="9" t="s">
        <v>239</v>
      </c>
      <c r="G295" s="9" t="s">
        <v>229</v>
      </c>
      <c r="H295" s="9" t="s">
        <v>235</v>
      </c>
      <c r="I295" s="9" t="s">
        <v>10940</v>
      </c>
      <c r="J295" s="9" t="s">
        <v>7</v>
      </c>
      <c r="K295" s="30">
        <v>0.9</v>
      </c>
      <c r="L295" s="45">
        <v>150000</v>
      </c>
      <c r="M295" s="52">
        <f>Table1[[#This Row],[Percent]]*Table1[[#This Row],[Estimated Cost]]</f>
        <v>135000</v>
      </c>
      <c r="N295" s="54">
        <f>Table1[[#This Row],[Estimated Cost]]-Table1[[#This Row],[Grant Money ]]</f>
        <v>15000</v>
      </c>
      <c r="O295" s="45">
        <v>87696756</v>
      </c>
      <c r="P295" s="58">
        <v>31315718</v>
      </c>
      <c r="Q295" s="54">
        <v>75000000</v>
      </c>
      <c r="R295" s="31" t="s">
        <v>18</v>
      </c>
    </row>
    <row r="296" spans="3:18" x14ac:dyDescent="0.25">
      <c r="C296" s="8">
        <v>2019</v>
      </c>
      <c r="D296" s="9" t="s">
        <v>71</v>
      </c>
      <c r="E296" s="9" t="str">
        <f>VLOOKUP(F296,Table3[#All],2,FALSE)</f>
        <v>DTO</v>
      </c>
      <c r="F296" s="9" t="s">
        <v>10504</v>
      </c>
      <c r="G296" s="9" t="s">
        <v>9491</v>
      </c>
      <c r="H296" s="9" t="s">
        <v>2483</v>
      </c>
      <c r="I296" s="9" t="s">
        <v>10</v>
      </c>
      <c r="J296" s="9" t="s">
        <v>7</v>
      </c>
      <c r="K296" s="30">
        <v>0.85</v>
      </c>
      <c r="L296" s="45">
        <v>70000</v>
      </c>
      <c r="M296" s="52">
        <f>Table1[[#This Row],[Percent]]*Table1[[#This Row],[Estimated Cost]]</f>
        <v>59500</v>
      </c>
      <c r="N296" s="54">
        <f>Table1[[#This Row],[Estimated Cost]]-Table1[[#This Row],[Grant Money ]]</f>
        <v>10500</v>
      </c>
      <c r="O296" s="45">
        <v>87696756</v>
      </c>
      <c r="P296" s="58">
        <v>31315718</v>
      </c>
      <c r="Q296" s="54">
        <v>75000000</v>
      </c>
      <c r="R296" s="31" t="s">
        <v>51</v>
      </c>
    </row>
    <row r="297" spans="3:18" x14ac:dyDescent="0.25">
      <c r="C297" s="8">
        <v>2019</v>
      </c>
      <c r="D297" s="9" t="s">
        <v>71</v>
      </c>
      <c r="E297" s="9" t="str">
        <f>VLOOKUP(F297,Table3[#All],2,FALSE)</f>
        <v>TKI</v>
      </c>
      <c r="F297" s="9" t="s">
        <v>10517</v>
      </c>
      <c r="G297" s="9" t="s">
        <v>232</v>
      </c>
      <c r="H297" s="9" t="s">
        <v>10942</v>
      </c>
      <c r="I297" s="9" t="s">
        <v>10941</v>
      </c>
      <c r="J297" s="9" t="s">
        <v>7</v>
      </c>
      <c r="K297" s="30">
        <v>0.9</v>
      </c>
      <c r="L297" s="45">
        <v>400000</v>
      </c>
      <c r="M297" s="52">
        <f>Table1[[#This Row],[Percent]]*Table1[[#This Row],[Estimated Cost]]</f>
        <v>360000</v>
      </c>
      <c r="N297" s="54">
        <f>Table1[[#This Row],[Estimated Cost]]-Table1[[#This Row],[Grant Money ]]</f>
        <v>40000</v>
      </c>
      <c r="O297" s="45">
        <v>87696756</v>
      </c>
      <c r="P297" s="58">
        <v>31315718</v>
      </c>
      <c r="Q297" s="54">
        <v>75000000</v>
      </c>
      <c r="R297" s="31" t="s">
        <v>51</v>
      </c>
    </row>
    <row r="298" spans="3:18" x14ac:dyDescent="0.25">
      <c r="C298" s="8">
        <v>2019</v>
      </c>
      <c r="D298" s="9" t="s">
        <v>71</v>
      </c>
      <c r="E298" s="9" t="e">
        <f>VLOOKUP(F298,Table3[#All],2,FALSE)</f>
        <v>#N/A</v>
      </c>
      <c r="F298" s="9" t="s">
        <v>9502</v>
      </c>
      <c r="G298" s="9" t="s">
        <v>9503</v>
      </c>
      <c r="H298" s="9" t="s">
        <v>9504</v>
      </c>
      <c r="I298" s="9" t="s">
        <v>10</v>
      </c>
      <c r="J298" s="9" t="s">
        <v>7</v>
      </c>
      <c r="K298" s="30">
        <v>0.9</v>
      </c>
      <c r="L298" s="45">
        <v>120000</v>
      </c>
      <c r="M298" s="52">
        <f>Table1[[#This Row],[Percent]]*Table1[[#This Row],[Estimated Cost]]</f>
        <v>108000</v>
      </c>
      <c r="N298" s="54">
        <f>Table1[[#This Row],[Estimated Cost]]-Table1[[#This Row],[Grant Money ]]</f>
        <v>12000</v>
      </c>
      <c r="O298" s="45">
        <v>87696756</v>
      </c>
      <c r="P298" s="58">
        <v>31315718</v>
      </c>
      <c r="Q298" s="54">
        <v>75000000</v>
      </c>
      <c r="R298" s="31" t="s">
        <v>18</v>
      </c>
    </row>
    <row r="299" spans="3:18" x14ac:dyDescent="0.25">
      <c r="C299" s="8">
        <v>2019</v>
      </c>
      <c r="D299" s="9" t="s">
        <v>71</v>
      </c>
      <c r="E299" s="9" t="e">
        <f>VLOOKUP(F299,Table3[#All],2,FALSE)</f>
        <v>#N/A</v>
      </c>
      <c r="F299" s="9" t="s">
        <v>110</v>
      </c>
      <c r="G299" s="9" t="s">
        <v>43</v>
      </c>
      <c r="H299" s="9" t="s">
        <v>44</v>
      </c>
      <c r="I299" s="9" t="s">
        <v>10</v>
      </c>
      <c r="J299" s="9" t="s">
        <v>7</v>
      </c>
      <c r="K299" s="30">
        <v>0.9</v>
      </c>
      <c r="L299" s="45">
        <v>85000</v>
      </c>
      <c r="M299" s="52">
        <f>Table1[[#This Row],[Percent]]*Table1[[#This Row],[Estimated Cost]]</f>
        <v>76500</v>
      </c>
      <c r="N299" s="54">
        <f>Table1[[#This Row],[Estimated Cost]]-Table1[[#This Row],[Grant Money ]]</f>
        <v>8500</v>
      </c>
      <c r="O299" s="45">
        <v>87696756</v>
      </c>
      <c r="P299" s="58">
        <v>31315718</v>
      </c>
      <c r="Q299" s="54">
        <v>75000000</v>
      </c>
      <c r="R299" s="31" t="s">
        <v>18</v>
      </c>
    </row>
    <row r="300" spans="3:18" x14ac:dyDescent="0.25">
      <c r="C300" s="8">
        <v>2019</v>
      </c>
      <c r="D300" s="9" t="s">
        <v>71</v>
      </c>
      <c r="E300" s="9" t="str">
        <f>VLOOKUP(F300,Table3[#All],2,FALSE)</f>
        <v>SEP</v>
      </c>
      <c r="F300" s="9" t="s">
        <v>10513</v>
      </c>
      <c r="G300" s="9" t="s">
        <v>156</v>
      </c>
      <c r="H300" s="9" t="s">
        <v>93</v>
      </c>
      <c r="I300" s="9" t="s">
        <v>112</v>
      </c>
      <c r="J300" s="9" t="s">
        <v>7</v>
      </c>
      <c r="K300" s="30">
        <v>0.9</v>
      </c>
      <c r="L300" s="45">
        <v>876020.25564765278</v>
      </c>
      <c r="M300" s="52">
        <f>Table1[[#This Row],[Percent]]*Table1[[#This Row],[Estimated Cost]]</f>
        <v>788418.23008288757</v>
      </c>
      <c r="N300" s="54">
        <f>Table1[[#This Row],[Estimated Cost]]-Table1[[#This Row],[Grant Money ]]</f>
        <v>87602.025564765208</v>
      </c>
      <c r="O300" s="45">
        <v>87696756</v>
      </c>
      <c r="P300" s="58">
        <v>31315718</v>
      </c>
      <c r="Q300" s="54">
        <v>75000000</v>
      </c>
      <c r="R300" s="31" t="s">
        <v>51</v>
      </c>
    </row>
    <row r="301" spans="3:18" x14ac:dyDescent="0.25">
      <c r="C301" s="8">
        <v>2019</v>
      </c>
      <c r="D301" s="9" t="s">
        <v>71</v>
      </c>
      <c r="E301" s="9" t="str">
        <f>VLOOKUP(F301,Table3[#All],2,FALSE)</f>
        <v>SEP</v>
      </c>
      <c r="F301" s="9" t="s">
        <v>10513</v>
      </c>
      <c r="G301" s="9" t="s">
        <v>156</v>
      </c>
      <c r="H301" s="9" t="s">
        <v>93</v>
      </c>
      <c r="I301" s="9" t="s">
        <v>112</v>
      </c>
      <c r="J301" s="1" t="s">
        <v>11</v>
      </c>
      <c r="K301" s="30">
        <v>0.9</v>
      </c>
      <c r="L301" s="70">
        <v>623979.74435234722</v>
      </c>
      <c r="M301" s="52">
        <f>Table1[[#This Row],[Percent]]*Table1[[#This Row],[Estimated Cost]]</f>
        <v>561581.76991711254</v>
      </c>
      <c r="N301" s="54">
        <f>Table1[[#This Row],[Estimated Cost]]-Table1[[#This Row],[Grant Money ]]</f>
        <v>62397.974435234675</v>
      </c>
      <c r="O301" s="45">
        <v>87696756</v>
      </c>
      <c r="P301" s="58">
        <v>31315718</v>
      </c>
      <c r="Q301" s="54">
        <v>75000000</v>
      </c>
      <c r="R301" s="4" t="s">
        <v>51</v>
      </c>
    </row>
    <row r="302" spans="3:18" ht="16.5" customHeight="1" x14ac:dyDescent="0.25">
      <c r="C302" s="8">
        <v>2019</v>
      </c>
      <c r="D302" s="9" t="s">
        <v>71</v>
      </c>
      <c r="E302" s="9" t="e">
        <f>VLOOKUP(F302,Table3[#All],2,FALSE)</f>
        <v>#N/A</v>
      </c>
      <c r="F302" s="9" t="s">
        <v>10431</v>
      </c>
      <c r="G302" s="9" t="s">
        <v>10432</v>
      </c>
      <c r="H302" s="9" t="s">
        <v>8802</v>
      </c>
      <c r="I302" s="9" t="s">
        <v>86</v>
      </c>
      <c r="J302" s="9" t="s">
        <v>7</v>
      </c>
      <c r="K302" s="30">
        <v>0.9</v>
      </c>
      <c r="L302" s="45">
        <v>708000</v>
      </c>
      <c r="M302" s="52">
        <f>Table1[[#This Row],[Percent]]*Table1[[#This Row],[Estimated Cost]]</f>
        <v>637200</v>
      </c>
      <c r="N302" s="54">
        <f>Table1[[#This Row],[Estimated Cost]]-Table1[[#This Row],[Grant Money ]]</f>
        <v>70800</v>
      </c>
      <c r="O302" s="45">
        <v>87696756</v>
      </c>
      <c r="P302" s="58">
        <v>31315718</v>
      </c>
      <c r="Q302" s="54">
        <v>75000000</v>
      </c>
      <c r="R302" s="31" t="s">
        <v>18</v>
      </c>
    </row>
    <row r="303" spans="3:18" x14ac:dyDescent="0.25">
      <c r="C303" s="8">
        <v>2019</v>
      </c>
      <c r="D303" s="9" t="s">
        <v>151</v>
      </c>
      <c r="E303" s="9" t="e">
        <f>VLOOKUP(F303,Table3[#All],2,FALSE)</f>
        <v>#N/A</v>
      </c>
      <c r="F303" s="9" t="s">
        <v>160</v>
      </c>
      <c r="G303" s="9" t="s">
        <v>157</v>
      </c>
      <c r="H303" s="9" t="s">
        <v>157</v>
      </c>
      <c r="I303" s="9" t="s">
        <v>10444</v>
      </c>
      <c r="J303" s="9" t="s">
        <v>9516</v>
      </c>
      <c r="K303" s="30"/>
      <c r="L303" s="45">
        <v>500000</v>
      </c>
      <c r="M303" s="52">
        <f>Table1[[#This Row],[Percent]]*Table1[[#This Row],[Estimated Cost]]</f>
        <v>0</v>
      </c>
      <c r="N303" s="54">
        <f>Table1[[#This Row],[Estimated Cost]]-Table1[[#This Row],[Grant Money ]]</f>
        <v>500000</v>
      </c>
      <c r="O303" s="45">
        <v>87696756</v>
      </c>
      <c r="P303" s="58">
        <v>31315718</v>
      </c>
      <c r="Q303" s="54">
        <v>75000000</v>
      </c>
      <c r="R303" s="31" t="s">
        <v>18</v>
      </c>
    </row>
    <row r="304" spans="3:18" x14ac:dyDescent="0.25">
      <c r="C304" s="8">
        <v>2019</v>
      </c>
      <c r="D304" s="9" t="s">
        <v>151</v>
      </c>
      <c r="E304" s="9" t="e">
        <f>VLOOKUP(F304,Table3[#All],2,FALSE)</f>
        <v>#N/A</v>
      </c>
      <c r="F304" s="9" t="s">
        <v>160</v>
      </c>
      <c r="G304" s="9" t="s">
        <v>157</v>
      </c>
      <c r="H304" s="9" t="s">
        <v>157</v>
      </c>
      <c r="I304" s="9" t="s">
        <v>10444</v>
      </c>
      <c r="J304" s="9" t="s">
        <v>7</v>
      </c>
      <c r="K304" s="30"/>
      <c r="L304" s="45">
        <v>215500</v>
      </c>
      <c r="M304" s="52">
        <f>Table1[[#This Row],[Percent]]*Table1[[#This Row],[Estimated Cost]]</f>
        <v>0</v>
      </c>
      <c r="N304" s="54">
        <f>Table1[[#This Row],[Estimated Cost]]-Table1[[#This Row],[Grant Money ]]</f>
        <v>215500</v>
      </c>
      <c r="O304" s="45">
        <v>87696756</v>
      </c>
      <c r="P304" s="58">
        <v>31315718</v>
      </c>
      <c r="Q304" s="54">
        <v>75000000</v>
      </c>
      <c r="R304" s="31" t="s">
        <v>18</v>
      </c>
    </row>
    <row r="305" spans="3:18" x14ac:dyDescent="0.25">
      <c r="C305" s="8">
        <v>2019</v>
      </c>
      <c r="D305" s="9" t="s">
        <v>151</v>
      </c>
      <c r="E305" s="9" t="e">
        <f>VLOOKUP(F305,Table3[#All],2,FALSE)</f>
        <v>#N/A</v>
      </c>
      <c r="F305" s="9" t="s">
        <v>10943</v>
      </c>
      <c r="G305" s="9" t="s">
        <v>1474</v>
      </c>
      <c r="H305" s="9" t="s">
        <v>1474</v>
      </c>
      <c r="I305" s="9" t="s">
        <v>86</v>
      </c>
      <c r="J305" s="9" t="s">
        <v>11</v>
      </c>
      <c r="K305" s="30"/>
      <c r="L305" s="62">
        <v>600000</v>
      </c>
      <c r="M305" s="52">
        <f>Table1[[#This Row],[Percent]]*Table1[[#This Row],[Estimated Cost]]</f>
        <v>0</v>
      </c>
      <c r="N305" s="54">
        <f>Table1[[#This Row],[Estimated Cost]]-Table1[[#This Row],[Grant Money ]]</f>
        <v>600000</v>
      </c>
      <c r="O305" s="45">
        <v>87696756</v>
      </c>
      <c r="P305" s="58">
        <v>31315718</v>
      </c>
      <c r="Q305" s="54">
        <v>75000000</v>
      </c>
      <c r="R305" s="31" t="s">
        <v>18</v>
      </c>
    </row>
    <row r="306" spans="3:18" x14ac:dyDescent="0.25">
      <c r="C306" s="8">
        <v>2019</v>
      </c>
      <c r="D306" s="9" t="s">
        <v>151</v>
      </c>
      <c r="E306" s="9" t="e">
        <f>VLOOKUP(F306,Table3[#All],2,FALSE)</f>
        <v>#N/A</v>
      </c>
      <c r="F306" s="9" t="s">
        <v>10943</v>
      </c>
      <c r="G306" s="9" t="s">
        <v>1474</v>
      </c>
      <c r="H306" s="9" t="s">
        <v>1474</v>
      </c>
      <c r="I306" s="9" t="s">
        <v>86</v>
      </c>
      <c r="J306" s="53" t="s">
        <v>7</v>
      </c>
      <c r="K306" s="30"/>
      <c r="L306" s="45">
        <v>480000</v>
      </c>
      <c r="M306" s="52">
        <f>Table1[[#This Row],[Percent]]*Table1[[#This Row],[Estimated Cost]]</f>
        <v>0</v>
      </c>
      <c r="N306" s="54">
        <f>Table1[[#This Row],[Estimated Cost]]-Table1[[#This Row],[Grant Money ]]</f>
        <v>480000</v>
      </c>
      <c r="O306" s="45">
        <v>87696756</v>
      </c>
      <c r="P306" s="58">
        <v>31315718</v>
      </c>
      <c r="Q306" s="54">
        <v>75000000</v>
      </c>
      <c r="R306" s="31" t="s">
        <v>18</v>
      </c>
    </row>
    <row r="307" spans="3:18" x14ac:dyDescent="0.25">
      <c r="C307" s="8">
        <v>2019</v>
      </c>
      <c r="D307" s="9" t="s">
        <v>151</v>
      </c>
      <c r="E307" s="9" t="e">
        <f>VLOOKUP(F307,Table3[#All],2,FALSE)</f>
        <v>#N/A</v>
      </c>
      <c r="F307" s="9" t="s">
        <v>10944</v>
      </c>
      <c r="G307" s="9" t="s">
        <v>10885</v>
      </c>
      <c r="H307" s="9" t="s">
        <v>10945</v>
      </c>
      <c r="I307" s="9" t="s">
        <v>10</v>
      </c>
      <c r="J307" s="53" t="s">
        <v>26</v>
      </c>
      <c r="K307" s="30"/>
      <c r="L307" s="45">
        <v>270000</v>
      </c>
      <c r="M307" s="52">
        <f>Table1[[#This Row],[Percent]]*Table1[[#This Row],[Estimated Cost]]</f>
        <v>0</v>
      </c>
      <c r="N307" s="54">
        <f>Table1[[#This Row],[Estimated Cost]]-Table1[[#This Row],[Grant Money ]]</f>
        <v>270000</v>
      </c>
      <c r="O307" s="45">
        <v>87696756</v>
      </c>
      <c r="P307" s="58">
        <v>31315718</v>
      </c>
      <c r="Q307" s="54">
        <v>75000000</v>
      </c>
      <c r="R307" s="31" t="s">
        <v>18</v>
      </c>
    </row>
    <row r="308" spans="3:18" x14ac:dyDescent="0.25">
      <c r="C308" s="8">
        <v>2019</v>
      </c>
      <c r="D308" s="9" t="s">
        <v>151</v>
      </c>
      <c r="E308" s="9" t="e">
        <f>VLOOKUP(F308,Table3[#All],2,FALSE)</f>
        <v>#N/A</v>
      </c>
      <c r="F308" s="9" t="s">
        <v>9492</v>
      </c>
      <c r="G308" s="9" t="s">
        <v>9493</v>
      </c>
      <c r="H308" s="9" t="s">
        <v>2929</v>
      </c>
      <c r="I308" s="9" t="s">
        <v>86</v>
      </c>
      <c r="J308" s="9" t="s">
        <v>7</v>
      </c>
      <c r="K308" s="30"/>
      <c r="L308" s="45">
        <v>750000</v>
      </c>
      <c r="M308" s="52">
        <f>Table1[[#This Row],[Percent]]*Table1[[#This Row],[Estimated Cost]]</f>
        <v>0</v>
      </c>
      <c r="N308" s="54">
        <f>Table1[[#This Row],[Estimated Cost]]-Table1[[#This Row],[Grant Money ]]</f>
        <v>750000</v>
      </c>
      <c r="O308" s="45">
        <v>87696756</v>
      </c>
      <c r="P308" s="58">
        <v>31315718</v>
      </c>
      <c r="Q308" s="54">
        <v>75000000</v>
      </c>
      <c r="R308" s="31" t="s">
        <v>18</v>
      </c>
    </row>
    <row r="309" spans="3:18" x14ac:dyDescent="0.25">
      <c r="C309" s="8">
        <v>2019</v>
      </c>
      <c r="D309" s="9" t="s">
        <v>151</v>
      </c>
      <c r="E309" s="9" t="e">
        <f>VLOOKUP(F309,Table3[#All],2,FALSE)</f>
        <v>#N/A</v>
      </c>
      <c r="F309" s="9" t="s">
        <v>9492</v>
      </c>
      <c r="G309" s="9" t="s">
        <v>9493</v>
      </c>
      <c r="H309" s="9" t="s">
        <v>2929</v>
      </c>
      <c r="I309" s="9" t="s">
        <v>86</v>
      </c>
      <c r="J309" s="9" t="s">
        <v>11</v>
      </c>
      <c r="K309" s="30"/>
      <c r="L309" s="62">
        <v>84300</v>
      </c>
      <c r="M309" s="52">
        <f>Table1[[#This Row],[Percent]]*Table1[[#This Row],[Estimated Cost]]</f>
        <v>0</v>
      </c>
      <c r="N309" s="54">
        <f>Table1[[#This Row],[Estimated Cost]]-Table1[[#This Row],[Grant Money ]]</f>
        <v>84300</v>
      </c>
      <c r="O309" s="45">
        <v>87696756</v>
      </c>
      <c r="P309" s="58">
        <v>31315718</v>
      </c>
      <c r="Q309" s="54">
        <v>75000000</v>
      </c>
      <c r="R309" s="31" t="s">
        <v>18</v>
      </c>
    </row>
    <row r="310" spans="3:18" x14ac:dyDescent="0.25">
      <c r="C310" s="8">
        <v>2019</v>
      </c>
      <c r="D310" s="9" t="s">
        <v>151</v>
      </c>
      <c r="E310" s="9" t="e">
        <f>VLOOKUP(F310,Table3[#All],2,FALSE)</f>
        <v>#N/A</v>
      </c>
      <c r="F310" s="9" t="s">
        <v>9464</v>
      </c>
      <c r="G310" t="s">
        <v>4140</v>
      </c>
      <c r="H310" t="s">
        <v>4140</v>
      </c>
      <c r="I310" s="9" t="s">
        <v>86</v>
      </c>
      <c r="J310" s="9" t="s">
        <v>7</v>
      </c>
      <c r="K310" s="30"/>
      <c r="L310" s="45">
        <v>373693</v>
      </c>
      <c r="M310" s="58">
        <f>Table1[[#This Row],[Percent]]*Table1[[#This Row],[Estimated Cost]]</f>
        <v>0</v>
      </c>
      <c r="N310" s="54">
        <f>Table1[[#This Row],[Estimated Cost]]-Table1[[#This Row],[Grant Money ]]</f>
        <v>373693</v>
      </c>
      <c r="O310" s="45">
        <v>87696756</v>
      </c>
      <c r="P310" s="58">
        <v>31315718</v>
      </c>
      <c r="Q310" s="54">
        <v>75000000</v>
      </c>
      <c r="R310" s="31" t="s">
        <v>18</v>
      </c>
    </row>
    <row r="311" spans="3:18" x14ac:dyDescent="0.25">
      <c r="C311" s="8">
        <v>2019</v>
      </c>
      <c r="D311" s="9" t="s">
        <v>151</v>
      </c>
      <c r="E311" s="9" t="e">
        <f>VLOOKUP(F311,Table3[#All],2,FALSE)</f>
        <v>#N/A</v>
      </c>
      <c r="F311" s="9" t="s">
        <v>9464</v>
      </c>
      <c r="G311" t="s">
        <v>4140</v>
      </c>
      <c r="H311" t="s">
        <v>4140</v>
      </c>
      <c r="I311" s="9" t="s">
        <v>86</v>
      </c>
      <c r="J311" s="9" t="s">
        <v>11</v>
      </c>
      <c r="K311" s="30"/>
      <c r="L311" s="62">
        <v>1034807</v>
      </c>
      <c r="M311" s="58">
        <f>Table1[[#This Row],[Percent]]*Table1[[#This Row],[Estimated Cost]]</f>
        <v>0</v>
      </c>
      <c r="N311" s="54">
        <f>Table1[[#This Row],[Estimated Cost]]-Table1[[#This Row],[Grant Money ]]</f>
        <v>1034807</v>
      </c>
      <c r="O311" s="45">
        <v>87696756</v>
      </c>
      <c r="P311" s="58">
        <v>31315718</v>
      </c>
      <c r="Q311" s="54">
        <v>75000000</v>
      </c>
      <c r="R311" s="31" t="s">
        <v>18</v>
      </c>
    </row>
    <row r="312" spans="3:18" x14ac:dyDescent="0.25">
      <c r="C312" s="8">
        <v>2019</v>
      </c>
      <c r="D312" s="9" t="s">
        <v>151</v>
      </c>
      <c r="E312" s="9" t="e">
        <f>VLOOKUP(F312,Table3[#All],2,FALSE)</f>
        <v>#N/A</v>
      </c>
      <c r="F312" s="9" t="s">
        <v>10434</v>
      </c>
      <c r="G312" s="9" t="s">
        <v>10435</v>
      </c>
      <c r="H312" s="9" t="s">
        <v>4352</v>
      </c>
      <c r="I312" s="9" t="s">
        <v>10444</v>
      </c>
      <c r="J312" s="9" t="s">
        <v>26</v>
      </c>
      <c r="K312" s="30"/>
      <c r="L312" s="45">
        <v>351900</v>
      </c>
      <c r="M312" s="58">
        <f>Table1[[#This Row],[Percent]]*Table1[[#This Row],[Estimated Cost]]</f>
        <v>0</v>
      </c>
      <c r="N312" s="54">
        <f>Table1[[#This Row],[Estimated Cost]]-Table1[[#This Row],[Grant Money ]]</f>
        <v>351900</v>
      </c>
      <c r="O312" s="45">
        <v>87696756</v>
      </c>
      <c r="P312" s="58">
        <v>31315718</v>
      </c>
      <c r="Q312" s="54">
        <v>75000000</v>
      </c>
      <c r="R312" s="31" t="s">
        <v>18</v>
      </c>
    </row>
    <row r="313" spans="3:18" x14ac:dyDescent="0.25">
      <c r="C313" s="8">
        <v>2019</v>
      </c>
      <c r="D313" s="9" t="s">
        <v>151</v>
      </c>
      <c r="E313" s="9" t="e">
        <f>VLOOKUP(F313,Table3[#All],2,FALSE)</f>
        <v>#N/A</v>
      </c>
      <c r="F313" s="9" t="s">
        <v>100</v>
      </c>
      <c r="G313" s="9" t="s">
        <v>101</v>
      </c>
      <c r="H313" s="9" t="s">
        <v>101</v>
      </c>
      <c r="I313" s="9" t="s">
        <v>10946</v>
      </c>
      <c r="J313" s="9" t="s">
        <v>7</v>
      </c>
      <c r="K313" s="30"/>
      <c r="L313" s="45">
        <v>135000</v>
      </c>
      <c r="M313" s="58">
        <f>Table1[[#This Row],[Percent]]*Table1[[#This Row],[Estimated Cost]]</f>
        <v>0</v>
      </c>
      <c r="N313" s="54">
        <f>Table1[[#This Row],[Estimated Cost]]-Table1[[#This Row],[Grant Money ]]</f>
        <v>135000</v>
      </c>
      <c r="O313" s="45">
        <v>87696756</v>
      </c>
      <c r="P313" s="58">
        <v>31315718</v>
      </c>
      <c r="Q313" s="54">
        <v>75000000</v>
      </c>
      <c r="R313" s="31" t="s">
        <v>18</v>
      </c>
    </row>
    <row r="314" spans="3:18" x14ac:dyDescent="0.25">
      <c r="C314" s="8">
        <v>2019</v>
      </c>
      <c r="D314" s="9" t="s">
        <v>151</v>
      </c>
      <c r="E314" s="9" t="e">
        <f>VLOOKUP(F314,Table3[#All],2,FALSE)</f>
        <v>#N/A</v>
      </c>
      <c r="F314" s="9" t="s">
        <v>61</v>
      </c>
      <c r="G314" s="9" t="s">
        <v>60</v>
      </c>
      <c r="H314" s="9" t="s">
        <v>101</v>
      </c>
      <c r="I314" s="9" t="s">
        <v>86</v>
      </c>
      <c r="J314" s="9" t="s">
        <v>9516</v>
      </c>
      <c r="K314" s="30"/>
      <c r="L314" s="45">
        <v>1400000</v>
      </c>
      <c r="M314" s="58">
        <f>Table1[[#This Row],[Percent]]*Table1[[#This Row],[Estimated Cost]]</f>
        <v>0</v>
      </c>
      <c r="N314" s="54">
        <f>Table1[[#This Row],[Estimated Cost]]-Table1[[#This Row],[Grant Money ]]</f>
        <v>1400000</v>
      </c>
      <c r="O314" s="45">
        <v>87696756</v>
      </c>
      <c r="P314" s="58">
        <v>31315718</v>
      </c>
      <c r="Q314" s="54">
        <v>75000000</v>
      </c>
      <c r="R314" s="31" t="s">
        <v>18</v>
      </c>
    </row>
    <row r="315" spans="3:18" x14ac:dyDescent="0.25">
      <c r="C315" s="8">
        <v>2019</v>
      </c>
      <c r="D315" s="9" t="s">
        <v>151</v>
      </c>
      <c r="E315" s="9" t="e">
        <f>VLOOKUP(F315,Table3[#All],2,FALSE)</f>
        <v>#N/A</v>
      </c>
      <c r="F315" s="9" t="s">
        <v>61</v>
      </c>
      <c r="G315" s="9" t="s">
        <v>60</v>
      </c>
      <c r="H315" s="9" t="s">
        <v>101</v>
      </c>
      <c r="I315" s="9" t="s">
        <v>86</v>
      </c>
      <c r="J315" s="9" t="s">
        <v>7</v>
      </c>
      <c r="K315" s="30"/>
      <c r="L315" s="45">
        <v>450000</v>
      </c>
      <c r="M315" s="58">
        <f>Table1[[#This Row],[Percent]]*Table1[[#This Row],[Estimated Cost]]</f>
        <v>0</v>
      </c>
      <c r="N315" s="54">
        <f>Table1[[#This Row],[Estimated Cost]]-Table1[[#This Row],[Grant Money ]]</f>
        <v>450000</v>
      </c>
      <c r="O315" s="45">
        <v>87696756</v>
      </c>
      <c r="P315" s="58">
        <v>31315718</v>
      </c>
      <c r="Q315" s="54">
        <v>75000000</v>
      </c>
      <c r="R315" s="31" t="s">
        <v>18</v>
      </c>
    </row>
    <row r="316" spans="3:18" x14ac:dyDescent="0.25">
      <c r="C316" s="8">
        <v>2019</v>
      </c>
      <c r="D316" s="9" t="s">
        <v>151</v>
      </c>
      <c r="E316" s="9" t="e">
        <f>VLOOKUP(F316,Table3[#All],2,FALSE)</f>
        <v>#N/A</v>
      </c>
      <c r="F316" s="9" t="s">
        <v>61</v>
      </c>
      <c r="G316" s="9" t="s">
        <v>60</v>
      </c>
      <c r="H316" s="9" t="s">
        <v>101</v>
      </c>
      <c r="I316" s="9" t="s">
        <v>86</v>
      </c>
      <c r="J316" s="9" t="s">
        <v>11</v>
      </c>
      <c r="K316" s="30"/>
      <c r="L316" s="62">
        <v>568210</v>
      </c>
      <c r="M316" s="58">
        <f>Table1[[#This Row],[Percent]]*Table1[[#This Row],[Estimated Cost]]</f>
        <v>0</v>
      </c>
      <c r="N316" s="54">
        <f>Table1[[#This Row],[Estimated Cost]]-Table1[[#This Row],[Grant Money ]]</f>
        <v>568210</v>
      </c>
      <c r="O316" s="45">
        <v>87696756</v>
      </c>
      <c r="P316" s="58">
        <v>31315718</v>
      </c>
      <c r="Q316" s="54">
        <v>75000000</v>
      </c>
      <c r="R316" s="31" t="s">
        <v>18</v>
      </c>
    </row>
    <row r="317" spans="3:18" x14ac:dyDescent="0.25">
      <c r="C317" s="8">
        <v>2019</v>
      </c>
      <c r="D317" s="9" t="s">
        <v>151</v>
      </c>
      <c r="E317" s="9" t="str">
        <f>VLOOKUP(F317,Table3[#All],2,FALSE)</f>
        <v>MWL</v>
      </c>
      <c r="F317" s="9" t="s">
        <v>11017</v>
      </c>
      <c r="G317" s="9" t="s">
        <v>9440</v>
      </c>
      <c r="H317" s="9" t="s">
        <v>9440</v>
      </c>
      <c r="I317" s="9" t="s">
        <v>86</v>
      </c>
      <c r="J317" s="9" t="s">
        <v>7</v>
      </c>
      <c r="K317" s="30"/>
      <c r="L317" s="45">
        <v>600000</v>
      </c>
      <c r="M317" s="58">
        <f>Table1[[#This Row],[Percent]]*Table1[[#This Row],[Estimated Cost]]</f>
        <v>0</v>
      </c>
      <c r="N317" s="54">
        <f>Table1[[#This Row],[Estimated Cost]]-Table1[[#This Row],[Grant Money ]]</f>
        <v>600000</v>
      </c>
      <c r="O317" s="45">
        <v>87696756</v>
      </c>
      <c r="P317" s="58">
        <v>31315718</v>
      </c>
      <c r="Q317" s="54">
        <v>75000000</v>
      </c>
      <c r="R317" s="31" t="s">
        <v>51</v>
      </c>
    </row>
    <row r="318" spans="3:18" x14ac:dyDescent="0.25">
      <c r="C318" s="8">
        <v>2019</v>
      </c>
      <c r="D318" s="9" t="s">
        <v>151</v>
      </c>
      <c r="E318" s="9" t="str">
        <f>VLOOKUP(F318,Table3[#All],2,FALSE)</f>
        <v>MWL</v>
      </c>
      <c r="F318" s="9" t="s">
        <v>11017</v>
      </c>
      <c r="G318" s="9" t="s">
        <v>9440</v>
      </c>
      <c r="H318" s="9" t="s">
        <v>9440</v>
      </c>
      <c r="I318" s="9" t="s">
        <v>86</v>
      </c>
      <c r="J318" s="9" t="s">
        <v>11</v>
      </c>
      <c r="K318" s="30"/>
      <c r="L318" s="62">
        <v>217830</v>
      </c>
      <c r="M318" s="58">
        <f>Table1[[#This Row],[Percent]]*Table1[[#This Row],[Estimated Cost]]</f>
        <v>0</v>
      </c>
      <c r="N318" s="54">
        <f>Table1[[#This Row],[Estimated Cost]]-Table1[[#This Row],[Grant Money ]]</f>
        <v>217830</v>
      </c>
      <c r="O318" s="45">
        <v>87696756</v>
      </c>
      <c r="P318" s="58">
        <v>31315718</v>
      </c>
      <c r="Q318" s="54">
        <v>75000000</v>
      </c>
      <c r="R318" s="31" t="s">
        <v>51</v>
      </c>
    </row>
    <row r="319" spans="3:18" x14ac:dyDescent="0.25">
      <c r="C319" s="8">
        <v>2019</v>
      </c>
      <c r="D319" s="9" t="s">
        <v>151</v>
      </c>
      <c r="E319" s="9" t="e">
        <f>VLOOKUP(F319,Table3[#All],2,FALSE)</f>
        <v>#N/A</v>
      </c>
      <c r="F319" s="9" t="s">
        <v>273</v>
      </c>
      <c r="G319" s="9" t="s">
        <v>269</v>
      </c>
      <c r="H319" s="9" t="s">
        <v>269</v>
      </c>
      <c r="I319" s="9" t="s">
        <v>86</v>
      </c>
      <c r="J319" s="9" t="s">
        <v>10947</v>
      </c>
      <c r="K319" s="30"/>
      <c r="L319" s="45">
        <v>3400000</v>
      </c>
      <c r="M319" s="58">
        <f>Table1[[#This Row],[Percent]]*Table1[[#This Row],[Estimated Cost]]</f>
        <v>0</v>
      </c>
      <c r="N319" s="54">
        <f>Table1[[#This Row],[Estimated Cost]]-Table1[[#This Row],[Grant Money ]]</f>
        <v>3400000</v>
      </c>
      <c r="O319" s="45">
        <v>87696756</v>
      </c>
      <c r="P319" s="58">
        <v>31315718</v>
      </c>
      <c r="Q319" s="54">
        <v>75000000</v>
      </c>
      <c r="R319" s="31" t="s">
        <v>18</v>
      </c>
    </row>
    <row r="320" spans="3:18" x14ac:dyDescent="0.25">
      <c r="C320" s="8">
        <v>2019</v>
      </c>
      <c r="D320" s="9" t="s">
        <v>151</v>
      </c>
      <c r="E320" s="9" t="e">
        <f>VLOOKUP(F320,Table3[#All],2,FALSE)</f>
        <v>#N/A</v>
      </c>
      <c r="F320" s="9" t="s">
        <v>10493</v>
      </c>
      <c r="G320" s="9" t="s">
        <v>10494</v>
      </c>
      <c r="H320" s="9" t="s">
        <v>5857</v>
      </c>
      <c r="I320" s="9" t="s">
        <v>86</v>
      </c>
      <c r="J320" s="9" t="s">
        <v>7</v>
      </c>
      <c r="K320" s="30"/>
      <c r="L320" s="45">
        <v>150000</v>
      </c>
      <c r="M320" s="58">
        <f>Table1[[#This Row],[Percent]]*Table1[[#This Row],[Estimated Cost]]</f>
        <v>0</v>
      </c>
      <c r="N320" s="54">
        <f>Table1[[#This Row],[Estimated Cost]]-Table1[[#This Row],[Grant Money ]]</f>
        <v>150000</v>
      </c>
      <c r="O320" s="45">
        <v>87696756</v>
      </c>
      <c r="P320" s="58">
        <v>31315718</v>
      </c>
      <c r="Q320" s="54">
        <v>75000000</v>
      </c>
      <c r="R320" s="31" t="s">
        <v>18</v>
      </c>
    </row>
    <row r="321" spans="3:18" x14ac:dyDescent="0.25">
      <c r="C321" s="8">
        <v>2019</v>
      </c>
      <c r="D321" s="9" t="s">
        <v>151</v>
      </c>
      <c r="E321" s="9" t="e">
        <f>VLOOKUP(F321,Table3[#All],2,FALSE)</f>
        <v>#N/A</v>
      </c>
      <c r="F321" s="9" t="s">
        <v>10493</v>
      </c>
      <c r="G321" s="9" t="s">
        <v>10494</v>
      </c>
      <c r="H321" s="9" t="s">
        <v>5857</v>
      </c>
      <c r="I321" s="9" t="s">
        <v>86</v>
      </c>
      <c r="J321" s="9" t="s">
        <v>11</v>
      </c>
      <c r="K321" s="30"/>
      <c r="L321" s="62">
        <v>336000</v>
      </c>
      <c r="M321" s="58">
        <f>Table1[[#This Row],[Percent]]*Table1[[#This Row],[Estimated Cost]]</f>
        <v>0</v>
      </c>
      <c r="N321" s="54">
        <f>Table1[[#This Row],[Estimated Cost]]-Table1[[#This Row],[Grant Money ]]</f>
        <v>336000</v>
      </c>
      <c r="O321" s="45">
        <v>87696756</v>
      </c>
      <c r="P321" s="58">
        <v>31315718</v>
      </c>
      <c r="Q321" s="54">
        <v>75000000</v>
      </c>
      <c r="R321" s="31" t="s">
        <v>18</v>
      </c>
    </row>
    <row r="322" spans="3:18" x14ac:dyDescent="0.25">
      <c r="C322" s="8">
        <v>2019</v>
      </c>
      <c r="D322" s="9" t="s">
        <v>151</v>
      </c>
      <c r="E322" s="9" t="str">
        <f>VLOOKUP(F322,Table3[#All],2,FALSE)</f>
        <v>GYI</v>
      </c>
      <c r="F322" s="9" t="s">
        <v>10518</v>
      </c>
      <c r="G322" s="9" t="s">
        <v>10938</v>
      </c>
      <c r="H322" s="9" t="s">
        <v>10948</v>
      </c>
      <c r="I322" s="9" t="s">
        <v>10949</v>
      </c>
      <c r="J322" s="9" t="s">
        <v>7</v>
      </c>
      <c r="K322" s="30"/>
      <c r="L322" s="45">
        <v>315000</v>
      </c>
      <c r="M322" s="58">
        <f>Table1[[#This Row],[Percent]]*Table1[[#This Row],[Estimated Cost]]</f>
        <v>0</v>
      </c>
      <c r="N322" s="54">
        <f>Table1[[#This Row],[Estimated Cost]]-Table1[[#This Row],[Grant Money ]]</f>
        <v>315000</v>
      </c>
      <c r="O322" s="45">
        <v>87696756</v>
      </c>
      <c r="P322" s="58">
        <v>31315718</v>
      </c>
      <c r="Q322" s="54">
        <v>75000000</v>
      </c>
      <c r="R322" s="31" t="s">
        <v>18</v>
      </c>
    </row>
    <row r="323" spans="3:18" x14ac:dyDescent="0.25">
      <c r="C323" s="8">
        <v>2019</v>
      </c>
      <c r="D323" s="9" t="s">
        <v>151</v>
      </c>
      <c r="E323" s="9" t="e">
        <f>VLOOKUP(F323,Table3[#All],2,FALSE)</f>
        <v>#N/A</v>
      </c>
      <c r="F323" s="9" t="s">
        <v>10950</v>
      </c>
      <c r="G323" s="9" t="s">
        <v>7966</v>
      </c>
      <c r="H323" s="9" t="s">
        <v>7966</v>
      </c>
      <c r="I323" s="9" t="s">
        <v>10951</v>
      </c>
      <c r="J323" s="9" t="s">
        <v>7</v>
      </c>
      <c r="K323" s="30"/>
      <c r="L323" s="45">
        <v>600000</v>
      </c>
      <c r="M323" s="58">
        <f>Table1[[#This Row],[Percent]]*Table1[[#This Row],[Estimated Cost]]</f>
        <v>0</v>
      </c>
      <c r="N323" s="54">
        <f>Table1[[#This Row],[Estimated Cost]]-Table1[[#This Row],[Grant Money ]]</f>
        <v>600000</v>
      </c>
      <c r="O323" s="45">
        <v>87696756</v>
      </c>
      <c r="P323" s="58">
        <v>31315718</v>
      </c>
      <c r="Q323" s="54">
        <v>75000000</v>
      </c>
      <c r="R323" s="31" t="s">
        <v>18</v>
      </c>
    </row>
    <row r="324" spans="3:18" x14ac:dyDescent="0.25">
      <c r="C324" s="8">
        <v>2019</v>
      </c>
      <c r="D324" s="9" t="s">
        <v>151</v>
      </c>
      <c r="E324" s="9" t="e">
        <f>VLOOKUP(F324,Table3[#All],2,FALSE)</f>
        <v>#N/A</v>
      </c>
      <c r="F324" s="9" t="s">
        <v>81</v>
      </c>
      <c r="G324" s="9" t="s">
        <v>72</v>
      </c>
      <c r="H324" s="9" t="s">
        <v>97</v>
      </c>
      <c r="I324" s="9" t="s">
        <v>86</v>
      </c>
      <c r="J324" s="9" t="s">
        <v>7</v>
      </c>
      <c r="K324" s="30"/>
      <c r="L324" s="45">
        <v>750000</v>
      </c>
      <c r="M324" s="58">
        <f>Table1[[#This Row],[Percent]]*Table1[[#This Row],[Estimated Cost]]</f>
        <v>0</v>
      </c>
      <c r="N324" s="54">
        <f>Table1[[#This Row],[Estimated Cost]]-Table1[[#This Row],[Grant Money ]]</f>
        <v>750000</v>
      </c>
      <c r="O324" s="45">
        <v>87696756</v>
      </c>
      <c r="P324" s="58">
        <v>31315718</v>
      </c>
      <c r="Q324" s="54">
        <v>75000000</v>
      </c>
      <c r="R324" s="31" t="s">
        <v>18</v>
      </c>
    </row>
    <row r="325" spans="3:18" x14ac:dyDescent="0.25">
      <c r="C325" s="8">
        <v>2019</v>
      </c>
      <c r="D325" s="9" t="s">
        <v>151</v>
      </c>
      <c r="E325" s="9" t="e">
        <f>VLOOKUP(F325,Table3[#All],2,FALSE)</f>
        <v>#N/A</v>
      </c>
      <c r="F325" s="9" t="s">
        <v>81</v>
      </c>
      <c r="G325" s="9" t="s">
        <v>72</v>
      </c>
      <c r="H325" s="9" t="s">
        <v>97</v>
      </c>
      <c r="I325" s="9" t="s">
        <v>86</v>
      </c>
      <c r="J325" s="9" t="s">
        <v>11</v>
      </c>
      <c r="K325" s="30"/>
      <c r="L325" s="62">
        <v>901320</v>
      </c>
      <c r="M325" s="58">
        <f>Table1[[#This Row],[Percent]]*Table1[[#This Row],[Estimated Cost]]</f>
        <v>0</v>
      </c>
      <c r="N325" s="54">
        <f>Table1[[#This Row],[Estimated Cost]]-Table1[[#This Row],[Grant Money ]]</f>
        <v>901320</v>
      </c>
      <c r="O325" s="45">
        <v>87696756</v>
      </c>
      <c r="P325" s="58">
        <v>31315718</v>
      </c>
      <c r="Q325" s="54">
        <v>75000000</v>
      </c>
      <c r="R325" s="31" t="s">
        <v>18</v>
      </c>
    </row>
    <row r="326" spans="3:18" x14ac:dyDescent="0.25">
      <c r="C326" s="8">
        <v>2019</v>
      </c>
      <c r="D326" s="9" t="s">
        <v>151</v>
      </c>
      <c r="E326" s="9" t="e">
        <f>VLOOKUP(F326,Table3[#All],2,FALSE)</f>
        <v>#N/A</v>
      </c>
      <c r="F326" s="9" t="s">
        <v>10431</v>
      </c>
      <c r="G326" s="9" t="s">
        <v>10432</v>
      </c>
      <c r="H326" s="9" t="s">
        <v>8802</v>
      </c>
      <c r="I326" s="9" t="s">
        <v>10444</v>
      </c>
      <c r="J326" s="9" t="s">
        <v>9516</v>
      </c>
      <c r="K326" s="30"/>
      <c r="L326" s="45">
        <v>600000</v>
      </c>
      <c r="M326" s="58">
        <f>Table1[[#This Row],[Percent]]*Table1[[#This Row],[Estimated Cost]]</f>
        <v>0</v>
      </c>
      <c r="N326" s="54">
        <f>Table1[[#This Row],[Estimated Cost]]-Table1[[#This Row],[Grant Money ]]</f>
        <v>600000</v>
      </c>
      <c r="O326" s="45">
        <v>87696756</v>
      </c>
      <c r="P326" s="58">
        <v>31315718</v>
      </c>
      <c r="Q326" s="54">
        <v>75000000</v>
      </c>
      <c r="R326" s="31" t="s">
        <v>18</v>
      </c>
    </row>
    <row r="327" spans="3:18" x14ac:dyDescent="0.25">
      <c r="C327" s="8">
        <v>2019</v>
      </c>
      <c r="D327" s="9" t="s">
        <v>151</v>
      </c>
      <c r="E327" s="9" t="e">
        <f>VLOOKUP(F327,Table3[#All],2,FALSE)</f>
        <v>#N/A</v>
      </c>
      <c r="F327" s="9" t="s">
        <v>10431</v>
      </c>
      <c r="G327" s="9" t="s">
        <v>10432</v>
      </c>
      <c r="H327" s="9" t="s">
        <v>8802</v>
      </c>
      <c r="I327" s="9" t="s">
        <v>10444</v>
      </c>
      <c r="J327" s="9" t="s">
        <v>7</v>
      </c>
      <c r="K327" s="30"/>
      <c r="L327" s="45">
        <v>150000</v>
      </c>
      <c r="M327" s="58">
        <f>Table1[[#This Row],[Percent]]*Table1[[#This Row],[Estimated Cost]]</f>
        <v>0</v>
      </c>
      <c r="N327" s="54">
        <f>Table1[[#This Row],[Estimated Cost]]-Table1[[#This Row],[Grant Money ]]</f>
        <v>150000</v>
      </c>
      <c r="O327" s="45">
        <v>87696756</v>
      </c>
      <c r="P327" s="58">
        <v>31315718</v>
      </c>
      <c r="Q327" s="54">
        <v>75000000</v>
      </c>
      <c r="R327" s="31" t="s">
        <v>18</v>
      </c>
    </row>
    <row r="328" spans="3:18" x14ac:dyDescent="0.25">
      <c r="C328" s="8">
        <v>2019</v>
      </c>
      <c r="D328" s="9" t="s">
        <v>151</v>
      </c>
      <c r="E328" s="9" t="e">
        <f>VLOOKUP(F328,Table3[#All],2,FALSE)</f>
        <v>#N/A</v>
      </c>
      <c r="F328" s="9" t="s">
        <v>10431</v>
      </c>
      <c r="G328" s="9" t="s">
        <v>10432</v>
      </c>
      <c r="H328" s="9" t="s">
        <v>8802</v>
      </c>
      <c r="I328" s="9" t="s">
        <v>10444</v>
      </c>
      <c r="J328" s="9" t="s">
        <v>11</v>
      </c>
      <c r="K328" s="30"/>
      <c r="L328" s="62">
        <v>256920</v>
      </c>
      <c r="M328" s="58">
        <f>Table1[[#This Row],[Percent]]*Table1[[#This Row],[Estimated Cost]]</f>
        <v>0</v>
      </c>
      <c r="N328" s="54">
        <f>Table1[[#This Row],[Estimated Cost]]-Table1[[#This Row],[Grant Money ]]</f>
        <v>256920</v>
      </c>
      <c r="O328" s="45">
        <v>87696756</v>
      </c>
      <c r="P328" s="58">
        <v>31315718</v>
      </c>
      <c r="Q328" s="54">
        <v>75000000</v>
      </c>
      <c r="R328" s="31" t="s">
        <v>18</v>
      </c>
    </row>
    <row r="329" spans="3:18" x14ac:dyDescent="0.25">
      <c r="C329" s="8">
        <v>2019</v>
      </c>
      <c r="D329" s="9" t="s">
        <v>151</v>
      </c>
      <c r="E329" s="9" t="e">
        <f>VLOOKUP(F329,Table3[#All],2,FALSE)</f>
        <v>#N/A</v>
      </c>
      <c r="F329" s="9" t="s">
        <v>10952</v>
      </c>
      <c r="G329" s="9" t="s">
        <v>9086</v>
      </c>
      <c r="H329" s="9" t="s">
        <v>9086</v>
      </c>
      <c r="I329" s="9" t="s">
        <v>10</v>
      </c>
      <c r="J329" s="9" t="s">
        <v>7</v>
      </c>
      <c r="K329" s="30"/>
      <c r="L329" s="45">
        <v>76500</v>
      </c>
      <c r="M329" s="58">
        <f>Table1[[#This Row],[Percent]]*Table1[[#This Row],[Estimated Cost]]</f>
        <v>0</v>
      </c>
      <c r="N329" s="54">
        <f>Table1[[#This Row],[Estimated Cost]]-Table1[[#This Row],[Grant Money ]]</f>
        <v>76500</v>
      </c>
      <c r="O329" s="45">
        <v>87696756</v>
      </c>
      <c r="P329" s="58">
        <v>31315718</v>
      </c>
      <c r="Q329" s="54">
        <v>75000000</v>
      </c>
      <c r="R329" s="31" t="s">
        <v>18</v>
      </c>
    </row>
    <row r="330" spans="3:18" x14ac:dyDescent="0.25">
      <c r="C330" s="8">
        <v>2019</v>
      </c>
      <c r="D330" s="9" t="s">
        <v>151</v>
      </c>
      <c r="E330" s="9" t="e">
        <f>VLOOKUP(F330,Table3[#All],2,FALSE)</f>
        <v>#N/A</v>
      </c>
      <c r="F330" s="9" t="s">
        <v>10953</v>
      </c>
      <c r="G330" s="9" t="s">
        <v>9148</v>
      </c>
      <c r="H330" s="9" t="s">
        <v>9148</v>
      </c>
      <c r="I330" s="9" t="s">
        <v>10954</v>
      </c>
      <c r="J330" s="9" t="s">
        <v>7</v>
      </c>
      <c r="K330" s="30"/>
      <c r="L330" s="45">
        <v>600000</v>
      </c>
      <c r="M330" s="58">
        <f>Table1[[#This Row],[Percent]]*Table1[[#This Row],[Estimated Cost]]</f>
        <v>0</v>
      </c>
      <c r="N330" s="54">
        <f>Table1[[#This Row],[Estimated Cost]]-Table1[[#This Row],[Grant Money ]]</f>
        <v>600000</v>
      </c>
      <c r="O330" s="45">
        <v>87696756</v>
      </c>
      <c r="P330" s="58">
        <v>31315718</v>
      </c>
      <c r="Q330" s="54">
        <v>75000000</v>
      </c>
      <c r="R330" s="31" t="s">
        <v>18</v>
      </c>
    </row>
    <row r="331" spans="3:18" x14ac:dyDescent="0.25">
      <c r="C331" s="8">
        <v>2019</v>
      </c>
      <c r="D331" s="9" t="s">
        <v>151</v>
      </c>
      <c r="E331" s="9" t="e">
        <f>VLOOKUP(F331,Table3[#All],2,FALSE)</f>
        <v>#N/A</v>
      </c>
      <c r="F331" s="9" t="s">
        <v>42</v>
      </c>
      <c r="G331" s="9" t="s">
        <v>40</v>
      </c>
      <c r="H331" s="9" t="s">
        <v>41</v>
      </c>
      <c r="I331" s="9" t="s">
        <v>86</v>
      </c>
      <c r="J331" s="9" t="s">
        <v>26</v>
      </c>
      <c r="K331" s="30"/>
      <c r="L331" s="45">
        <v>1633000</v>
      </c>
      <c r="M331" s="58">
        <f>Table1[[#This Row],[Percent]]*Table1[[#This Row],[Estimated Cost]]</f>
        <v>0</v>
      </c>
      <c r="N331" s="54">
        <f>Table1[[#This Row],[Estimated Cost]]-Table1[[#This Row],[Grant Money ]]</f>
        <v>1633000</v>
      </c>
      <c r="O331" s="45">
        <v>87696756</v>
      </c>
      <c r="P331" s="58">
        <v>31315718</v>
      </c>
      <c r="Q331" s="54">
        <v>75000000</v>
      </c>
      <c r="R331" s="31" t="s">
        <v>18</v>
      </c>
    </row>
    <row r="332" spans="3:18" x14ac:dyDescent="0.25">
      <c r="C332" s="8">
        <v>2019</v>
      </c>
      <c r="D332" s="9" t="s">
        <v>153</v>
      </c>
      <c r="E332" s="9" t="str">
        <f>VLOOKUP(F332,Table3[#All],2,FALSE)</f>
        <v>GKY</v>
      </c>
      <c r="F332" s="9" t="s">
        <v>11038</v>
      </c>
      <c r="G332" s="9" t="s">
        <v>234</v>
      </c>
      <c r="H332" s="9" t="s">
        <v>234</v>
      </c>
      <c r="I332" s="9" t="s">
        <v>9515</v>
      </c>
      <c r="J332" s="9" t="s">
        <v>11</v>
      </c>
      <c r="K332" s="30">
        <v>0.9</v>
      </c>
      <c r="L332" s="62">
        <v>1050000</v>
      </c>
      <c r="M332" s="58">
        <f>Table1[[#This Row],[Percent]]*Table1[[#This Row],[Estimated Cost]]</f>
        <v>945000</v>
      </c>
      <c r="N332" s="54">
        <f>Table1[[#This Row],[Estimated Cost]]-Table1[[#This Row],[Grant Money ]]</f>
        <v>105000</v>
      </c>
      <c r="O332" s="45">
        <v>87696756</v>
      </c>
      <c r="P332" s="58">
        <v>31315718</v>
      </c>
      <c r="Q332" s="54">
        <v>75000000</v>
      </c>
      <c r="R332" s="31" t="s">
        <v>51</v>
      </c>
    </row>
    <row r="333" spans="3:18" x14ac:dyDescent="0.25">
      <c r="C333" s="8">
        <v>2019</v>
      </c>
      <c r="D333" s="9" t="s">
        <v>153</v>
      </c>
      <c r="E333" s="9" t="e">
        <f>VLOOKUP(F333,Table3[#All],2,FALSE)</f>
        <v>#N/A</v>
      </c>
      <c r="F333" s="9" t="s">
        <v>10955</v>
      </c>
      <c r="G333" s="9" t="s">
        <v>9487</v>
      </c>
      <c r="H333" s="9" t="s">
        <v>9487</v>
      </c>
      <c r="I333" s="9" t="s">
        <v>10956</v>
      </c>
      <c r="J333" s="9" t="s">
        <v>11</v>
      </c>
      <c r="K333" s="30">
        <v>0.9</v>
      </c>
      <c r="L333" s="62">
        <v>3600000</v>
      </c>
      <c r="M333" s="58">
        <f>Table1[[#This Row],[Percent]]*Table1[[#This Row],[Estimated Cost]]</f>
        <v>3240000</v>
      </c>
      <c r="N333" s="54">
        <f>Table1[[#This Row],[Estimated Cost]]-Table1[[#This Row],[Grant Money ]]</f>
        <v>360000</v>
      </c>
      <c r="O333" s="45">
        <v>87696756</v>
      </c>
      <c r="P333" s="58">
        <v>31315718</v>
      </c>
      <c r="Q333" s="54">
        <v>75000000</v>
      </c>
      <c r="R333" s="31" t="s">
        <v>18</v>
      </c>
    </row>
    <row r="334" spans="3:18" x14ac:dyDescent="0.25">
      <c r="C334" s="8">
        <v>2019</v>
      </c>
      <c r="D334" s="9" t="s">
        <v>153</v>
      </c>
      <c r="E334" s="9" t="e">
        <f>VLOOKUP(F334,Table3[#All],2,FALSE)</f>
        <v>#N/A</v>
      </c>
      <c r="F334" s="9" t="s">
        <v>10957</v>
      </c>
      <c r="G334" s="9" t="s">
        <v>2520</v>
      </c>
      <c r="H334" s="9" t="s">
        <v>2520</v>
      </c>
      <c r="I334" s="9" t="s">
        <v>10</v>
      </c>
      <c r="J334" s="9" t="s">
        <v>11</v>
      </c>
      <c r="K334" s="30">
        <v>0.9</v>
      </c>
      <c r="L334" s="62">
        <v>50000</v>
      </c>
      <c r="M334" s="58">
        <f>Table1[[#This Row],[Percent]]*Table1[[#This Row],[Estimated Cost]]</f>
        <v>45000</v>
      </c>
      <c r="N334" s="54">
        <f>Table1[[#This Row],[Estimated Cost]]-Table1[[#This Row],[Grant Money ]]</f>
        <v>5000</v>
      </c>
      <c r="O334" s="45">
        <v>87696756</v>
      </c>
      <c r="P334" s="58">
        <v>31315718</v>
      </c>
      <c r="Q334" s="54">
        <v>75000000</v>
      </c>
      <c r="R334" s="31" t="s">
        <v>18</v>
      </c>
    </row>
    <row r="335" spans="3:18" x14ac:dyDescent="0.25">
      <c r="C335" s="8">
        <v>2019</v>
      </c>
      <c r="D335" s="9" t="s">
        <v>153</v>
      </c>
      <c r="E335" s="9" t="e">
        <f>VLOOKUP(F335,Table3[#All],2,FALSE)</f>
        <v>#N/A</v>
      </c>
      <c r="F335" s="9" t="s">
        <v>10958</v>
      </c>
      <c r="G335" s="9" t="s">
        <v>128</v>
      </c>
      <c r="H335" s="9" t="s">
        <v>128</v>
      </c>
      <c r="I335" s="9" t="s">
        <v>10444</v>
      </c>
      <c r="J335" s="9" t="s">
        <v>11</v>
      </c>
      <c r="K335" s="30">
        <v>0.9</v>
      </c>
      <c r="L335" s="62">
        <v>1287600</v>
      </c>
      <c r="M335" s="58">
        <f>Table1[[#This Row],[Percent]]*Table1[[#This Row],[Estimated Cost]]</f>
        <v>1158840</v>
      </c>
      <c r="N335" s="54">
        <f>Table1[[#This Row],[Estimated Cost]]-Table1[[#This Row],[Grant Money ]]</f>
        <v>128760</v>
      </c>
      <c r="O335" s="45">
        <v>87696756</v>
      </c>
      <c r="P335" s="58">
        <v>31315718</v>
      </c>
      <c r="Q335" s="54">
        <v>75000000</v>
      </c>
      <c r="R335" s="31" t="s">
        <v>18</v>
      </c>
    </row>
    <row r="336" spans="3:18" x14ac:dyDescent="0.25">
      <c r="C336" s="8">
        <v>2019</v>
      </c>
      <c r="D336" s="9" t="s">
        <v>153</v>
      </c>
      <c r="E336" s="9" t="str">
        <f>VLOOKUP(F336,Table3[#All],2,FALSE)</f>
        <v>GPM</v>
      </c>
      <c r="F336" s="9" t="s">
        <v>11062</v>
      </c>
      <c r="G336" s="9" t="s">
        <v>10487</v>
      </c>
      <c r="H336" s="9" t="s">
        <v>10487</v>
      </c>
      <c r="I336" s="9" t="s">
        <v>9472</v>
      </c>
      <c r="J336" s="9" t="s">
        <v>11</v>
      </c>
      <c r="K336" s="30">
        <v>0.8</v>
      </c>
      <c r="L336" s="62">
        <v>1245300</v>
      </c>
      <c r="M336" s="58">
        <f>Table1[[#This Row],[Percent]]*Table1[[#This Row],[Estimated Cost]]</f>
        <v>996240</v>
      </c>
      <c r="N336" s="54">
        <f>Table1[[#This Row],[Estimated Cost]]-Table1[[#This Row],[Grant Money ]]</f>
        <v>249060</v>
      </c>
      <c r="O336" s="45">
        <v>87696756</v>
      </c>
      <c r="P336" s="58">
        <v>31315718</v>
      </c>
      <c r="Q336" s="54">
        <v>75000000</v>
      </c>
      <c r="R336" s="31" t="s">
        <v>51</v>
      </c>
    </row>
    <row r="337" spans="3:18" x14ac:dyDescent="0.25">
      <c r="C337" s="8">
        <v>2019</v>
      </c>
      <c r="D337" s="9" t="s">
        <v>153</v>
      </c>
      <c r="E337" s="9" t="str">
        <f>VLOOKUP(F337,Table3[#All],2,FALSE)</f>
        <v>INJ</v>
      </c>
      <c r="F337" s="9" t="s">
        <v>9450</v>
      </c>
      <c r="G337" s="9" t="s">
        <v>197</v>
      </c>
      <c r="H337" s="9" t="s">
        <v>197</v>
      </c>
      <c r="I337" s="9" t="s">
        <v>10</v>
      </c>
      <c r="J337" s="9" t="s">
        <v>11</v>
      </c>
      <c r="K337" s="30">
        <v>0.9</v>
      </c>
      <c r="L337" s="62">
        <v>60000</v>
      </c>
      <c r="M337" s="58">
        <f>Table1[[#This Row],[Percent]]*Table1[[#This Row],[Estimated Cost]]</f>
        <v>54000</v>
      </c>
      <c r="N337" s="54">
        <f>Table1[[#This Row],[Estimated Cost]]-Table1[[#This Row],[Grant Money ]]</f>
        <v>6000</v>
      </c>
      <c r="O337" s="45">
        <v>87696756</v>
      </c>
      <c r="P337" s="58">
        <v>31315718</v>
      </c>
      <c r="Q337" s="54">
        <v>75000000</v>
      </c>
      <c r="R337" s="31" t="s">
        <v>51</v>
      </c>
    </row>
    <row r="338" spans="3:18" x14ac:dyDescent="0.25">
      <c r="C338" s="8">
        <v>2019</v>
      </c>
      <c r="D338" s="9" t="s">
        <v>153</v>
      </c>
      <c r="E338" s="9" t="e">
        <f>VLOOKUP(F338,Table3[#All],2,FALSE)</f>
        <v>#N/A</v>
      </c>
      <c r="F338" s="9" t="s">
        <v>10959</v>
      </c>
      <c r="G338" s="9" t="s">
        <v>4226</v>
      </c>
      <c r="H338" s="9" t="s">
        <v>4226</v>
      </c>
      <c r="I338" s="9" t="s">
        <v>10960</v>
      </c>
      <c r="J338" s="9" t="s">
        <v>11</v>
      </c>
      <c r="K338" s="30">
        <v>0.9</v>
      </c>
      <c r="L338" s="62">
        <v>70000</v>
      </c>
      <c r="M338" s="58">
        <f>Table1[[#This Row],[Percent]]*Table1[[#This Row],[Estimated Cost]]</f>
        <v>63000</v>
      </c>
      <c r="N338" s="54">
        <f>Table1[[#This Row],[Estimated Cost]]-Table1[[#This Row],[Grant Money ]]</f>
        <v>7000</v>
      </c>
      <c r="O338" s="45">
        <v>87696756</v>
      </c>
      <c r="P338" s="58">
        <v>31315718</v>
      </c>
      <c r="Q338" s="54">
        <v>75000000</v>
      </c>
      <c r="R338" s="31" t="s">
        <v>18</v>
      </c>
    </row>
    <row r="339" spans="3:18" x14ac:dyDescent="0.25">
      <c r="C339" s="8">
        <v>2019</v>
      </c>
      <c r="D339" s="9" t="s">
        <v>153</v>
      </c>
      <c r="E339" s="9" t="str">
        <f>VLOOKUP(F339,Table3[#All],2,FALSE)</f>
        <v>HQZ</v>
      </c>
      <c r="F339" s="9" t="s">
        <v>10503</v>
      </c>
      <c r="G339" s="9" t="s">
        <v>5552</v>
      </c>
      <c r="H339" s="9" t="s">
        <v>5552</v>
      </c>
      <c r="I339" s="9" t="s">
        <v>112</v>
      </c>
      <c r="J339" s="9" t="s">
        <v>11</v>
      </c>
      <c r="K339" s="30">
        <v>0.9</v>
      </c>
      <c r="L339" s="62">
        <v>432740</v>
      </c>
      <c r="M339" s="58">
        <f>Table1[[#This Row],[Percent]]*Table1[[#This Row],[Estimated Cost]]</f>
        <v>389466</v>
      </c>
      <c r="N339" s="54">
        <f>Table1[[#This Row],[Estimated Cost]]-Table1[[#This Row],[Grant Money ]]</f>
        <v>43274</v>
      </c>
      <c r="O339" s="45">
        <v>87696756</v>
      </c>
      <c r="P339" s="58">
        <v>31315718</v>
      </c>
      <c r="Q339" s="54">
        <v>75000000</v>
      </c>
      <c r="R339" s="31" t="s">
        <v>51</v>
      </c>
    </row>
    <row r="340" spans="3:18" x14ac:dyDescent="0.25">
      <c r="C340" s="8">
        <v>2019</v>
      </c>
      <c r="D340" s="9" t="s">
        <v>153</v>
      </c>
      <c r="E340" s="9" t="e">
        <f>VLOOKUP(F340,Table3[#All],2,FALSE)</f>
        <v>#N/A</v>
      </c>
      <c r="F340" s="9" t="s">
        <v>10961</v>
      </c>
      <c r="G340" s="9" t="s">
        <v>10962</v>
      </c>
      <c r="H340" s="9" t="s">
        <v>10962</v>
      </c>
      <c r="I340" s="9" t="s">
        <v>10963</v>
      </c>
      <c r="J340" s="9" t="s">
        <v>11</v>
      </c>
      <c r="K340" s="30">
        <v>0.9</v>
      </c>
      <c r="L340" s="62">
        <v>166667</v>
      </c>
      <c r="M340" s="58">
        <f>Table1[[#This Row],[Percent]]*Table1[[#This Row],[Estimated Cost]]</f>
        <v>150000.30000000002</v>
      </c>
      <c r="N340" s="54">
        <f>Table1[[#This Row],[Estimated Cost]]-Table1[[#This Row],[Grant Money ]]</f>
        <v>16666.699999999983</v>
      </c>
      <c r="O340" s="45">
        <v>87696756</v>
      </c>
      <c r="P340" s="58">
        <v>31315718</v>
      </c>
      <c r="Q340" s="54">
        <v>75000000</v>
      </c>
      <c r="R340" s="31" t="s">
        <v>18</v>
      </c>
    </row>
    <row r="341" spans="3:18" x14ac:dyDescent="0.25">
      <c r="C341" s="8">
        <v>2019</v>
      </c>
      <c r="D341" s="9" t="s">
        <v>153</v>
      </c>
      <c r="E341" s="9" t="e">
        <f>VLOOKUP(F341,Table3[#All],2,FALSE)</f>
        <v>#N/A</v>
      </c>
      <c r="F341" s="9" t="s">
        <v>10964</v>
      </c>
      <c r="G341" s="9" t="s">
        <v>7808</v>
      </c>
      <c r="H341" s="9" t="s">
        <v>7808</v>
      </c>
      <c r="I341" s="9" t="s">
        <v>86</v>
      </c>
      <c r="J341" s="9" t="s">
        <v>11</v>
      </c>
      <c r="K341" s="30">
        <v>0.96579999999999999</v>
      </c>
      <c r="L341" s="62">
        <v>3341310</v>
      </c>
      <c r="M341" s="58">
        <f>Table1[[#This Row],[Percent]]*Table1[[#This Row],[Estimated Cost]]</f>
        <v>3227037.1979999999</v>
      </c>
      <c r="N341" s="54">
        <f>Table1[[#This Row],[Estimated Cost]]-Table1[[#This Row],[Grant Money ]]</f>
        <v>114272.80200000014</v>
      </c>
      <c r="O341" s="45">
        <v>87696756</v>
      </c>
      <c r="P341" s="58">
        <v>31315718</v>
      </c>
      <c r="Q341" s="54">
        <v>75000000</v>
      </c>
      <c r="R341" s="31" t="s">
        <v>18</v>
      </c>
    </row>
    <row r="342" spans="3:18" x14ac:dyDescent="0.25">
      <c r="C342" s="8">
        <v>2019</v>
      </c>
      <c r="D342" s="9" t="s">
        <v>153</v>
      </c>
      <c r="E342" s="9" t="e">
        <f>VLOOKUP(F342,Table3[#All],2,FALSE)</f>
        <v>#N/A</v>
      </c>
      <c r="F342" s="9" t="s">
        <v>10965</v>
      </c>
      <c r="G342" s="9" t="s">
        <v>10966</v>
      </c>
      <c r="H342" s="9" t="s">
        <v>10966</v>
      </c>
      <c r="I342" s="9" t="s">
        <v>10</v>
      </c>
      <c r="J342" s="9" t="s">
        <v>11</v>
      </c>
      <c r="K342" s="30">
        <v>0.9</v>
      </c>
      <c r="L342" s="62">
        <v>150000</v>
      </c>
      <c r="M342" s="58">
        <f>Table1[[#This Row],[Percent]]*Table1[[#This Row],[Estimated Cost]]</f>
        <v>135000</v>
      </c>
      <c r="N342" s="54">
        <f>Table1[[#This Row],[Estimated Cost]]-Table1[[#This Row],[Grant Money ]]</f>
        <v>15000</v>
      </c>
      <c r="O342" s="45">
        <v>87696756</v>
      </c>
      <c r="P342" s="58">
        <v>31315718</v>
      </c>
      <c r="Q342" s="54">
        <v>75000000</v>
      </c>
      <c r="R342" s="31" t="s">
        <v>18</v>
      </c>
    </row>
    <row r="343" spans="3:18" x14ac:dyDescent="0.25">
      <c r="C343" s="8">
        <v>2019</v>
      </c>
      <c r="D343" s="9" t="s">
        <v>153</v>
      </c>
      <c r="E343" s="9" t="e">
        <f>VLOOKUP(F343,Table3[#All],2,FALSE)</f>
        <v>#N/A</v>
      </c>
      <c r="F343" s="9" t="s">
        <v>10967</v>
      </c>
      <c r="G343" s="9" t="s">
        <v>295</v>
      </c>
      <c r="H343" s="9" t="s">
        <v>295</v>
      </c>
      <c r="I343" s="9" t="s">
        <v>10</v>
      </c>
      <c r="J343" s="9" t="s">
        <v>11</v>
      </c>
      <c r="K343" s="30">
        <v>0.9</v>
      </c>
      <c r="L343" s="62">
        <v>200000</v>
      </c>
      <c r="M343" s="58">
        <f>Table1[[#This Row],[Percent]]*Table1[[#This Row],[Estimated Cost]]</f>
        <v>180000</v>
      </c>
      <c r="N343" s="54">
        <f>Table1[[#This Row],[Estimated Cost]]-Table1[[#This Row],[Grant Money ]]</f>
        <v>20000</v>
      </c>
      <c r="O343" s="45">
        <v>87696756</v>
      </c>
      <c r="P343" s="58">
        <v>31315718</v>
      </c>
      <c r="Q343" s="54">
        <v>75000000</v>
      </c>
      <c r="R343" s="31" t="s">
        <v>18</v>
      </c>
    </row>
    <row r="344" spans="3:18" x14ac:dyDescent="0.25">
      <c r="C344" s="8">
        <v>2019</v>
      </c>
      <c r="D344" s="9" t="s">
        <v>153</v>
      </c>
      <c r="E344" s="9" t="e">
        <f>VLOOKUP(F344,Table3[#All],2,FALSE)</f>
        <v>#N/A</v>
      </c>
      <c r="F344" s="9" t="s">
        <v>10968</v>
      </c>
      <c r="G344" s="9" t="s">
        <v>8814</v>
      </c>
      <c r="H344" s="9" t="s">
        <v>8814</v>
      </c>
      <c r="I344" s="9" t="s">
        <v>86</v>
      </c>
      <c r="J344" s="9" t="s">
        <v>11</v>
      </c>
      <c r="K344" s="30">
        <v>0.9</v>
      </c>
      <c r="L344" s="62">
        <v>2100000</v>
      </c>
      <c r="M344" s="58">
        <f>Table1[[#This Row],[Percent]]*Table1[[#This Row],[Estimated Cost]]</f>
        <v>1890000</v>
      </c>
      <c r="N344" s="54">
        <f>Table1[[#This Row],[Estimated Cost]]-Table1[[#This Row],[Grant Money ]]</f>
        <v>210000</v>
      </c>
      <c r="O344" s="45">
        <v>87696756</v>
      </c>
      <c r="P344" s="58">
        <v>31315718</v>
      </c>
      <c r="Q344" s="54">
        <v>75000000</v>
      </c>
      <c r="R344" s="31" t="s">
        <v>18</v>
      </c>
    </row>
    <row r="345" spans="3:18" x14ac:dyDescent="0.25">
      <c r="C345" s="8">
        <v>2019</v>
      </c>
      <c r="D345" s="9" t="s">
        <v>153</v>
      </c>
      <c r="E345" s="9" t="e">
        <f>VLOOKUP(F345,Table3[#All],2,FALSE)</f>
        <v>#N/A</v>
      </c>
      <c r="F345" s="9" t="s">
        <v>10969</v>
      </c>
      <c r="G345" s="9" t="s">
        <v>10970</v>
      </c>
      <c r="H345" s="9" t="s">
        <v>10970</v>
      </c>
      <c r="I345" s="9" t="s">
        <v>10971</v>
      </c>
      <c r="J345" s="9" t="s">
        <v>26</v>
      </c>
      <c r="K345" s="30">
        <v>0.9</v>
      </c>
      <c r="L345" s="45">
        <v>666667</v>
      </c>
      <c r="M345" s="58">
        <f>Table1[[#This Row],[Percent]]*Table1[[#This Row],[Estimated Cost]]</f>
        <v>600000.30000000005</v>
      </c>
      <c r="N345" s="54">
        <f>Table1[[#This Row],[Estimated Cost]]-Table1[[#This Row],[Grant Money ]]</f>
        <v>66666.699999999953</v>
      </c>
      <c r="O345" s="45">
        <v>87696756</v>
      </c>
      <c r="P345" s="58">
        <v>31315718</v>
      </c>
      <c r="Q345" s="54">
        <v>75000000</v>
      </c>
      <c r="R345" s="31" t="s">
        <v>18</v>
      </c>
    </row>
    <row r="346" spans="3:18" x14ac:dyDescent="0.25">
      <c r="C346" s="8">
        <v>2019</v>
      </c>
      <c r="D346" s="9" t="s">
        <v>10437</v>
      </c>
      <c r="E346" s="9" t="str">
        <f>VLOOKUP(F346,Table3[#All],2,FALSE)</f>
        <v>ADS</v>
      </c>
      <c r="F346" s="1" t="s">
        <v>123</v>
      </c>
      <c r="G346" s="1" t="s">
        <v>121</v>
      </c>
      <c r="H346" s="9" t="s">
        <v>10469</v>
      </c>
      <c r="I346" s="9" t="s">
        <v>10466</v>
      </c>
      <c r="J346" s="9" t="s">
        <v>11</v>
      </c>
      <c r="K346" s="30">
        <v>0.9</v>
      </c>
      <c r="L346" s="62">
        <v>1456180</v>
      </c>
      <c r="M346" s="58">
        <f>Table1[[#This Row],[Percent]]*Table1[[#This Row],[Estimated Cost]]</f>
        <v>1310562</v>
      </c>
      <c r="N346" s="54">
        <f>Table1[[#This Row],[Estimated Cost]]-Table1[[#This Row],[Grant Money ]]</f>
        <v>145618</v>
      </c>
      <c r="O346" s="45">
        <v>87696756</v>
      </c>
      <c r="P346" s="58">
        <v>31315718</v>
      </c>
      <c r="Q346" s="54">
        <v>75000000</v>
      </c>
      <c r="R346" s="31" t="s">
        <v>51</v>
      </c>
    </row>
    <row r="347" spans="3:18" x14ac:dyDescent="0.25">
      <c r="C347" s="8">
        <v>2019</v>
      </c>
      <c r="D347" s="9" t="s">
        <v>10437</v>
      </c>
      <c r="E347" s="9" t="e">
        <f>VLOOKUP(F347,Table3[#All],2,FALSE)</f>
        <v>#N/A</v>
      </c>
      <c r="F347" s="9" t="s">
        <v>10972</v>
      </c>
      <c r="G347" s="9" t="s">
        <v>2627</v>
      </c>
      <c r="H347" t="s">
        <v>2627</v>
      </c>
      <c r="I347" s="9" t="s">
        <v>10</v>
      </c>
      <c r="J347" s="9" t="s">
        <v>11</v>
      </c>
      <c r="K347" s="30">
        <v>0.9</v>
      </c>
      <c r="L347" s="62">
        <v>166667</v>
      </c>
      <c r="M347" s="58">
        <f>Table1[[#This Row],[Percent]]*Table1[[#This Row],[Estimated Cost]]</f>
        <v>150000.30000000002</v>
      </c>
      <c r="N347" s="54">
        <f>Table1[[#This Row],[Estimated Cost]]-Table1[[#This Row],[Grant Money ]]</f>
        <v>16666.699999999983</v>
      </c>
      <c r="O347" s="45">
        <v>87696756</v>
      </c>
      <c r="P347" s="58">
        <v>31315718</v>
      </c>
      <c r="Q347" s="54">
        <v>75000000</v>
      </c>
      <c r="R347" s="31" t="s">
        <v>18</v>
      </c>
    </row>
    <row r="348" spans="3:18" x14ac:dyDescent="0.25">
      <c r="C348" s="8">
        <v>2019</v>
      </c>
      <c r="D348" s="9" t="s">
        <v>10437</v>
      </c>
      <c r="E348" s="9" t="e">
        <f>VLOOKUP(F348,Table3[#All],2,FALSE)</f>
        <v>#N/A</v>
      </c>
      <c r="F348" s="9" t="s">
        <v>10973</v>
      </c>
      <c r="G348" s="9" t="s">
        <v>3314</v>
      </c>
      <c r="H348" s="9" t="s">
        <v>3314</v>
      </c>
      <c r="I348" s="9" t="s">
        <v>10974</v>
      </c>
      <c r="J348" s="9" t="s">
        <v>11</v>
      </c>
      <c r="K348" s="30">
        <v>0.9</v>
      </c>
      <c r="L348" s="62">
        <v>225000</v>
      </c>
      <c r="M348" s="58">
        <f>Table1[[#This Row],[Percent]]*Table1[[#This Row],[Estimated Cost]]</f>
        <v>202500</v>
      </c>
      <c r="N348" s="54">
        <f>Table1[[#This Row],[Estimated Cost]]-Table1[[#This Row],[Grant Money ]]</f>
        <v>22500</v>
      </c>
      <c r="O348" s="45">
        <v>87696756</v>
      </c>
      <c r="P348" s="58">
        <v>31315718</v>
      </c>
      <c r="Q348" s="54">
        <v>75000000</v>
      </c>
      <c r="R348" s="31" t="s">
        <v>18</v>
      </c>
    </row>
    <row r="349" spans="3:18" x14ac:dyDescent="0.25">
      <c r="C349" s="8">
        <v>2019</v>
      </c>
      <c r="D349" s="9" t="s">
        <v>10437</v>
      </c>
      <c r="E349" s="9" t="str">
        <f>VLOOKUP(F349,Table3[#All],2,FALSE)</f>
        <v>GDJ</v>
      </c>
      <c r="F349" s="9" t="s">
        <v>11040</v>
      </c>
      <c r="G349" s="9" t="s">
        <v>268</v>
      </c>
      <c r="H349" s="9" t="s">
        <v>268</v>
      </c>
      <c r="I349" s="9" t="s">
        <v>86</v>
      </c>
      <c r="J349" s="9" t="s">
        <v>11</v>
      </c>
      <c r="K349" s="30">
        <v>0.52539999999999998</v>
      </c>
      <c r="L349" s="62">
        <v>6257501</v>
      </c>
      <c r="M349" s="58">
        <f>Table1[[#This Row],[Percent]]*Table1[[#This Row],[Estimated Cost]]</f>
        <v>3287691.0253999997</v>
      </c>
      <c r="N349" s="54">
        <f>Table1[[#This Row],[Estimated Cost]]-Table1[[#This Row],[Grant Money ]]</f>
        <v>2969809.9746000003</v>
      </c>
      <c r="O349" s="45">
        <v>87696756</v>
      </c>
      <c r="P349" s="58">
        <v>31315718</v>
      </c>
      <c r="Q349" s="54">
        <v>75000000</v>
      </c>
      <c r="R349" s="31" t="s">
        <v>51</v>
      </c>
    </row>
    <row r="350" spans="3:18" x14ac:dyDescent="0.25">
      <c r="C350" s="8">
        <v>2019</v>
      </c>
      <c r="D350" s="9" t="s">
        <v>10437</v>
      </c>
      <c r="E350" s="9" t="e">
        <f>VLOOKUP(F350,Table3[#All],2,FALSE)</f>
        <v>#N/A</v>
      </c>
      <c r="F350" s="9" t="s">
        <v>10977</v>
      </c>
      <c r="G350" s="9" t="s">
        <v>10975</v>
      </c>
      <c r="H350" s="9" t="s">
        <v>10975</v>
      </c>
      <c r="I350" s="9" t="s">
        <v>10976</v>
      </c>
      <c r="J350" s="9" t="s">
        <v>26</v>
      </c>
      <c r="K350" s="30">
        <v>0.75</v>
      </c>
      <c r="L350" s="45">
        <v>200000</v>
      </c>
      <c r="M350" s="58">
        <f>Table1[[#This Row],[Percent]]*Table1[[#This Row],[Estimated Cost]]</f>
        <v>150000</v>
      </c>
      <c r="N350" s="54">
        <f>Table1[[#This Row],[Estimated Cost]]-Table1[[#This Row],[Grant Money ]]</f>
        <v>50000</v>
      </c>
      <c r="O350" s="45">
        <v>87696756</v>
      </c>
      <c r="P350" s="58">
        <v>31315718</v>
      </c>
      <c r="Q350" s="54">
        <v>75000000</v>
      </c>
      <c r="R350" s="31" t="s">
        <v>18</v>
      </c>
    </row>
    <row r="351" spans="3:18" x14ac:dyDescent="0.25">
      <c r="C351" s="8">
        <v>2019</v>
      </c>
      <c r="D351" s="9" t="s">
        <v>10437</v>
      </c>
      <c r="E351" s="9" t="e">
        <f>VLOOKUP(F351,Table3[#All],2,FALSE)</f>
        <v>#N/A</v>
      </c>
      <c r="F351" s="9" t="s">
        <v>10978</v>
      </c>
      <c r="G351" s="9" t="s">
        <v>5043</v>
      </c>
      <c r="H351" s="9" t="s">
        <v>5043</v>
      </c>
      <c r="I351" s="9" t="s">
        <v>10979</v>
      </c>
      <c r="J351" s="9" t="s">
        <v>11</v>
      </c>
      <c r="K351" s="30">
        <v>0.9</v>
      </c>
      <c r="L351" s="62">
        <v>166667</v>
      </c>
      <c r="M351" s="58">
        <f>Table1[[#This Row],[Percent]]*Table1[[#This Row],[Estimated Cost]]</f>
        <v>150000.30000000002</v>
      </c>
      <c r="N351" s="54">
        <f>Table1[[#This Row],[Estimated Cost]]-Table1[[#This Row],[Grant Money ]]</f>
        <v>16666.699999999983</v>
      </c>
      <c r="O351" s="45">
        <v>87696756</v>
      </c>
      <c r="P351" s="58">
        <v>31315718</v>
      </c>
      <c r="Q351" s="54">
        <v>75000000</v>
      </c>
      <c r="R351" s="31" t="s">
        <v>18</v>
      </c>
    </row>
    <row r="352" spans="3:18" x14ac:dyDescent="0.25">
      <c r="C352" s="8">
        <v>2019</v>
      </c>
      <c r="D352" s="9" t="s">
        <v>10437</v>
      </c>
      <c r="E352" s="9" t="e">
        <f>VLOOKUP(F352,Table3[#All],2,FALSE)</f>
        <v>#N/A</v>
      </c>
      <c r="F352" s="9" t="s">
        <v>10980</v>
      </c>
      <c r="G352" s="9" t="s">
        <v>281</v>
      </c>
      <c r="H352" s="9" t="s">
        <v>281</v>
      </c>
      <c r="I352" s="9" t="s">
        <v>10</v>
      </c>
      <c r="J352" s="9" t="s">
        <v>26</v>
      </c>
      <c r="K352" s="30">
        <v>0.9</v>
      </c>
      <c r="L352" s="45">
        <v>150000</v>
      </c>
      <c r="M352" s="58">
        <f>Table1[[#This Row],[Percent]]*Table1[[#This Row],[Estimated Cost]]</f>
        <v>135000</v>
      </c>
      <c r="N352" s="54">
        <f>Table1[[#This Row],[Estimated Cost]]-Table1[[#This Row],[Grant Money ]]</f>
        <v>15000</v>
      </c>
      <c r="O352" s="45">
        <v>87696756</v>
      </c>
      <c r="P352" s="58">
        <v>31315718</v>
      </c>
      <c r="Q352" s="54">
        <v>75000000</v>
      </c>
      <c r="R352" s="31" t="s">
        <v>18</v>
      </c>
    </row>
    <row r="353" spans="3:18" x14ac:dyDescent="0.25">
      <c r="C353" s="8">
        <v>2019</v>
      </c>
      <c r="D353" s="9" t="s">
        <v>10437</v>
      </c>
      <c r="E353" s="9" t="str">
        <f>VLOOKUP(F353,Table3[#All],2,FALSE)</f>
        <v>TKI</v>
      </c>
      <c r="F353" s="9" t="s">
        <v>10517</v>
      </c>
      <c r="G353" s="9" t="s">
        <v>10942</v>
      </c>
      <c r="H353" s="9" t="s">
        <v>10942</v>
      </c>
      <c r="I353" s="9" t="s">
        <v>10981</v>
      </c>
      <c r="J353" s="9" t="s">
        <v>26</v>
      </c>
      <c r="K353" s="30">
        <v>0.9</v>
      </c>
      <c r="L353" s="45">
        <v>16666667</v>
      </c>
      <c r="M353" s="58">
        <f>Table1[[#This Row],[Percent]]*Table1[[#This Row],[Estimated Cost]]</f>
        <v>15000000.300000001</v>
      </c>
      <c r="N353" s="54">
        <f>Table1[[#This Row],[Estimated Cost]]-Table1[[#This Row],[Grant Money ]]</f>
        <v>1666666.6999999993</v>
      </c>
      <c r="O353" s="45">
        <v>87696756</v>
      </c>
      <c r="P353" s="58">
        <v>31315718</v>
      </c>
      <c r="Q353" s="54">
        <v>75000000</v>
      </c>
      <c r="R353" s="31" t="s">
        <v>51</v>
      </c>
    </row>
    <row r="354" spans="3:18" x14ac:dyDescent="0.25">
      <c r="C354" s="8">
        <v>2019</v>
      </c>
      <c r="D354" s="9" t="s">
        <v>10437</v>
      </c>
      <c r="E354" s="9" t="e">
        <f>VLOOKUP(F354,Table3[#All],2,FALSE)</f>
        <v>#N/A</v>
      </c>
      <c r="F354" s="9" t="s">
        <v>10982</v>
      </c>
      <c r="G354" s="9" t="s">
        <v>6162</v>
      </c>
      <c r="H354" s="9" t="s">
        <v>6162</v>
      </c>
      <c r="I354" s="9" t="s">
        <v>86</v>
      </c>
      <c r="J354" s="9" t="s">
        <v>26</v>
      </c>
      <c r="K354" s="30">
        <v>0.9</v>
      </c>
      <c r="L354" s="45">
        <v>548570</v>
      </c>
      <c r="M354" s="58">
        <f>Table1[[#This Row],[Percent]]*Table1[[#This Row],[Estimated Cost]]</f>
        <v>493713</v>
      </c>
      <c r="N354" s="54">
        <f>Table1[[#This Row],[Estimated Cost]]-Table1[[#This Row],[Grant Money ]]</f>
        <v>54857</v>
      </c>
      <c r="O354" s="45">
        <v>87696756</v>
      </c>
      <c r="P354" s="58">
        <v>31315718</v>
      </c>
      <c r="Q354" s="54">
        <v>75000000</v>
      </c>
      <c r="R354" s="31" t="s">
        <v>18</v>
      </c>
    </row>
    <row r="355" spans="3:18" x14ac:dyDescent="0.25">
      <c r="C355" s="8">
        <v>2019</v>
      </c>
      <c r="D355" s="9" t="s">
        <v>10437</v>
      </c>
      <c r="E355" s="9" t="e">
        <f>VLOOKUP(F355,Table3[#All],2,FALSE)</f>
        <v>#N/A</v>
      </c>
      <c r="F355" s="9" t="s">
        <v>10983</v>
      </c>
      <c r="G355" s="9" t="s">
        <v>10984</v>
      </c>
      <c r="H355" s="9" t="s">
        <v>10985</v>
      </c>
      <c r="I355" s="9" t="s">
        <v>10986</v>
      </c>
      <c r="J355" s="9" t="s">
        <v>11</v>
      </c>
      <c r="K355" s="30">
        <v>0.9</v>
      </c>
      <c r="L355" s="62">
        <v>100000</v>
      </c>
      <c r="M355" s="58">
        <f>Table1[[#This Row],[Percent]]*Table1[[#This Row],[Estimated Cost]]</f>
        <v>90000</v>
      </c>
      <c r="N355" s="54">
        <f>Table1[[#This Row],[Estimated Cost]]-Table1[[#This Row],[Grant Money ]]</f>
        <v>10000</v>
      </c>
      <c r="O355" s="45">
        <v>87696756</v>
      </c>
      <c r="P355" s="58">
        <v>31315718</v>
      </c>
      <c r="Q355" s="54">
        <v>75000000</v>
      </c>
      <c r="R355" s="31" t="s">
        <v>18</v>
      </c>
    </row>
    <row r="356" spans="3:18" x14ac:dyDescent="0.25">
      <c r="C356" s="8">
        <v>2019</v>
      </c>
      <c r="D356" s="9" t="s">
        <v>10437</v>
      </c>
      <c r="E356" s="9" t="e">
        <f>VLOOKUP(F356,Table3[#All],2,FALSE)</f>
        <v>#N/A</v>
      </c>
      <c r="F356" s="9" t="s">
        <v>10987</v>
      </c>
      <c r="G356" s="9" t="s">
        <v>10543</v>
      </c>
      <c r="H356" s="9" t="s">
        <v>10543</v>
      </c>
      <c r="I356" s="9" t="s">
        <v>10</v>
      </c>
      <c r="J356" s="9" t="s">
        <v>11</v>
      </c>
      <c r="K356" s="30">
        <v>0.9</v>
      </c>
      <c r="L356" s="62">
        <v>180000</v>
      </c>
      <c r="M356" s="58">
        <f>Table1[[#This Row],[Percent]]*Table1[[#This Row],[Estimated Cost]]</f>
        <v>162000</v>
      </c>
      <c r="N356" s="54">
        <f>Table1[[#This Row],[Estimated Cost]]-Table1[[#This Row],[Grant Money ]]</f>
        <v>18000</v>
      </c>
      <c r="O356" s="45">
        <v>87696756</v>
      </c>
      <c r="P356" s="58">
        <v>31315718</v>
      </c>
      <c r="Q356" s="54">
        <v>75000000</v>
      </c>
      <c r="R356" s="31" t="s">
        <v>18</v>
      </c>
    </row>
    <row r="357" spans="3:18" x14ac:dyDescent="0.25">
      <c r="C357" s="8">
        <v>2019</v>
      </c>
      <c r="D357" s="9" t="s">
        <v>10437</v>
      </c>
      <c r="E357" s="9" t="e">
        <f>VLOOKUP(F357,Table3[#All],2,FALSE)</f>
        <v>#N/A</v>
      </c>
      <c r="F357" s="9" t="s">
        <v>10988</v>
      </c>
      <c r="G357" s="9" t="s">
        <v>8737</v>
      </c>
      <c r="H357" s="9" t="s">
        <v>8737</v>
      </c>
      <c r="I357" s="9" t="s">
        <v>10</v>
      </c>
      <c r="J357" s="9" t="s">
        <v>11</v>
      </c>
      <c r="K357" s="30">
        <v>0.9</v>
      </c>
      <c r="L357" s="62">
        <v>80000</v>
      </c>
      <c r="M357" s="58">
        <f>Table1[[#This Row],[Percent]]*Table1[[#This Row],[Estimated Cost]]</f>
        <v>72000</v>
      </c>
      <c r="N357" s="54">
        <f>Table1[[#This Row],[Estimated Cost]]-Table1[[#This Row],[Grant Money ]]</f>
        <v>8000</v>
      </c>
      <c r="O357" s="45">
        <v>87696756</v>
      </c>
      <c r="P357" s="58">
        <v>31315718</v>
      </c>
      <c r="Q357" s="54">
        <v>75000000</v>
      </c>
      <c r="R357" s="31" t="s">
        <v>18</v>
      </c>
    </row>
    <row r="358" spans="3:18" x14ac:dyDescent="0.25">
      <c r="C358" s="3">
        <v>2019</v>
      </c>
      <c r="D358" s="1" t="s">
        <v>173</v>
      </c>
      <c r="E358" s="9" t="e">
        <f>VLOOKUP(F358,Table3[#All],2,FALSE)</f>
        <v>#N/A</v>
      </c>
      <c r="F358" s="1" t="s">
        <v>10989</v>
      </c>
      <c r="G358" s="1" t="s">
        <v>481</v>
      </c>
      <c r="H358" s="1" t="s">
        <v>481</v>
      </c>
      <c r="I358" s="1" t="s">
        <v>10</v>
      </c>
      <c r="J358" s="1" t="s">
        <v>11</v>
      </c>
      <c r="K358" s="2">
        <v>0.9</v>
      </c>
      <c r="L358" s="70">
        <v>70000</v>
      </c>
      <c r="M358" s="58">
        <f>Table1[[#This Row],[Percent]]*Table1[[#This Row],[Estimated Cost]]</f>
        <v>63000</v>
      </c>
      <c r="N358" s="54">
        <f>Table1[[#This Row],[Estimated Cost]]-Table1[[#This Row],[Grant Money ]]</f>
        <v>7000</v>
      </c>
      <c r="O358" s="45">
        <v>87696756</v>
      </c>
      <c r="P358" s="58">
        <v>31315718</v>
      </c>
      <c r="Q358" s="54">
        <v>75000000</v>
      </c>
      <c r="R358" s="4" t="s">
        <v>18</v>
      </c>
    </row>
    <row r="359" spans="3:18" x14ac:dyDescent="0.25">
      <c r="C359" s="3">
        <v>2019</v>
      </c>
      <c r="D359" s="1" t="s">
        <v>173</v>
      </c>
      <c r="E359" s="9" t="str">
        <f>VLOOKUP(F359,Table3[#All],2,FALSE)</f>
        <v>DTO</v>
      </c>
      <c r="F359" s="1" t="s">
        <v>10504</v>
      </c>
      <c r="G359" s="1" t="s">
        <v>2483</v>
      </c>
      <c r="H359" s="1" t="s">
        <v>2483</v>
      </c>
      <c r="I359" s="1" t="s">
        <v>10444</v>
      </c>
      <c r="J359" s="1" t="s">
        <v>11</v>
      </c>
      <c r="K359" s="2">
        <v>0.9</v>
      </c>
      <c r="L359" s="70">
        <v>1100000</v>
      </c>
      <c r="M359" s="58">
        <f>Table1[[#This Row],[Percent]]*Table1[[#This Row],[Estimated Cost]]</f>
        <v>990000</v>
      </c>
      <c r="N359" s="54">
        <f>Table1[[#This Row],[Estimated Cost]]-Table1[[#This Row],[Grant Money ]]</f>
        <v>110000</v>
      </c>
      <c r="O359" s="45">
        <v>87696756</v>
      </c>
      <c r="P359" s="58">
        <v>31315718</v>
      </c>
      <c r="Q359" s="54">
        <v>75000000</v>
      </c>
      <c r="R359" s="4" t="s">
        <v>51</v>
      </c>
    </row>
    <row r="360" spans="3:18" x14ac:dyDescent="0.25">
      <c r="C360" s="3">
        <v>2019</v>
      </c>
      <c r="D360" s="1" t="s">
        <v>173</v>
      </c>
      <c r="E360" s="9" t="e">
        <f>VLOOKUP(F360,Table3[#All],2,FALSE)</f>
        <v>#N/A</v>
      </c>
      <c r="F360" s="1" t="s">
        <v>10532</v>
      </c>
      <c r="G360" s="1" t="s">
        <v>2715</v>
      </c>
      <c r="H360" s="1" t="s">
        <v>2715</v>
      </c>
      <c r="I360" s="1" t="s">
        <v>10990</v>
      </c>
      <c r="J360" s="1" t="s">
        <v>26</v>
      </c>
      <c r="K360" s="2">
        <v>0.9</v>
      </c>
      <c r="L360" s="52">
        <v>5555555</v>
      </c>
      <c r="M360" s="58">
        <v>4999999.5</v>
      </c>
      <c r="N360" s="54">
        <f>Table1[[#This Row],[Estimated Cost]]-Table1[[#This Row],[Grant Money ]]</f>
        <v>555555.5</v>
      </c>
      <c r="O360" s="45">
        <v>87696756</v>
      </c>
      <c r="P360" s="58">
        <v>31315718</v>
      </c>
      <c r="Q360" s="54">
        <v>75000000</v>
      </c>
      <c r="R360" s="4" t="s">
        <v>18</v>
      </c>
    </row>
    <row r="361" spans="3:18" x14ac:dyDescent="0.25">
      <c r="C361" s="3">
        <v>2019</v>
      </c>
      <c r="D361" s="1" t="s">
        <v>173</v>
      </c>
      <c r="E361" s="9" t="e">
        <f>VLOOKUP(F361,Table3[#All],2,FALSE)</f>
        <v>#N/A</v>
      </c>
      <c r="F361" s="1" t="s">
        <v>10532</v>
      </c>
      <c r="G361" s="1" t="s">
        <v>2715</v>
      </c>
      <c r="H361" s="1" t="s">
        <v>2715</v>
      </c>
      <c r="I361" s="1" t="s">
        <v>10991</v>
      </c>
      <c r="J361" s="1" t="s">
        <v>11</v>
      </c>
      <c r="K361" s="2">
        <v>0.9</v>
      </c>
      <c r="L361" s="70">
        <v>500000</v>
      </c>
      <c r="M361" s="58">
        <f>Table1[[#This Row],[Percent]]*Table1[[#This Row],[Estimated Cost]]</f>
        <v>450000</v>
      </c>
      <c r="N361" s="54">
        <f>Table1[[#This Row],[Estimated Cost]]-Table1[[#This Row],[Grant Money ]]</f>
        <v>50000</v>
      </c>
      <c r="O361" s="45">
        <v>87696756</v>
      </c>
      <c r="P361" s="58">
        <v>31315718</v>
      </c>
      <c r="Q361" s="54">
        <v>75000000</v>
      </c>
      <c r="R361" s="4" t="s">
        <v>18</v>
      </c>
    </row>
    <row r="362" spans="3:18" x14ac:dyDescent="0.25">
      <c r="C362" s="3">
        <v>2019</v>
      </c>
      <c r="D362" s="1" t="s">
        <v>173</v>
      </c>
      <c r="E362" s="9" t="e">
        <f>VLOOKUP(F362,Table3[#All],2,FALSE)</f>
        <v>#N/A</v>
      </c>
      <c r="F362" s="1" t="s">
        <v>10992</v>
      </c>
      <c r="G362" s="1" t="s">
        <v>117</v>
      </c>
      <c r="H362" s="1" t="s">
        <v>117</v>
      </c>
      <c r="I362" s="1" t="s">
        <v>86</v>
      </c>
      <c r="J362" s="1" t="s">
        <v>11</v>
      </c>
      <c r="K362" s="2">
        <v>0.9</v>
      </c>
      <c r="L362" s="70">
        <v>666667</v>
      </c>
      <c r="M362" s="58">
        <f>Table1[[#This Row],[Percent]]*Table1[[#This Row],[Estimated Cost]]</f>
        <v>600000.30000000005</v>
      </c>
      <c r="N362" s="54">
        <f>Table1[[#This Row],[Estimated Cost]]-Table1[[#This Row],[Grant Money ]]</f>
        <v>66666.699999999953</v>
      </c>
      <c r="O362" s="45">
        <v>87696756</v>
      </c>
      <c r="P362" s="58">
        <v>31315718</v>
      </c>
      <c r="Q362" s="54">
        <v>75000000</v>
      </c>
      <c r="R362" s="4" t="s">
        <v>18</v>
      </c>
    </row>
    <row r="363" spans="3:18" x14ac:dyDescent="0.25">
      <c r="C363" s="3">
        <v>2019</v>
      </c>
      <c r="D363" s="1" t="s">
        <v>173</v>
      </c>
      <c r="E363" s="9" t="e">
        <f>VLOOKUP(F363,Table3[#All],2,FALSE)</f>
        <v>#N/A</v>
      </c>
      <c r="F363" s="1" t="s">
        <v>178</v>
      </c>
      <c r="G363" s="1" t="s">
        <v>195</v>
      </c>
      <c r="H363" s="1" t="s">
        <v>195</v>
      </c>
      <c r="I363" s="1" t="s">
        <v>10991</v>
      </c>
      <c r="J363" s="1" t="s">
        <v>11</v>
      </c>
      <c r="K363" s="2">
        <v>0.9</v>
      </c>
      <c r="L363" s="70">
        <v>2221400</v>
      </c>
      <c r="M363" s="58">
        <f>Table1[[#This Row],[Percent]]*Table1[[#This Row],[Estimated Cost]]</f>
        <v>1999260</v>
      </c>
      <c r="N363" s="54">
        <f>Table1[[#This Row],[Estimated Cost]]-Table1[[#This Row],[Grant Money ]]</f>
        <v>222140</v>
      </c>
      <c r="O363" s="45">
        <v>87696756</v>
      </c>
      <c r="P363" s="58">
        <v>31315718</v>
      </c>
      <c r="Q363" s="54">
        <v>75000000</v>
      </c>
      <c r="R363" s="4" t="s">
        <v>18</v>
      </c>
    </row>
    <row r="364" spans="3:18" x14ac:dyDescent="0.25">
      <c r="C364" s="3">
        <v>2019</v>
      </c>
      <c r="D364" s="1" t="s">
        <v>173</v>
      </c>
      <c r="E364" s="9" t="e">
        <f>VLOOKUP(F364,Table3[#All],2,FALSE)</f>
        <v>#N/A</v>
      </c>
      <c r="F364" s="1" t="s">
        <v>10973</v>
      </c>
      <c r="G364" s="1" t="s">
        <v>3314</v>
      </c>
      <c r="H364" s="1" t="s">
        <v>3314</v>
      </c>
      <c r="I364" s="1" t="s">
        <v>10991</v>
      </c>
      <c r="J364" s="1" t="s">
        <v>11</v>
      </c>
      <c r="K364" s="2">
        <v>0.9</v>
      </c>
      <c r="L364" s="70">
        <v>940000</v>
      </c>
      <c r="M364" s="58">
        <f>Table1[[#This Row],[Percent]]*Table1[[#This Row],[Estimated Cost]]</f>
        <v>846000</v>
      </c>
      <c r="N364" s="54">
        <f>Table1[[#This Row],[Estimated Cost]]-Table1[[#This Row],[Grant Money ]]</f>
        <v>94000</v>
      </c>
      <c r="O364" s="45">
        <v>87696756</v>
      </c>
      <c r="P364" s="58">
        <v>31315718</v>
      </c>
      <c r="Q364" s="54">
        <v>75000000</v>
      </c>
      <c r="R364" s="4" t="s">
        <v>18</v>
      </c>
    </row>
    <row r="365" spans="3:18" x14ac:dyDescent="0.25">
      <c r="C365" s="3">
        <v>2019</v>
      </c>
      <c r="D365" s="1" t="s">
        <v>173</v>
      </c>
      <c r="E365" s="9" t="e">
        <f>VLOOKUP(F365,Table3[#All],2,FALSE)</f>
        <v>#N/A</v>
      </c>
      <c r="F365" s="1" t="s">
        <v>10993</v>
      </c>
      <c r="G365" s="1" t="s">
        <v>10994</v>
      </c>
      <c r="H365" s="1" t="s">
        <v>10994</v>
      </c>
      <c r="I365" s="1" t="s">
        <v>10994</v>
      </c>
      <c r="J365" s="1" t="s">
        <v>11</v>
      </c>
      <c r="K365" s="2">
        <v>0.9</v>
      </c>
      <c r="L365" s="70">
        <v>1725500</v>
      </c>
      <c r="M365" s="58">
        <f>Table1[[#This Row],[Percent]]*Table1[[#This Row],[Estimated Cost]]</f>
        <v>1552950</v>
      </c>
      <c r="N365" s="54">
        <f>Table1[[#This Row],[Estimated Cost]]-Table1[[#This Row],[Grant Money ]]</f>
        <v>172550</v>
      </c>
      <c r="O365" s="45">
        <v>87696756</v>
      </c>
      <c r="P365" s="58">
        <v>31315718</v>
      </c>
      <c r="Q365" s="54">
        <v>75000000</v>
      </c>
      <c r="R365" s="4" t="s">
        <v>18</v>
      </c>
    </row>
    <row r="366" spans="3:18" x14ac:dyDescent="0.25">
      <c r="C366" s="3">
        <v>2019</v>
      </c>
      <c r="D366" s="1" t="s">
        <v>173</v>
      </c>
      <c r="E366" s="9" t="e">
        <f>VLOOKUP(F366,Table3[#All],2,FALSE)</f>
        <v>#N/A</v>
      </c>
      <c r="F366" s="1" t="s">
        <v>10995</v>
      </c>
      <c r="G366" s="1" t="s">
        <v>3882</v>
      </c>
      <c r="H366" s="1" t="s">
        <v>3882</v>
      </c>
      <c r="I366" s="1" t="s">
        <v>86</v>
      </c>
      <c r="J366" s="1" t="s">
        <v>11</v>
      </c>
      <c r="K366" s="2">
        <v>0.9</v>
      </c>
      <c r="L366" s="70">
        <v>1360000</v>
      </c>
      <c r="M366" s="58">
        <f>Table1[[#This Row],[Percent]]*Table1[[#This Row],[Estimated Cost]]</f>
        <v>1224000</v>
      </c>
      <c r="N366" s="54">
        <f>Table1[[#This Row],[Estimated Cost]]-Table1[[#This Row],[Grant Money ]]</f>
        <v>136000</v>
      </c>
      <c r="O366" s="45">
        <v>87696756</v>
      </c>
      <c r="P366" s="58">
        <v>31315718</v>
      </c>
      <c r="Q366" s="54">
        <v>75000000</v>
      </c>
      <c r="R366" s="4" t="s">
        <v>18</v>
      </c>
    </row>
    <row r="367" spans="3:18" x14ac:dyDescent="0.25">
      <c r="C367" s="3">
        <v>2019</v>
      </c>
      <c r="D367" s="1" t="s">
        <v>173</v>
      </c>
      <c r="E367" s="9" t="e">
        <f>VLOOKUP(F367,Table3[#All],2,FALSE)</f>
        <v>#N/A</v>
      </c>
      <c r="F367" s="1" t="s">
        <v>10996</v>
      </c>
      <c r="G367" s="1" t="s">
        <v>4140</v>
      </c>
      <c r="H367" s="1" t="s">
        <v>4140</v>
      </c>
      <c r="I367" s="1" t="s">
        <v>86</v>
      </c>
      <c r="J367" s="1" t="s">
        <v>11</v>
      </c>
      <c r="K367" s="2">
        <v>0.9</v>
      </c>
      <c r="L367" s="70">
        <v>1700000</v>
      </c>
      <c r="M367" s="58">
        <f>Table1[[#This Row],[Percent]]*Table1[[#This Row],[Estimated Cost]]</f>
        <v>1530000</v>
      </c>
      <c r="N367" s="54">
        <f>Table1[[#This Row],[Estimated Cost]]-Table1[[#This Row],[Grant Money ]]</f>
        <v>170000</v>
      </c>
      <c r="O367" s="45">
        <v>87696756</v>
      </c>
      <c r="P367" s="58">
        <v>31315718</v>
      </c>
      <c r="Q367" s="54">
        <v>75000000</v>
      </c>
      <c r="R367" s="4" t="s">
        <v>18</v>
      </c>
    </row>
    <row r="368" spans="3:18" x14ac:dyDescent="0.25">
      <c r="C368" s="3">
        <v>2019</v>
      </c>
      <c r="D368" s="1" t="s">
        <v>173</v>
      </c>
      <c r="E368" s="9" t="e">
        <f>VLOOKUP(F368,Table3[#All],2,FALSE)</f>
        <v>#N/A</v>
      </c>
      <c r="F368" s="1" t="s">
        <v>10997</v>
      </c>
      <c r="G368" s="1" t="s">
        <v>4412</v>
      </c>
      <c r="H368" s="1" t="s">
        <v>4412</v>
      </c>
      <c r="I368" s="1" t="s">
        <v>10</v>
      </c>
      <c r="J368" s="1" t="s">
        <v>11</v>
      </c>
      <c r="K368" s="2">
        <v>0.9</v>
      </c>
      <c r="L368" s="70">
        <v>75000</v>
      </c>
      <c r="M368" s="58">
        <f>Table1[[#This Row],[Percent]]*Table1[[#This Row],[Estimated Cost]]</f>
        <v>67500</v>
      </c>
      <c r="N368" s="54">
        <f>Table1[[#This Row],[Estimated Cost]]-Table1[[#This Row],[Grant Money ]]</f>
        <v>7500</v>
      </c>
      <c r="O368" s="45">
        <v>87696756</v>
      </c>
      <c r="P368" s="58">
        <v>31315718</v>
      </c>
      <c r="Q368" s="54">
        <v>75000000</v>
      </c>
      <c r="R368" s="4" t="s">
        <v>18</v>
      </c>
    </row>
    <row r="369" spans="2:18" x14ac:dyDescent="0.25">
      <c r="C369" s="3">
        <v>2019</v>
      </c>
      <c r="D369" s="1" t="s">
        <v>173</v>
      </c>
      <c r="E369" s="9" t="e">
        <f>VLOOKUP(F369,Table3[#All],2,FALSE)</f>
        <v>#N/A</v>
      </c>
      <c r="F369" s="1" t="s">
        <v>10998</v>
      </c>
      <c r="G369" s="1" t="s">
        <v>145</v>
      </c>
      <c r="H369" s="1" t="s">
        <v>145</v>
      </c>
      <c r="I369" s="1" t="s">
        <v>10976</v>
      </c>
      <c r="J369" s="1" t="s">
        <v>26</v>
      </c>
      <c r="K369" s="2">
        <v>0.75</v>
      </c>
      <c r="L369" s="52">
        <v>150000</v>
      </c>
      <c r="M369" s="58">
        <v>112500</v>
      </c>
      <c r="N369" s="54">
        <f>Table1[[#This Row],[Estimated Cost]]-Table1[[#This Row],[Grant Money ]]</f>
        <v>37500</v>
      </c>
      <c r="O369" s="45">
        <v>87696756</v>
      </c>
      <c r="P369" s="58">
        <v>31315718</v>
      </c>
      <c r="Q369" s="54">
        <v>75000000</v>
      </c>
      <c r="R369" s="4" t="s">
        <v>18</v>
      </c>
    </row>
    <row r="370" spans="2:18" x14ac:dyDescent="0.25">
      <c r="C370" s="3">
        <v>2019</v>
      </c>
      <c r="D370" s="1" t="s">
        <v>173</v>
      </c>
      <c r="E370" s="9" t="e">
        <f>VLOOKUP(F370,Table3[#All],2,FALSE)</f>
        <v>#N/A</v>
      </c>
      <c r="F370" s="1" t="s">
        <v>10999</v>
      </c>
      <c r="G370" s="1" t="s">
        <v>269</v>
      </c>
      <c r="H370" s="1" t="s">
        <v>269</v>
      </c>
      <c r="I370" s="1" t="s">
        <v>10976</v>
      </c>
      <c r="J370" s="1" t="s">
        <v>26</v>
      </c>
      <c r="K370" s="2">
        <v>0.75</v>
      </c>
      <c r="L370" s="52">
        <v>200000</v>
      </c>
      <c r="M370" s="58">
        <v>150000</v>
      </c>
      <c r="N370" s="54">
        <f>Table1[[#This Row],[Estimated Cost]]-Table1[[#This Row],[Grant Money ]]</f>
        <v>50000</v>
      </c>
      <c r="O370" s="45">
        <v>87696756</v>
      </c>
      <c r="P370" s="58">
        <v>31315718</v>
      </c>
      <c r="Q370" s="54">
        <v>75000000</v>
      </c>
      <c r="R370" s="4" t="s">
        <v>18</v>
      </c>
    </row>
    <row r="371" spans="2:18" x14ac:dyDescent="0.25">
      <c r="C371" s="3">
        <v>2019</v>
      </c>
      <c r="D371" s="1" t="s">
        <v>173</v>
      </c>
      <c r="E371" s="9" t="e">
        <f>VLOOKUP(F371,Table3[#All],2,FALSE)</f>
        <v>#N/A</v>
      </c>
      <c r="F371" s="1" t="s">
        <v>11000</v>
      </c>
      <c r="G371" s="1" t="s">
        <v>11001</v>
      </c>
      <c r="H371" s="1" t="s">
        <v>11001</v>
      </c>
      <c r="I371" s="1" t="s">
        <v>10991</v>
      </c>
      <c r="J371" s="1" t="s">
        <v>11</v>
      </c>
      <c r="K371" s="2">
        <v>0.9</v>
      </c>
      <c r="L371" s="70">
        <v>635000</v>
      </c>
      <c r="M371" s="58">
        <f>Table1[[#This Row],[Percent]]*Table1[[#This Row],[Estimated Cost]]</f>
        <v>571500</v>
      </c>
      <c r="N371" s="54">
        <f>Table1[[#This Row],[Estimated Cost]]-Table1[[#This Row],[Grant Money ]]</f>
        <v>63500</v>
      </c>
      <c r="O371" s="45">
        <v>87696756</v>
      </c>
      <c r="P371" s="58">
        <v>31315718</v>
      </c>
      <c r="Q371" s="54">
        <v>75000000</v>
      </c>
      <c r="R371" s="4" t="s">
        <v>18</v>
      </c>
    </row>
    <row r="372" spans="2:18" x14ac:dyDescent="0.25">
      <c r="C372" s="3">
        <v>2019</v>
      </c>
      <c r="D372" s="1" t="s">
        <v>173</v>
      </c>
      <c r="E372" s="9" t="e">
        <f>VLOOKUP(F372,Table3[#All],2,FALSE)</f>
        <v>#N/A</v>
      </c>
      <c r="F372" s="1" t="s">
        <v>73</v>
      </c>
      <c r="G372" s="1" t="s">
        <v>79</v>
      </c>
      <c r="H372" s="1" t="s">
        <v>79</v>
      </c>
      <c r="I372" s="1" t="s">
        <v>10991</v>
      </c>
      <c r="J372" s="1" t="s">
        <v>11</v>
      </c>
      <c r="K372" s="2">
        <v>0.9</v>
      </c>
      <c r="L372" s="70">
        <v>1840000</v>
      </c>
      <c r="M372" s="58">
        <f>Table1[[#This Row],[Percent]]*Table1[[#This Row],[Estimated Cost]]</f>
        <v>1656000</v>
      </c>
      <c r="N372" s="54">
        <f>Table1[[#This Row],[Estimated Cost]]-Table1[[#This Row],[Grant Money ]]</f>
        <v>184000</v>
      </c>
      <c r="O372" s="45">
        <v>87696756</v>
      </c>
      <c r="P372" s="58">
        <v>31315718</v>
      </c>
      <c r="Q372" s="54">
        <v>75000000</v>
      </c>
      <c r="R372" s="4" t="s">
        <v>18</v>
      </c>
    </row>
    <row r="373" spans="2:18" x14ac:dyDescent="0.25">
      <c r="C373" s="3">
        <v>2019</v>
      </c>
      <c r="D373" s="1" t="s">
        <v>173</v>
      </c>
      <c r="E373" s="9" t="e">
        <f>VLOOKUP(F373,Table3[#All],2,FALSE)</f>
        <v>#N/A</v>
      </c>
      <c r="F373" s="1" t="s">
        <v>11002</v>
      </c>
      <c r="G373" s="1" t="s">
        <v>7790</v>
      </c>
      <c r="H373" s="1" t="s">
        <v>7790</v>
      </c>
      <c r="I373" s="1" t="s">
        <v>10</v>
      </c>
      <c r="J373" s="1" t="s">
        <v>11</v>
      </c>
      <c r="K373" s="2">
        <v>0.9</v>
      </c>
      <c r="L373" s="70">
        <v>90000</v>
      </c>
      <c r="M373" s="58">
        <f>Table1[[#This Row],[Percent]]*Table1[[#This Row],[Estimated Cost]]</f>
        <v>81000</v>
      </c>
      <c r="N373" s="54">
        <f>Table1[[#This Row],[Estimated Cost]]-Table1[[#This Row],[Grant Money ]]</f>
        <v>9000</v>
      </c>
      <c r="O373" s="45">
        <v>87696756</v>
      </c>
      <c r="P373" s="58">
        <v>31315718</v>
      </c>
      <c r="Q373" s="54">
        <v>75000000</v>
      </c>
      <c r="R373" s="4" t="s">
        <v>18</v>
      </c>
    </row>
    <row r="374" spans="2:18" ht="1.5" customHeight="1" x14ac:dyDescent="0.25">
      <c r="C374" s="8">
        <v>2019</v>
      </c>
      <c r="D374" s="9" t="s">
        <v>173</v>
      </c>
      <c r="E374" s="9" t="e">
        <f>VLOOKUP(F374,Table3[#All],2,FALSE)</f>
        <v>#N/A</v>
      </c>
      <c r="F374" s="9" t="s">
        <v>11003</v>
      </c>
      <c r="G374" s="9" t="s">
        <v>11004</v>
      </c>
      <c r="H374" s="9" t="s">
        <v>11004</v>
      </c>
      <c r="I374" s="9" t="s">
        <v>10991</v>
      </c>
      <c r="J374" s="9" t="s">
        <v>11</v>
      </c>
      <c r="K374" s="30">
        <v>0.9</v>
      </c>
      <c r="L374" s="62">
        <v>631478</v>
      </c>
      <c r="M374" s="58">
        <f>Table1[[#This Row],[Percent]]*Table1[[#This Row],[Estimated Cost]]</f>
        <v>568330.20000000007</v>
      </c>
      <c r="N374" s="54">
        <f>Table1[[#This Row],[Estimated Cost]]-Table1[[#This Row],[Grant Money ]]</f>
        <v>63147.79999999993</v>
      </c>
      <c r="O374" s="45">
        <v>87696756</v>
      </c>
      <c r="P374" s="58">
        <v>31315718</v>
      </c>
      <c r="Q374" s="54">
        <v>75000000</v>
      </c>
      <c r="R374" s="31" t="s">
        <v>18</v>
      </c>
    </row>
    <row r="375" spans="2:18" ht="16.5" customHeight="1" x14ac:dyDescent="0.25">
      <c r="B375" s="75"/>
      <c r="C375" s="8">
        <v>2020</v>
      </c>
      <c r="D375" s="79" t="s">
        <v>12</v>
      </c>
      <c r="E375" s="9" t="str">
        <f>IFERROR(VLOOKUP(F375,Table3[#All],2,FALSE)," ")</f>
        <v>ADS</v>
      </c>
      <c r="F375" s="9" t="s">
        <v>123</v>
      </c>
      <c r="G375" s="1" t="s">
        <v>121</v>
      </c>
      <c r="H375" s="9" t="s">
        <v>10469</v>
      </c>
      <c r="I375" s="9" t="s">
        <v>86</v>
      </c>
      <c r="J375" s="9" t="s">
        <v>7</v>
      </c>
      <c r="K375" s="30">
        <v>0.9</v>
      </c>
      <c r="L375" s="45">
        <v>666667</v>
      </c>
      <c r="M375" s="58">
        <f>Table1[[#This Row],[Percent]]*Table1[[#This Row],[Estimated Cost]]</f>
        <v>600000.30000000005</v>
      </c>
      <c r="N375" s="54">
        <f>Table1[[#This Row],[Estimated Cost]]-Table1[[#This Row],[Grant Money ]]</f>
        <v>66666.699999999953</v>
      </c>
      <c r="O375" s="45">
        <v>106173439.3</v>
      </c>
      <c r="P375" s="71">
        <v>21988377</v>
      </c>
      <c r="Q375" s="54">
        <v>75000000</v>
      </c>
      <c r="R375" s="31" t="s">
        <v>51</v>
      </c>
    </row>
    <row r="376" spans="2:18" x14ac:dyDescent="0.25">
      <c r="B376" s="75"/>
      <c r="C376" s="8">
        <v>2020</v>
      </c>
      <c r="D376" s="79" t="s">
        <v>12</v>
      </c>
      <c r="E376" s="9" t="str">
        <f>IFERROR(VLOOKUP(F376,Table3[#All],2,FALSE)," ")</f>
        <v xml:space="preserve"> </v>
      </c>
      <c r="F376" s="9" t="s">
        <v>169</v>
      </c>
      <c r="G376" t="s">
        <v>167</v>
      </c>
      <c r="H376" t="s">
        <v>167</v>
      </c>
      <c r="I376" s="9" t="s">
        <v>10</v>
      </c>
      <c r="J376" s="9" t="s">
        <v>7</v>
      </c>
      <c r="K376" s="30">
        <v>0.9</v>
      </c>
      <c r="L376" s="41">
        <v>250000</v>
      </c>
      <c r="M376" s="58">
        <f>Table1[[#This Row],[Percent]]*Table1[[#This Row],[Estimated Cost]]</f>
        <v>225000</v>
      </c>
      <c r="N376" s="54">
        <f>Table1[[#This Row],[Estimated Cost]]-Table1[[#This Row],[Grant Money ]]</f>
        <v>25000</v>
      </c>
      <c r="O376" s="45">
        <v>106173439.3</v>
      </c>
      <c r="P376" s="71">
        <v>21988377</v>
      </c>
      <c r="Q376" s="54">
        <v>75000000</v>
      </c>
      <c r="R376" s="31" t="s">
        <v>18</v>
      </c>
    </row>
    <row r="377" spans="2:18" x14ac:dyDescent="0.25">
      <c r="B377" s="75"/>
      <c r="C377" s="8">
        <v>2020</v>
      </c>
      <c r="D377" s="79" t="s">
        <v>12</v>
      </c>
      <c r="E377" s="9" t="str">
        <f>IFERROR(VLOOKUP(F377,Table3[#All],2,FALSE)," ")</f>
        <v xml:space="preserve"> </v>
      </c>
      <c r="F377" s="9" t="s">
        <v>10530</v>
      </c>
      <c r="G377" t="s">
        <v>1179</v>
      </c>
      <c r="H377" t="s">
        <v>1179</v>
      </c>
      <c r="I377" t="s">
        <v>86</v>
      </c>
      <c r="J377" s="9" t="s">
        <v>11</v>
      </c>
      <c r="K377" s="30">
        <v>0.9</v>
      </c>
      <c r="L377" s="41">
        <v>6548333</v>
      </c>
      <c r="M377" s="58">
        <f>Table1[[#This Row],[Percent]]*Table1[[#This Row],[Estimated Cost]]</f>
        <v>5893499.7000000002</v>
      </c>
      <c r="N377" s="54">
        <f>Table1[[#This Row],[Estimated Cost]]-Table1[[#This Row],[Grant Money ]]</f>
        <v>654833.29999999981</v>
      </c>
      <c r="O377" s="45">
        <v>106173439.3</v>
      </c>
      <c r="P377" s="71">
        <v>21988377</v>
      </c>
      <c r="Q377" s="54">
        <v>75000000</v>
      </c>
      <c r="R377" s="31" t="s">
        <v>18</v>
      </c>
    </row>
    <row r="378" spans="2:18" x14ac:dyDescent="0.25">
      <c r="B378" s="75"/>
      <c r="C378" s="8">
        <v>2020</v>
      </c>
      <c r="D378" s="79" t="s">
        <v>12</v>
      </c>
      <c r="E378" s="9" t="str">
        <f>IFERROR(VLOOKUP(F378,Table3[#All],2,FALSE)," ")</f>
        <v xml:space="preserve"> </v>
      </c>
      <c r="F378" s="9" t="s">
        <v>10530</v>
      </c>
      <c r="G378" t="s">
        <v>1179</v>
      </c>
      <c r="H378" t="s">
        <v>86</v>
      </c>
      <c r="I378" t="s">
        <v>86</v>
      </c>
      <c r="J378" s="1" t="s">
        <v>7</v>
      </c>
      <c r="K378" s="2">
        <v>0.9</v>
      </c>
      <c r="L378" s="52">
        <v>166667</v>
      </c>
      <c r="M378" s="58">
        <f>Table1[[#This Row],[Percent]]*Table1[[#This Row],[Estimated Cost]]</f>
        <v>150000.30000000002</v>
      </c>
      <c r="N378" s="54">
        <f>Table1[[#This Row],[Estimated Cost]]-Table1[[#This Row],[Grant Money ]]</f>
        <v>16666.699999999983</v>
      </c>
      <c r="O378" s="45">
        <v>106173439.3</v>
      </c>
      <c r="P378" s="71">
        <v>21988377</v>
      </c>
      <c r="Q378" s="54">
        <v>75000000</v>
      </c>
      <c r="R378" s="73" t="s">
        <v>18</v>
      </c>
    </row>
    <row r="379" spans="2:18" x14ac:dyDescent="0.25">
      <c r="C379" s="8">
        <v>2020</v>
      </c>
      <c r="D379" s="79" t="s">
        <v>12</v>
      </c>
      <c r="E379" s="9" t="str">
        <f>IFERROR(VLOOKUP(F379,Table3[#All],2,FALSE)," ")</f>
        <v xml:space="preserve"> </v>
      </c>
      <c r="F379" s="9" t="s">
        <v>11005</v>
      </c>
      <c r="G379" t="s">
        <v>1203</v>
      </c>
      <c r="H379" s="9"/>
      <c r="I379" t="s">
        <v>10</v>
      </c>
      <c r="J379" s="9" t="s">
        <v>7</v>
      </c>
      <c r="K379" s="30">
        <v>0.9</v>
      </c>
      <c r="L379" s="41">
        <v>150000</v>
      </c>
      <c r="M379" s="58">
        <f>Table1[[#This Row],[Percent]]*Table1[[#This Row],[Estimated Cost]]</f>
        <v>135000</v>
      </c>
      <c r="N379" s="54">
        <f>Table1[[#This Row],[Estimated Cost]]-Table1[[#This Row],[Grant Money ]]</f>
        <v>15000</v>
      </c>
      <c r="O379" s="45">
        <v>106173439.3</v>
      </c>
      <c r="P379" s="71">
        <v>21988377</v>
      </c>
      <c r="Q379" s="54">
        <v>75000000</v>
      </c>
      <c r="R379" s="61" t="s">
        <v>18</v>
      </c>
    </row>
    <row r="380" spans="2:18" x14ac:dyDescent="0.25">
      <c r="C380" s="8">
        <v>2020</v>
      </c>
      <c r="D380" s="79" t="s">
        <v>12</v>
      </c>
      <c r="E380" s="9" t="str">
        <f>IFERROR(VLOOKUP(F380,Table3[#All],2,FALSE)," ")</f>
        <v xml:space="preserve"> </v>
      </c>
      <c r="F380" s="9" t="s">
        <v>11006</v>
      </c>
      <c r="G380" t="s">
        <v>1242</v>
      </c>
      <c r="H380" s="9"/>
      <c r="I380" t="s">
        <v>86</v>
      </c>
      <c r="J380" s="9" t="s">
        <v>7</v>
      </c>
      <c r="K380" s="30">
        <v>0.9</v>
      </c>
      <c r="L380" s="41">
        <v>166667</v>
      </c>
      <c r="M380" s="58">
        <f>Table1[[#This Row],[Percent]]*Table1[[#This Row],[Estimated Cost]]</f>
        <v>150000.30000000002</v>
      </c>
      <c r="N380" s="54">
        <f>Table1[[#This Row],[Estimated Cost]]-Table1[[#This Row],[Grant Money ]]</f>
        <v>16666.699999999983</v>
      </c>
      <c r="O380" s="45">
        <v>106173439.3</v>
      </c>
      <c r="P380" s="71">
        <v>21988377</v>
      </c>
      <c r="Q380" s="54">
        <v>75000000</v>
      </c>
      <c r="R380" s="61" t="s">
        <v>18</v>
      </c>
    </row>
    <row r="381" spans="2:18" x14ac:dyDescent="0.25">
      <c r="C381" s="8">
        <v>2020</v>
      </c>
      <c r="D381" s="79" t="s">
        <v>12</v>
      </c>
      <c r="E381" s="9" t="str">
        <f>IFERROR(VLOOKUP(F381,Table3[#All],2,FALSE)," ")</f>
        <v xml:space="preserve"> </v>
      </c>
      <c r="F381" s="9" t="s">
        <v>11007</v>
      </c>
      <c r="G381" t="s">
        <v>1474</v>
      </c>
      <c r="H381" s="9"/>
      <c r="I381" t="s">
        <v>86</v>
      </c>
      <c r="J381" s="9" t="s">
        <v>11</v>
      </c>
      <c r="K381" s="30">
        <v>0.9</v>
      </c>
      <c r="L381" s="41">
        <v>580000</v>
      </c>
      <c r="M381" s="58">
        <f>Table1[[#This Row],[Percent]]*Table1[[#This Row],[Estimated Cost]]</f>
        <v>522000</v>
      </c>
      <c r="N381" s="54">
        <f>Table1[[#This Row],[Estimated Cost]]-Table1[[#This Row],[Grant Money ]]</f>
        <v>58000</v>
      </c>
      <c r="O381" s="45">
        <v>106173439.3</v>
      </c>
      <c r="P381" s="71">
        <v>21988377</v>
      </c>
      <c r="Q381" s="54">
        <v>75000000</v>
      </c>
      <c r="R381" s="61" t="s">
        <v>18</v>
      </c>
    </row>
    <row r="382" spans="2:18" x14ac:dyDescent="0.25">
      <c r="C382" s="8">
        <v>2020</v>
      </c>
      <c r="D382" s="79" t="s">
        <v>12</v>
      </c>
      <c r="E382" s="9" t="str">
        <f>IFERROR(VLOOKUP(F382,Table3[#All],2,FALSE)," ")</f>
        <v xml:space="preserve"> </v>
      </c>
      <c r="F382" s="9" t="s">
        <v>11008</v>
      </c>
      <c r="G382" t="s">
        <v>237</v>
      </c>
      <c r="H382" s="9"/>
      <c r="I382" t="s">
        <v>86</v>
      </c>
      <c r="J382" s="9" t="s">
        <v>11</v>
      </c>
      <c r="K382" s="30">
        <v>0.9</v>
      </c>
      <c r="L382" s="41">
        <v>806667</v>
      </c>
      <c r="M382" s="58">
        <f>Table1[[#This Row],[Percent]]*Table1[[#This Row],[Estimated Cost]]</f>
        <v>726000.3</v>
      </c>
      <c r="N382" s="54">
        <f>Table1[[#This Row],[Estimated Cost]]-Table1[[#This Row],[Grant Money ]]</f>
        <v>80666.699999999953</v>
      </c>
      <c r="O382" s="45">
        <v>106173439.3</v>
      </c>
      <c r="P382" s="71">
        <v>21988377</v>
      </c>
      <c r="Q382" s="54">
        <v>75000000</v>
      </c>
      <c r="R382" s="61" t="s">
        <v>18</v>
      </c>
    </row>
    <row r="383" spans="2:18" x14ac:dyDescent="0.25">
      <c r="C383" s="8">
        <v>2020</v>
      </c>
      <c r="D383" s="79" t="s">
        <v>12</v>
      </c>
      <c r="E383" s="9" t="str">
        <f>IFERROR(VLOOKUP(F383,Table3[#All],2,FALSE)," ")</f>
        <v xml:space="preserve"> </v>
      </c>
      <c r="F383" s="9" t="s">
        <v>11008</v>
      </c>
      <c r="G383" t="s">
        <v>237</v>
      </c>
      <c r="H383" t="s">
        <v>86</v>
      </c>
      <c r="I383" t="s">
        <v>86</v>
      </c>
      <c r="J383" s="1" t="s">
        <v>7</v>
      </c>
      <c r="K383" s="2">
        <v>0.9</v>
      </c>
      <c r="L383" s="52">
        <v>333333</v>
      </c>
      <c r="M383" s="58">
        <f>Table1[[#This Row],[Percent]]*Table1[[#This Row],[Estimated Cost]]</f>
        <v>299999.7</v>
      </c>
      <c r="N383" s="54">
        <f>Table1[[#This Row],[Estimated Cost]]-Table1[[#This Row],[Grant Money ]]</f>
        <v>33333.299999999988</v>
      </c>
      <c r="O383" s="45">
        <v>106173439.3</v>
      </c>
      <c r="P383" s="71">
        <v>21988377</v>
      </c>
      <c r="Q383" s="54">
        <v>75000000</v>
      </c>
      <c r="R383" s="61" t="s">
        <v>18</v>
      </c>
    </row>
    <row r="384" spans="2:18" ht="17.25" customHeight="1" x14ac:dyDescent="0.25">
      <c r="C384" s="8">
        <v>2020</v>
      </c>
      <c r="D384" s="79" t="s">
        <v>12</v>
      </c>
      <c r="E384" s="9" t="str">
        <f>IFERROR(VLOOKUP(F384,Table3[#All],2,FALSE)," ")</f>
        <v>CPT</v>
      </c>
      <c r="F384" s="9" t="s">
        <v>10896</v>
      </c>
      <c r="G384" s="9" t="s">
        <v>260</v>
      </c>
      <c r="H384" s="9"/>
      <c r="I384" t="s">
        <v>10</v>
      </c>
      <c r="J384" s="9" t="s">
        <v>7</v>
      </c>
      <c r="K384" s="30">
        <v>0.9</v>
      </c>
      <c r="L384" s="41">
        <v>455000</v>
      </c>
      <c r="M384" s="58">
        <f>Table1[[#This Row],[Percent]]*Table1[[#This Row],[Estimated Cost]]</f>
        <v>409500</v>
      </c>
      <c r="N384" s="54">
        <f>Table1[[#This Row],[Estimated Cost]]-Table1[[#This Row],[Grant Money ]]</f>
        <v>45500</v>
      </c>
      <c r="O384" s="45">
        <v>106173439.3</v>
      </c>
      <c r="P384" s="71">
        <v>21988377</v>
      </c>
      <c r="Q384" s="54">
        <v>75000000</v>
      </c>
      <c r="R384" s="61" t="s">
        <v>51</v>
      </c>
    </row>
    <row r="385" spans="3:18" x14ac:dyDescent="0.25">
      <c r="C385" s="8">
        <v>2020</v>
      </c>
      <c r="D385" s="79" t="s">
        <v>12</v>
      </c>
      <c r="E385" s="9" t="str">
        <f>IFERROR(VLOOKUP(F385,Table3[#All],2,FALSE)," ")</f>
        <v xml:space="preserve"> </v>
      </c>
      <c r="F385" s="9" t="s">
        <v>11009</v>
      </c>
      <c r="G385" t="s">
        <v>2295</v>
      </c>
      <c r="H385" s="9"/>
      <c r="I385" t="s">
        <v>11010</v>
      </c>
      <c r="J385" s="9" t="s">
        <v>7</v>
      </c>
      <c r="K385" s="30">
        <v>0.9</v>
      </c>
      <c r="L385" s="41">
        <v>166667</v>
      </c>
      <c r="M385" s="58">
        <f>Table1[[#This Row],[Percent]]*Table1[[#This Row],[Estimated Cost]]</f>
        <v>150000.30000000002</v>
      </c>
      <c r="N385" s="54">
        <f>Table1[[#This Row],[Estimated Cost]]-Table1[[#This Row],[Grant Money ]]</f>
        <v>16666.699999999983</v>
      </c>
      <c r="O385" s="45">
        <v>106173439.3</v>
      </c>
      <c r="P385" s="71">
        <v>21988377</v>
      </c>
      <c r="Q385" s="54">
        <v>75000000</v>
      </c>
      <c r="R385" s="61" t="s">
        <v>18</v>
      </c>
    </row>
    <row r="386" spans="3:18" ht="22.5" customHeight="1" x14ac:dyDescent="0.25">
      <c r="C386" s="8">
        <v>2020</v>
      </c>
      <c r="D386" s="79" t="s">
        <v>12</v>
      </c>
      <c r="E386" s="9" t="str">
        <f>IFERROR(VLOOKUP(F386,Table3[#All],2,FALSE)," ")</f>
        <v>FTW</v>
      </c>
      <c r="F386" s="9" t="s">
        <v>11011</v>
      </c>
      <c r="G386" t="s">
        <v>194</v>
      </c>
      <c r="H386" s="9"/>
      <c r="I386" t="s">
        <v>45</v>
      </c>
      <c r="J386" s="9" t="s">
        <v>11</v>
      </c>
      <c r="K386" s="82">
        <v>0.9</v>
      </c>
      <c r="L386" s="87">
        <v>83333</v>
      </c>
      <c r="M386" s="88">
        <f>Table1[[#This Row],[Percent]]*Table1[[#This Row],[Estimated Cost]]</f>
        <v>74999.7</v>
      </c>
      <c r="N386" s="89">
        <f>Table1[[#This Row],[Estimated Cost]]-Table1[[#This Row],[Grant Money ]]</f>
        <v>8333.3000000000029</v>
      </c>
      <c r="O386" s="83">
        <v>106173439.3</v>
      </c>
      <c r="P386" s="90">
        <v>21988377</v>
      </c>
      <c r="Q386" s="89">
        <v>75000000</v>
      </c>
      <c r="R386" s="61" t="s">
        <v>51</v>
      </c>
    </row>
    <row r="387" spans="3:18" ht="22.5" customHeight="1" x14ac:dyDescent="0.25">
      <c r="C387" s="8">
        <v>2020</v>
      </c>
      <c r="D387" s="79" t="s">
        <v>12</v>
      </c>
      <c r="E387" s="9" t="str">
        <f>IFERROR(VLOOKUP(F387,Table3[#All],2,FALSE)," ")</f>
        <v>FTW</v>
      </c>
      <c r="F387" s="9" t="s">
        <v>11011</v>
      </c>
      <c r="G387" t="s">
        <v>194</v>
      </c>
      <c r="H387" t="s">
        <v>45</v>
      </c>
      <c r="I387" t="s">
        <v>45</v>
      </c>
      <c r="J387" s="1" t="s">
        <v>7</v>
      </c>
      <c r="K387" s="77">
        <v>0.9</v>
      </c>
      <c r="L387" s="76">
        <v>166667</v>
      </c>
      <c r="M387" s="88">
        <f>Table1[[#This Row],[Percent]]*Table1[[#This Row],[Estimated Cost]]</f>
        <v>150000.30000000002</v>
      </c>
      <c r="N387" s="90">
        <f>Table1[[#This Row],[Estimated Cost]]-Table1[[#This Row],[Grant Money ]]</f>
        <v>16666.699999999983</v>
      </c>
      <c r="O387" s="83">
        <v>106173439.3</v>
      </c>
      <c r="P387" s="90">
        <v>21988377</v>
      </c>
      <c r="Q387" s="89">
        <v>75000000</v>
      </c>
      <c r="R387" s="61" t="s">
        <v>51</v>
      </c>
    </row>
    <row r="388" spans="3:18" ht="21" customHeight="1" x14ac:dyDescent="0.25">
      <c r="C388" s="8">
        <v>2020</v>
      </c>
      <c r="D388" s="79" t="s">
        <v>12</v>
      </c>
      <c r="E388" s="9" t="str">
        <f>IFERROR(VLOOKUP(F388,Table3[#All],2,FALSE)," ")</f>
        <v>FWS</v>
      </c>
      <c r="F388" s="9" t="s">
        <v>11012</v>
      </c>
      <c r="G388" t="s">
        <v>194</v>
      </c>
      <c r="H388" s="9"/>
      <c r="I388" t="s">
        <v>10</v>
      </c>
      <c r="J388" s="9" t="s">
        <v>11</v>
      </c>
      <c r="K388" s="30">
        <v>0.9</v>
      </c>
      <c r="L388" s="41">
        <v>88333</v>
      </c>
      <c r="M388" s="58">
        <f>Table1[[#This Row],[Percent]]*Table1[[#This Row],[Estimated Cost]]</f>
        <v>79499.7</v>
      </c>
      <c r="N388" s="54">
        <f>Table1[[#This Row],[Estimated Cost]]-Table1[[#This Row],[Grant Money ]]</f>
        <v>8833.3000000000029</v>
      </c>
      <c r="O388" s="45">
        <v>106173439.3</v>
      </c>
      <c r="P388" s="71">
        <v>21988377</v>
      </c>
      <c r="Q388" s="54">
        <v>75000000</v>
      </c>
      <c r="R388" s="61" t="s">
        <v>51</v>
      </c>
    </row>
    <row r="389" spans="3:18" ht="18.75" customHeight="1" x14ac:dyDescent="0.25">
      <c r="C389" s="8">
        <v>2020</v>
      </c>
      <c r="D389" s="79" t="s">
        <v>12</v>
      </c>
      <c r="E389" s="9" t="str">
        <f>IFERROR(VLOOKUP(F389,Table3[#All],2,FALSE)," ")</f>
        <v>FWS</v>
      </c>
      <c r="F389" s="9" t="s">
        <v>11012</v>
      </c>
      <c r="G389" t="s">
        <v>194</v>
      </c>
      <c r="H389" s="1"/>
      <c r="I389" t="s">
        <v>10</v>
      </c>
      <c r="J389" s="1" t="s">
        <v>7</v>
      </c>
      <c r="K389" s="2">
        <v>0.9</v>
      </c>
      <c r="L389" s="52">
        <v>166667</v>
      </c>
      <c r="M389" s="58">
        <f>Table1[[#This Row],[Percent]]*Table1[[#This Row],[Estimated Cost]]</f>
        <v>150000.30000000002</v>
      </c>
      <c r="N389" s="71">
        <f>Table1[[#This Row],[Estimated Cost]]-Table1[[#This Row],[Grant Money ]]</f>
        <v>16666.699999999983</v>
      </c>
      <c r="O389" s="45">
        <v>106173439.3</v>
      </c>
      <c r="P389" s="71">
        <v>21988377</v>
      </c>
      <c r="Q389" s="54">
        <v>75000000</v>
      </c>
      <c r="R389" s="61" t="s">
        <v>51</v>
      </c>
    </row>
    <row r="390" spans="3:18" x14ac:dyDescent="0.25">
      <c r="C390" s="8">
        <v>2020</v>
      </c>
      <c r="D390" s="79" t="s">
        <v>12</v>
      </c>
      <c r="E390" s="9" t="str">
        <f>IFERROR(VLOOKUP(F390,Table3[#All],2,FALSE)," ")</f>
        <v xml:space="preserve"> </v>
      </c>
      <c r="F390" s="9" t="s">
        <v>11116</v>
      </c>
      <c r="G390" t="s">
        <v>10994</v>
      </c>
      <c r="H390" s="9"/>
      <c r="I390" t="s">
        <v>111</v>
      </c>
      <c r="J390" s="9" t="s">
        <v>9516</v>
      </c>
      <c r="K390" s="30">
        <v>0.9</v>
      </c>
      <c r="L390" s="41">
        <v>750000</v>
      </c>
      <c r="M390" s="58">
        <f>Table1[[#This Row],[Percent]]*Table1[[#This Row],[Estimated Cost]]</f>
        <v>675000</v>
      </c>
      <c r="N390" s="54">
        <f>Table1[[#This Row],[Estimated Cost]]-Table1[[#This Row],[Grant Money ]]</f>
        <v>75000</v>
      </c>
      <c r="O390" s="45">
        <v>106173439.3</v>
      </c>
      <c r="P390" s="71">
        <v>21988377</v>
      </c>
      <c r="Q390" s="54">
        <v>75000000</v>
      </c>
      <c r="R390" s="61" t="s">
        <v>18</v>
      </c>
    </row>
    <row r="391" spans="3:18" x14ac:dyDescent="0.25">
      <c r="C391" s="8">
        <v>2020</v>
      </c>
      <c r="D391" s="79" t="s">
        <v>12</v>
      </c>
      <c r="E391" s="9" t="str">
        <f>IFERROR(VLOOKUP(F391,Table3[#All],2,FALSE)," ")</f>
        <v xml:space="preserve"> </v>
      </c>
      <c r="F391" s="9" t="s">
        <v>11013</v>
      </c>
      <c r="G391" t="s">
        <v>11014</v>
      </c>
      <c r="H391" s="9"/>
      <c r="I391" t="s">
        <v>11015</v>
      </c>
      <c r="J391" s="9" t="s">
        <v>26</v>
      </c>
      <c r="K391" s="30">
        <v>0.9</v>
      </c>
      <c r="L391" s="41">
        <v>500000</v>
      </c>
      <c r="M391" s="58">
        <f>Table1[[#This Row],[Percent]]*Table1[[#This Row],[Estimated Cost]]</f>
        <v>450000</v>
      </c>
      <c r="N391" s="54">
        <f>Table1[[#This Row],[Estimated Cost]]-Table1[[#This Row],[Grant Money ]]</f>
        <v>50000</v>
      </c>
      <c r="O391" s="45">
        <v>106173439.3</v>
      </c>
      <c r="P391" s="71">
        <v>21988377</v>
      </c>
      <c r="Q391" s="54">
        <v>75000000</v>
      </c>
      <c r="R391" s="61" t="s">
        <v>18</v>
      </c>
    </row>
    <row r="392" spans="3:18" ht="21" customHeight="1" x14ac:dyDescent="0.25">
      <c r="C392" s="8">
        <v>2020</v>
      </c>
      <c r="D392" s="79" t="s">
        <v>12</v>
      </c>
      <c r="E392" s="9" t="str">
        <f>IFERROR(VLOOKUP(F392,Table3[#All],2,FALSE)," ")</f>
        <v xml:space="preserve"> </v>
      </c>
      <c r="F392" s="9" t="s">
        <v>11016</v>
      </c>
      <c r="G392" t="s">
        <v>92</v>
      </c>
      <c r="H392" s="9"/>
      <c r="I392" t="s">
        <v>10466</v>
      </c>
      <c r="J392" s="9" t="s">
        <v>7</v>
      </c>
      <c r="K392" s="30">
        <v>0.9</v>
      </c>
      <c r="L392" s="41">
        <v>260000</v>
      </c>
      <c r="M392" s="58">
        <f>Table1[[#This Row],[Percent]]*Table1[[#This Row],[Estimated Cost]]</f>
        <v>234000</v>
      </c>
      <c r="N392" s="54">
        <f>Table1[[#This Row],[Estimated Cost]]-Table1[[#This Row],[Grant Money ]]</f>
        <v>26000</v>
      </c>
      <c r="O392" s="45">
        <v>106173439.3</v>
      </c>
      <c r="P392" s="71">
        <v>21988377</v>
      </c>
      <c r="Q392" s="54">
        <v>75000000</v>
      </c>
      <c r="R392" s="61" t="s">
        <v>18</v>
      </c>
    </row>
    <row r="393" spans="3:18" ht="27.75" customHeight="1" x14ac:dyDescent="0.25">
      <c r="C393" s="8">
        <v>2020</v>
      </c>
      <c r="D393" s="79" t="s">
        <v>12</v>
      </c>
      <c r="E393" s="9" t="str">
        <f>IFERROR(VLOOKUP(F393,Table3[#All],2,FALSE)," ")</f>
        <v>JWY</v>
      </c>
      <c r="F393" s="9" t="s">
        <v>9439</v>
      </c>
      <c r="G393" t="s">
        <v>203</v>
      </c>
      <c r="H393" s="9"/>
      <c r="I393" t="s">
        <v>9515</v>
      </c>
      <c r="J393" s="9" t="s">
        <v>7</v>
      </c>
      <c r="K393" s="30">
        <v>0.9</v>
      </c>
      <c r="L393" s="41">
        <v>275000</v>
      </c>
      <c r="M393" s="58">
        <f>Table1[[#This Row],[Percent]]*Table1[[#This Row],[Estimated Cost]]</f>
        <v>247500</v>
      </c>
      <c r="N393" s="54">
        <f>Table1[[#This Row],[Estimated Cost]]-Table1[[#This Row],[Grant Money ]]</f>
        <v>27500</v>
      </c>
      <c r="O393" s="45">
        <v>106173439.3</v>
      </c>
      <c r="P393" s="71">
        <v>21988377</v>
      </c>
      <c r="Q393" s="54">
        <v>75000000</v>
      </c>
      <c r="R393" s="61" t="s">
        <v>51</v>
      </c>
    </row>
    <row r="394" spans="3:18" ht="18.75" customHeight="1" x14ac:dyDescent="0.25">
      <c r="C394" s="8">
        <v>2020</v>
      </c>
      <c r="D394" s="79" t="s">
        <v>12</v>
      </c>
      <c r="E394" s="9" t="str">
        <f>IFERROR(VLOOKUP(F394,Table3[#All],2,FALSE)," ")</f>
        <v>MWL</v>
      </c>
      <c r="F394" s="9" t="s">
        <v>11017</v>
      </c>
      <c r="G394" t="s">
        <v>9440</v>
      </c>
      <c r="H394" s="9"/>
      <c r="I394" t="s">
        <v>86</v>
      </c>
      <c r="J394" s="9" t="s">
        <v>11</v>
      </c>
      <c r="K394" s="30">
        <v>0.9</v>
      </c>
      <c r="L394" s="41">
        <v>403520</v>
      </c>
      <c r="M394" s="58">
        <f>Table1[[#This Row],[Percent]]*Table1[[#This Row],[Estimated Cost]]</f>
        <v>363168</v>
      </c>
      <c r="N394" s="54">
        <f>Table1[[#This Row],[Estimated Cost]]-Table1[[#This Row],[Grant Money ]]</f>
        <v>40352</v>
      </c>
      <c r="O394" s="45">
        <v>106173439.3</v>
      </c>
      <c r="P394" s="71">
        <v>21988377</v>
      </c>
      <c r="Q394" s="54">
        <v>75000000</v>
      </c>
      <c r="R394" s="61" t="s">
        <v>51</v>
      </c>
    </row>
    <row r="395" spans="3:18" x14ac:dyDescent="0.25">
      <c r="C395" s="8">
        <v>2020</v>
      </c>
      <c r="D395" s="79" t="s">
        <v>12</v>
      </c>
      <c r="E395" s="9" t="str">
        <f>IFERROR(VLOOKUP(F395,Table3[#All],2,FALSE)," ")</f>
        <v xml:space="preserve"> </v>
      </c>
      <c r="F395" s="9" t="s">
        <v>11018</v>
      </c>
      <c r="G395" t="s">
        <v>6602</v>
      </c>
      <c r="H395" s="9"/>
      <c r="I395" t="s">
        <v>10</v>
      </c>
      <c r="J395" s="9" t="s">
        <v>7</v>
      </c>
      <c r="K395" s="30">
        <v>0.9</v>
      </c>
      <c r="L395" s="41">
        <v>85000</v>
      </c>
      <c r="M395" s="58">
        <f>Table1[[#This Row],[Percent]]*Table1[[#This Row],[Estimated Cost]]</f>
        <v>76500</v>
      </c>
      <c r="N395" s="54">
        <f>Table1[[#This Row],[Estimated Cost]]-Table1[[#This Row],[Grant Money ]]</f>
        <v>8500</v>
      </c>
      <c r="O395" s="45">
        <v>106173439.3</v>
      </c>
      <c r="P395" s="71">
        <v>21988377</v>
      </c>
      <c r="Q395" s="54">
        <v>75000000</v>
      </c>
      <c r="R395" s="61" t="s">
        <v>18</v>
      </c>
    </row>
    <row r="396" spans="3:18" x14ac:dyDescent="0.25">
      <c r="C396" s="8">
        <v>2020</v>
      </c>
      <c r="D396" s="79" t="s">
        <v>12</v>
      </c>
      <c r="E396" s="9" t="str">
        <f>IFERROR(VLOOKUP(F396,Table3[#All],2,FALSE)," ")</f>
        <v xml:space="preserve"> </v>
      </c>
      <c r="F396" s="9" t="s">
        <v>11019</v>
      </c>
      <c r="G396" t="s">
        <v>11020</v>
      </c>
      <c r="H396" s="9"/>
      <c r="I396" t="s">
        <v>10</v>
      </c>
      <c r="J396" s="9" t="s">
        <v>7</v>
      </c>
      <c r="K396" s="30">
        <v>0.9</v>
      </c>
      <c r="L396" s="41">
        <v>100000</v>
      </c>
      <c r="M396" s="58">
        <f>Table1[[#This Row],[Percent]]*Table1[[#This Row],[Estimated Cost]]</f>
        <v>90000</v>
      </c>
      <c r="N396" s="54">
        <f>Table1[[#This Row],[Estimated Cost]]-Table1[[#This Row],[Grant Money ]]</f>
        <v>10000</v>
      </c>
      <c r="O396" s="45">
        <v>106173439.3</v>
      </c>
      <c r="P396" s="71">
        <v>21988377</v>
      </c>
      <c r="Q396" s="54">
        <v>75000000</v>
      </c>
      <c r="R396" s="61" t="s">
        <v>18</v>
      </c>
    </row>
    <row r="397" spans="3:18" x14ac:dyDescent="0.25">
      <c r="C397" s="8">
        <v>2020</v>
      </c>
      <c r="D397" s="79" t="s">
        <v>12</v>
      </c>
      <c r="E397" s="9" t="str">
        <f>IFERROR(VLOOKUP(F397,Table3[#All],2,FALSE)," ")</f>
        <v xml:space="preserve"> </v>
      </c>
      <c r="F397" s="9" t="s">
        <v>11021</v>
      </c>
      <c r="G397" s="9" t="s">
        <v>238</v>
      </c>
      <c r="H397" s="9"/>
      <c r="I397" t="s">
        <v>9472</v>
      </c>
      <c r="J397" s="9" t="s">
        <v>11</v>
      </c>
      <c r="K397" s="30">
        <v>0.9</v>
      </c>
      <c r="L397" s="41">
        <v>2222222</v>
      </c>
      <c r="M397" s="58">
        <f>Table1[[#This Row],[Percent]]*Table1[[#This Row],[Estimated Cost]]</f>
        <v>1999999.8</v>
      </c>
      <c r="N397" s="54">
        <f>Table1[[#This Row],[Estimated Cost]]-Table1[[#This Row],[Grant Money ]]</f>
        <v>222222.19999999995</v>
      </c>
      <c r="O397" s="45">
        <v>106173439.3</v>
      </c>
      <c r="P397" s="71">
        <v>21988377</v>
      </c>
      <c r="Q397" s="54">
        <v>75000000</v>
      </c>
      <c r="R397" s="61" t="s">
        <v>18</v>
      </c>
    </row>
    <row r="398" spans="3:18" x14ac:dyDescent="0.25">
      <c r="C398" s="8">
        <v>2020</v>
      </c>
      <c r="D398" s="79" t="s">
        <v>12</v>
      </c>
      <c r="E398" s="9" t="str">
        <f>IFERROR(VLOOKUP(F398,Table3[#All],2,FALSE)," ")</f>
        <v>TRL</v>
      </c>
      <c r="F398" s="9" t="s">
        <v>94</v>
      </c>
      <c r="G398" t="s">
        <v>108</v>
      </c>
      <c r="H398" s="9"/>
      <c r="I398" t="s">
        <v>86</v>
      </c>
      <c r="J398" s="9" t="s">
        <v>9516</v>
      </c>
      <c r="K398" s="30">
        <v>0.9</v>
      </c>
      <c r="L398" s="41">
        <v>2525333</v>
      </c>
      <c r="M398" s="58">
        <f>Table1[[#This Row],[Percent]]*Table1[[#This Row],[Estimated Cost]]</f>
        <v>2272799.7000000002</v>
      </c>
      <c r="N398" s="54">
        <f>Table1[[#This Row],[Estimated Cost]]-Table1[[#This Row],[Grant Money ]]</f>
        <v>252533.29999999981</v>
      </c>
      <c r="O398" s="45">
        <v>106173439.3</v>
      </c>
      <c r="P398" s="71">
        <v>21988377</v>
      </c>
      <c r="Q398" s="54">
        <v>75000000</v>
      </c>
      <c r="R398" s="61" t="s">
        <v>18</v>
      </c>
    </row>
    <row r="399" spans="3:18" x14ac:dyDescent="0.25">
      <c r="C399" s="8">
        <v>2020</v>
      </c>
      <c r="D399" s="79" t="s">
        <v>12</v>
      </c>
      <c r="E399" s="9" t="str">
        <f>IFERROR(VLOOKUP(F399,Table3[#All],2,FALSE)," ")</f>
        <v>TRL</v>
      </c>
      <c r="F399" s="9" t="s">
        <v>94</v>
      </c>
      <c r="G399" t="s">
        <v>108</v>
      </c>
      <c r="H399" t="s">
        <v>86</v>
      </c>
      <c r="I399" t="s">
        <v>86</v>
      </c>
      <c r="J399" s="1" t="s">
        <v>7</v>
      </c>
      <c r="K399" s="2">
        <v>0.9</v>
      </c>
      <c r="L399" s="52">
        <v>166667</v>
      </c>
      <c r="M399" s="58">
        <f>Table1[[#This Row],[Percent]]*Table1[[#This Row],[Estimated Cost]]</f>
        <v>150000.30000000002</v>
      </c>
      <c r="N399" s="54">
        <f>Table1[[#This Row],[Estimated Cost]]-Table1[[#This Row],[Grant Money ]]</f>
        <v>16666.699999999983</v>
      </c>
      <c r="O399" s="45">
        <v>106173439.3</v>
      </c>
      <c r="P399" s="71">
        <v>21988377</v>
      </c>
      <c r="Q399" s="54">
        <v>75000000</v>
      </c>
      <c r="R399" s="61" t="s">
        <v>18</v>
      </c>
    </row>
    <row r="400" spans="3:18" x14ac:dyDescent="0.25">
      <c r="C400" s="8">
        <v>2020</v>
      </c>
      <c r="D400" s="79" t="s">
        <v>12</v>
      </c>
      <c r="E400" s="9" t="str">
        <f>IFERROR(VLOOKUP(F400,Table3[#All],2,FALSE)," ")</f>
        <v xml:space="preserve"> </v>
      </c>
      <c r="F400" s="9" t="s">
        <v>11022</v>
      </c>
      <c r="G400" t="s">
        <v>8814</v>
      </c>
      <c r="H400" s="9"/>
      <c r="I400" t="s">
        <v>86</v>
      </c>
      <c r="J400" s="9" t="s">
        <v>11</v>
      </c>
      <c r="K400" s="30">
        <v>0.9</v>
      </c>
      <c r="L400" s="41">
        <v>1340840</v>
      </c>
      <c r="M400" s="58">
        <f>Table1[[#This Row],[Percent]]*Table1[[#This Row],[Estimated Cost]]</f>
        <v>1206756</v>
      </c>
      <c r="N400" s="54">
        <f>Table1[[#This Row],[Estimated Cost]]-Table1[[#This Row],[Grant Money ]]</f>
        <v>134084</v>
      </c>
      <c r="O400" s="45">
        <v>106173439.3</v>
      </c>
      <c r="P400" s="71">
        <v>21988377</v>
      </c>
      <c r="Q400" s="54">
        <v>75000000</v>
      </c>
      <c r="R400" s="61" t="s">
        <v>18</v>
      </c>
    </row>
    <row r="401" spans="3:18" x14ac:dyDescent="0.25">
      <c r="C401" s="8">
        <v>2020</v>
      </c>
      <c r="D401" s="79" t="s">
        <v>71</v>
      </c>
      <c r="E401" s="9" t="str">
        <f>IFERROR(VLOOKUP(F401,Table3[#All],2,FALSE)," ")</f>
        <v xml:space="preserve"> </v>
      </c>
      <c r="F401" s="9" t="s">
        <v>10989</v>
      </c>
      <c r="G401" t="s">
        <v>481</v>
      </c>
      <c r="H401" s="9"/>
      <c r="I401" t="s">
        <v>10991</v>
      </c>
      <c r="J401" s="9" t="s">
        <v>26</v>
      </c>
      <c r="K401" s="30">
        <v>0.9</v>
      </c>
      <c r="L401" s="41">
        <v>590000</v>
      </c>
      <c r="M401" s="58">
        <f>Table1[[#This Row],[Percent]]*Table1[[#This Row],[Estimated Cost]]</f>
        <v>531000</v>
      </c>
      <c r="N401" s="54">
        <f>Table1[[#This Row],[Estimated Cost]]-Table1[[#This Row],[Grant Money ]]</f>
        <v>59000</v>
      </c>
      <c r="O401" s="45">
        <v>106173439.3</v>
      </c>
      <c r="P401" s="71">
        <v>21988377</v>
      </c>
      <c r="Q401" s="54">
        <v>75000000</v>
      </c>
      <c r="R401" s="61" t="s">
        <v>18</v>
      </c>
    </row>
    <row r="402" spans="3:18" x14ac:dyDescent="0.25">
      <c r="C402" s="8">
        <v>2020</v>
      </c>
      <c r="D402" s="79" t="s">
        <v>71</v>
      </c>
      <c r="E402" s="9" t="str">
        <f>IFERROR(VLOOKUP(F402,Table3[#All],2,FALSE)," ")</f>
        <v xml:space="preserve"> </v>
      </c>
      <c r="F402" s="9" t="s">
        <v>11023</v>
      </c>
      <c r="G402" t="s">
        <v>10905</v>
      </c>
      <c r="H402" s="9"/>
      <c r="I402" t="s">
        <v>11024</v>
      </c>
      <c r="J402" s="9" t="s">
        <v>7</v>
      </c>
      <c r="K402" s="30">
        <v>0.9</v>
      </c>
      <c r="L402" s="41">
        <v>166667</v>
      </c>
      <c r="M402" s="58">
        <f>Table1[[#This Row],[Percent]]*Table1[[#This Row],[Estimated Cost]]</f>
        <v>150000.30000000002</v>
      </c>
      <c r="N402" s="54">
        <f>Table1[[#This Row],[Estimated Cost]]-Table1[[#This Row],[Grant Money ]]</f>
        <v>16666.699999999983</v>
      </c>
      <c r="O402" s="45">
        <v>106173439.3</v>
      </c>
      <c r="P402" s="71">
        <v>21988377</v>
      </c>
      <c r="Q402" s="54">
        <v>75000000</v>
      </c>
      <c r="R402" s="61" t="s">
        <v>18</v>
      </c>
    </row>
    <row r="403" spans="3:18" x14ac:dyDescent="0.25">
      <c r="C403" s="8">
        <v>2020</v>
      </c>
      <c r="D403" s="79" t="s">
        <v>71</v>
      </c>
      <c r="E403" s="9" t="str">
        <f>IFERROR(VLOOKUP(F403,Table3[#All],2,FALSE)," ")</f>
        <v xml:space="preserve"> </v>
      </c>
      <c r="F403" s="9" t="s">
        <v>11025</v>
      </c>
      <c r="G403" t="s">
        <v>1236</v>
      </c>
      <c r="H403" s="9"/>
      <c r="I403" t="s">
        <v>10991</v>
      </c>
      <c r="J403" s="9" t="s">
        <v>26</v>
      </c>
      <c r="K403" s="30">
        <v>0.9</v>
      </c>
      <c r="L403" s="41">
        <v>1387100</v>
      </c>
      <c r="M403" s="58">
        <f>Table1[[#This Row],[Percent]]*Table1[[#This Row],[Estimated Cost]]</f>
        <v>1248390</v>
      </c>
      <c r="N403" s="54">
        <f>Table1[[#This Row],[Estimated Cost]]-Table1[[#This Row],[Grant Money ]]</f>
        <v>138710</v>
      </c>
      <c r="O403" s="45">
        <v>106173439.3</v>
      </c>
      <c r="P403" s="71">
        <v>21988377</v>
      </c>
      <c r="Q403" s="54">
        <v>75000000</v>
      </c>
      <c r="R403" s="61" t="s">
        <v>18</v>
      </c>
    </row>
    <row r="404" spans="3:18" x14ac:dyDescent="0.25">
      <c r="C404" s="8">
        <v>2020</v>
      </c>
      <c r="D404" s="79" t="s">
        <v>71</v>
      </c>
      <c r="E404" s="9" t="str">
        <f>IFERROR(VLOOKUP(F404,Table3[#All],2,FALSE)," ")</f>
        <v xml:space="preserve"> </v>
      </c>
      <c r="F404" s="9" t="s">
        <v>10527</v>
      </c>
      <c r="G404" t="s">
        <v>1381</v>
      </c>
      <c r="H404" s="9"/>
      <c r="I404" t="s">
        <v>10466</v>
      </c>
      <c r="J404" s="9" t="s">
        <v>7</v>
      </c>
      <c r="K404" s="30">
        <v>0.9</v>
      </c>
      <c r="L404" s="41">
        <v>166667</v>
      </c>
      <c r="M404" s="58">
        <f>Table1[[#This Row],[Percent]]*Table1[[#This Row],[Estimated Cost]]</f>
        <v>150000.30000000002</v>
      </c>
      <c r="N404" s="54">
        <f>Table1[[#This Row],[Estimated Cost]]-Table1[[#This Row],[Grant Money ]]</f>
        <v>16666.699999999983</v>
      </c>
      <c r="O404" s="45">
        <v>106173439.3</v>
      </c>
      <c r="P404" s="71">
        <v>21988377</v>
      </c>
      <c r="Q404" s="54">
        <v>75000000</v>
      </c>
      <c r="R404" s="61" t="s">
        <v>18</v>
      </c>
    </row>
    <row r="405" spans="3:18" x14ac:dyDescent="0.25">
      <c r="C405" s="8">
        <v>2020</v>
      </c>
      <c r="D405" s="79" t="s">
        <v>71</v>
      </c>
      <c r="E405" s="9" t="str">
        <f>IFERROR(VLOOKUP(F405,Table3[#All],2,FALSE)," ")</f>
        <v xml:space="preserve"> </v>
      </c>
      <c r="F405" s="9" t="s">
        <v>11026</v>
      </c>
      <c r="G405" t="s">
        <v>11026</v>
      </c>
      <c r="H405" s="9"/>
      <c r="I405" t="s">
        <v>10991</v>
      </c>
      <c r="J405" s="9" t="s">
        <v>26</v>
      </c>
      <c r="K405" s="30">
        <v>0.9</v>
      </c>
      <c r="L405" s="41">
        <v>495000</v>
      </c>
      <c r="M405" s="58">
        <f>Table1[[#This Row],[Percent]]*Table1[[#This Row],[Estimated Cost]]</f>
        <v>445500</v>
      </c>
      <c r="N405" s="54">
        <f>Table1[[#This Row],[Estimated Cost]]-Table1[[#This Row],[Grant Money ]]</f>
        <v>49500</v>
      </c>
      <c r="O405" s="45">
        <v>106173439.3</v>
      </c>
      <c r="P405" s="71">
        <v>21988377</v>
      </c>
      <c r="Q405" s="54">
        <v>75000000</v>
      </c>
      <c r="R405" s="61" t="s">
        <v>18</v>
      </c>
    </row>
    <row r="406" spans="3:18" x14ac:dyDescent="0.25">
      <c r="C406" s="8">
        <v>2020</v>
      </c>
      <c r="D406" s="79" t="s">
        <v>71</v>
      </c>
      <c r="E406" s="9" t="str">
        <f>IFERROR(VLOOKUP(F406,Table3[#All],2,FALSE)," ")</f>
        <v xml:space="preserve"> </v>
      </c>
      <c r="F406" s="9" t="s">
        <v>11027</v>
      </c>
      <c r="G406" t="s">
        <v>11028</v>
      </c>
      <c r="H406" s="9"/>
      <c r="I406" t="s">
        <v>10976</v>
      </c>
      <c r="J406" s="9" t="s">
        <v>26</v>
      </c>
      <c r="K406" s="30">
        <v>0.75</v>
      </c>
      <c r="L406" s="41">
        <v>200000</v>
      </c>
      <c r="M406" s="58">
        <f>Table1[[#This Row],[Percent]]*Table1[[#This Row],[Estimated Cost]]</f>
        <v>150000</v>
      </c>
      <c r="N406" s="54">
        <f>Table1[[#This Row],[Estimated Cost]]-Table1[[#This Row],[Grant Money ]]</f>
        <v>50000</v>
      </c>
      <c r="O406" s="45">
        <v>106173439.3</v>
      </c>
      <c r="P406" s="71">
        <v>21988377</v>
      </c>
      <c r="Q406" s="54">
        <v>75000000</v>
      </c>
      <c r="R406" s="61" t="s">
        <v>18</v>
      </c>
    </row>
    <row r="407" spans="3:18" ht="15" customHeight="1" x14ac:dyDescent="0.25">
      <c r="C407" s="8">
        <v>2020</v>
      </c>
      <c r="D407" s="79" t="s">
        <v>71</v>
      </c>
      <c r="E407" s="9" t="str">
        <f>IFERROR(VLOOKUP(F407,Table3[#All],2,FALSE)," ")</f>
        <v>GVT</v>
      </c>
      <c r="F407" s="9" t="s">
        <v>10872</v>
      </c>
      <c r="G407" s="9" t="s">
        <v>10873</v>
      </c>
      <c r="H407" s="9"/>
      <c r="I407" t="s">
        <v>223</v>
      </c>
      <c r="J407" s="9" t="s">
        <v>7</v>
      </c>
      <c r="K407" s="30">
        <v>0.9</v>
      </c>
      <c r="L407" s="41">
        <v>1100000</v>
      </c>
      <c r="M407" s="58">
        <f>Table1[[#This Row],[Percent]]*Table1[[#This Row],[Estimated Cost]]</f>
        <v>990000</v>
      </c>
      <c r="N407" s="54">
        <f>Table1[[#This Row],[Estimated Cost]]-Table1[[#This Row],[Grant Money ]]</f>
        <v>110000</v>
      </c>
      <c r="O407" s="45">
        <v>106173439.3</v>
      </c>
      <c r="P407" s="71">
        <v>21988377</v>
      </c>
      <c r="Q407" s="54">
        <v>75000000</v>
      </c>
      <c r="R407" s="61" t="s">
        <v>51</v>
      </c>
    </row>
    <row r="408" spans="3:18" x14ac:dyDescent="0.25">
      <c r="C408" s="8">
        <v>2020</v>
      </c>
      <c r="D408" s="79" t="s">
        <v>71</v>
      </c>
      <c r="E408" s="9" t="str">
        <f>IFERROR(VLOOKUP(F408,Table3[#All],2,FALSE)," ")</f>
        <v xml:space="preserve"> </v>
      </c>
      <c r="F408" s="9" t="s">
        <v>11029</v>
      </c>
      <c r="G408" t="s">
        <v>55</v>
      </c>
      <c r="H408" s="9"/>
      <c r="I408" t="s">
        <v>10991</v>
      </c>
      <c r="J408" s="9" t="s">
        <v>26</v>
      </c>
      <c r="K408" s="30">
        <v>0.9</v>
      </c>
      <c r="L408" s="41">
        <v>489000</v>
      </c>
      <c r="M408" s="58">
        <f>Table1[[#This Row],[Percent]]*Table1[[#This Row],[Estimated Cost]]</f>
        <v>440100</v>
      </c>
      <c r="N408" s="54">
        <f>Table1[[#This Row],[Estimated Cost]]-Table1[[#This Row],[Grant Money ]]</f>
        <v>48900</v>
      </c>
      <c r="O408" s="45">
        <v>106173439.3</v>
      </c>
      <c r="P408" s="71">
        <v>21988377</v>
      </c>
      <c r="Q408" s="54">
        <v>75000000</v>
      </c>
      <c r="R408" s="61" t="s">
        <v>18</v>
      </c>
    </row>
    <row r="409" spans="3:18" x14ac:dyDescent="0.25">
      <c r="C409" s="8">
        <v>2020</v>
      </c>
      <c r="D409" s="79" t="s">
        <v>71</v>
      </c>
      <c r="E409" s="9" t="str">
        <f>IFERROR(VLOOKUP(F409,Table3[#All],2,FALSE)," ")</f>
        <v xml:space="preserve"> </v>
      </c>
      <c r="F409" s="9" t="s">
        <v>10959</v>
      </c>
      <c r="G409" t="s">
        <v>4226</v>
      </c>
      <c r="H409" s="9"/>
      <c r="I409" t="s">
        <v>10940</v>
      </c>
      <c r="J409" s="9" t="s">
        <v>7</v>
      </c>
      <c r="K409" s="30">
        <v>0.9</v>
      </c>
      <c r="L409" s="41">
        <v>200000</v>
      </c>
      <c r="M409" s="58">
        <f>Table1[[#This Row],[Percent]]*Table1[[#This Row],[Estimated Cost]]</f>
        <v>180000</v>
      </c>
      <c r="N409" s="54">
        <f>Table1[[#This Row],[Estimated Cost]]-Table1[[#This Row],[Grant Money ]]</f>
        <v>20000</v>
      </c>
      <c r="O409" s="45">
        <v>106173439.3</v>
      </c>
      <c r="P409" s="71">
        <v>21988377</v>
      </c>
      <c r="Q409" s="54">
        <v>75000000</v>
      </c>
      <c r="R409" s="61" t="s">
        <v>18</v>
      </c>
    </row>
    <row r="410" spans="3:18" x14ac:dyDescent="0.25">
      <c r="C410" s="8">
        <v>2020</v>
      </c>
      <c r="D410" s="79" t="s">
        <v>71</v>
      </c>
      <c r="E410" s="9" t="str">
        <f>IFERROR(VLOOKUP(F410,Table3[#All],2,FALSE)," ")</f>
        <v xml:space="preserve"> </v>
      </c>
      <c r="F410" s="9" t="s">
        <v>10539</v>
      </c>
      <c r="G410" t="s">
        <v>4308</v>
      </c>
      <c r="H410" s="9"/>
      <c r="I410" t="s">
        <v>86</v>
      </c>
      <c r="J410" s="9" t="s">
        <v>11</v>
      </c>
      <c r="K410" s="30">
        <v>0.9</v>
      </c>
      <c r="L410" s="41">
        <v>1333333</v>
      </c>
      <c r="M410" s="58">
        <f>Table1[[#This Row],[Percent]]*Table1[[#This Row],[Estimated Cost]]</f>
        <v>1199999.7</v>
      </c>
      <c r="N410" s="54">
        <f>Table1[[#This Row],[Estimated Cost]]-Table1[[#This Row],[Grant Money ]]</f>
        <v>133333.30000000005</v>
      </c>
      <c r="O410" s="45">
        <v>106173439.3</v>
      </c>
      <c r="P410" s="71">
        <v>21988377</v>
      </c>
      <c r="Q410" s="54">
        <v>75000000</v>
      </c>
      <c r="R410" s="61" t="s">
        <v>18</v>
      </c>
    </row>
    <row r="411" spans="3:18" x14ac:dyDescent="0.25">
      <c r="C411" s="8">
        <v>2020</v>
      </c>
      <c r="D411" s="79" t="s">
        <v>71</v>
      </c>
      <c r="E411" s="9" t="str">
        <f>IFERROR(VLOOKUP(F411,Table3[#All],2,FALSE)," ")</f>
        <v xml:space="preserve"> </v>
      </c>
      <c r="F411" s="9" t="s">
        <v>10539</v>
      </c>
      <c r="G411" t="s">
        <v>4308</v>
      </c>
      <c r="H411" s="1"/>
      <c r="I411" t="s">
        <v>86</v>
      </c>
      <c r="J411" s="1" t="s">
        <v>7</v>
      </c>
      <c r="K411" s="2">
        <v>0.9</v>
      </c>
      <c r="L411" s="52">
        <v>666667</v>
      </c>
      <c r="M411" s="58">
        <f>Table1[[#This Row],[Percent]]*Table1[[#This Row],[Estimated Cost]]</f>
        <v>600000.30000000005</v>
      </c>
      <c r="N411" s="54">
        <f>Table1[[#This Row],[Estimated Cost]]-Table1[[#This Row],[Grant Money ]]</f>
        <v>66666.699999999953</v>
      </c>
      <c r="O411" s="45">
        <v>106173439.3</v>
      </c>
      <c r="P411" s="71">
        <v>21988377</v>
      </c>
      <c r="Q411" s="54">
        <v>75000000</v>
      </c>
      <c r="R411" s="61" t="s">
        <v>18</v>
      </c>
    </row>
    <row r="412" spans="3:18" x14ac:dyDescent="0.25">
      <c r="C412" s="8">
        <v>2020</v>
      </c>
      <c r="D412" s="79" t="s">
        <v>71</v>
      </c>
      <c r="E412" s="9" t="str">
        <f>IFERROR(VLOOKUP(F412,Table3[#All],2,FALSE)," ")</f>
        <v xml:space="preserve"> </v>
      </c>
      <c r="F412" s="9" t="s">
        <v>11030</v>
      </c>
      <c r="G412" t="s">
        <v>201</v>
      </c>
      <c r="H412" s="9"/>
      <c r="I412" t="s">
        <v>10976</v>
      </c>
      <c r="J412" s="9" t="s">
        <v>26</v>
      </c>
      <c r="K412" s="30">
        <v>0.75</v>
      </c>
      <c r="L412" s="41">
        <v>200000</v>
      </c>
      <c r="M412" s="58">
        <f>Table1[[#This Row],[Percent]]*Table1[[#This Row],[Estimated Cost]]</f>
        <v>150000</v>
      </c>
      <c r="N412" s="54">
        <f>Table1[[#This Row],[Estimated Cost]]-Table1[[#This Row],[Grant Money ]]</f>
        <v>50000</v>
      </c>
      <c r="O412" s="45">
        <v>106173439.3</v>
      </c>
      <c r="P412" s="71">
        <v>21988377</v>
      </c>
      <c r="Q412" s="54">
        <v>75000000</v>
      </c>
      <c r="R412" s="61" t="s">
        <v>18</v>
      </c>
    </row>
    <row r="413" spans="3:18" x14ac:dyDescent="0.25">
      <c r="C413" s="8">
        <v>2020</v>
      </c>
      <c r="D413" s="79" t="s">
        <v>71</v>
      </c>
      <c r="E413" s="9" t="str">
        <f>IFERROR(VLOOKUP(F413,Table3[#All],2,FALSE)," ")</f>
        <v xml:space="preserve"> </v>
      </c>
      <c r="F413" s="9" t="s">
        <v>20</v>
      </c>
      <c r="G413" t="s">
        <v>159</v>
      </c>
      <c r="H413" s="9"/>
      <c r="I413" t="s">
        <v>10991</v>
      </c>
      <c r="J413" s="9" t="s">
        <v>26</v>
      </c>
      <c r="K413" s="30">
        <v>0.9</v>
      </c>
      <c r="L413" s="41">
        <v>425000</v>
      </c>
      <c r="M413" s="58">
        <f>Table1[[#This Row],[Percent]]*Table1[[#This Row],[Estimated Cost]]</f>
        <v>382500</v>
      </c>
      <c r="N413" s="54">
        <f>Table1[[#This Row],[Estimated Cost]]-Table1[[#This Row],[Grant Money ]]</f>
        <v>42500</v>
      </c>
      <c r="O413" s="45">
        <v>106173439.3</v>
      </c>
      <c r="P413" s="71">
        <v>21988377</v>
      </c>
      <c r="Q413" s="54">
        <v>75000000</v>
      </c>
      <c r="R413" s="61" t="s">
        <v>18</v>
      </c>
    </row>
    <row r="414" spans="3:18" x14ac:dyDescent="0.25">
      <c r="C414" s="8">
        <v>2020</v>
      </c>
      <c r="D414" s="79" t="s">
        <v>71</v>
      </c>
      <c r="E414" s="9" t="str">
        <f>IFERROR(VLOOKUP(F414,Table3[#All],2,FALSE)," ")</f>
        <v xml:space="preserve"> </v>
      </c>
      <c r="F414" s="9" t="s">
        <v>11031</v>
      </c>
      <c r="G414" t="s">
        <v>10475</v>
      </c>
      <c r="H414" s="9"/>
      <c r="I414" t="s">
        <v>10991</v>
      </c>
      <c r="J414" s="9" t="s">
        <v>26</v>
      </c>
      <c r="K414" s="30">
        <v>0.9</v>
      </c>
      <c r="L414" s="41">
        <v>1310000</v>
      </c>
      <c r="M414" s="58">
        <f>Table1[[#This Row],[Percent]]*Table1[[#This Row],[Estimated Cost]]</f>
        <v>1179000</v>
      </c>
      <c r="N414" s="54">
        <f>Table1[[#This Row],[Estimated Cost]]-Table1[[#This Row],[Grant Money ]]</f>
        <v>131000</v>
      </c>
      <c r="O414" s="45">
        <v>106173439.3</v>
      </c>
      <c r="P414" s="71">
        <v>21988377</v>
      </c>
      <c r="Q414" s="54">
        <v>75000000</v>
      </c>
      <c r="R414" s="61" t="s">
        <v>18</v>
      </c>
    </row>
    <row r="415" spans="3:18" x14ac:dyDescent="0.25">
      <c r="C415" s="8">
        <v>2020</v>
      </c>
      <c r="D415" s="79" t="s">
        <v>71</v>
      </c>
      <c r="E415" s="9" t="str">
        <f>IFERROR(VLOOKUP(F415,Table3[#All],2,FALSE)," ")</f>
        <v xml:space="preserve"> </v>
      </c>
      <c r="F415" s="9" t="s">
        <v>11032</v>
      </c>
      <c r="G415" t="s">
        <v>9504</v>
      </c>
      <c r="H415" s="9"/>
      <c r="I415" t="s">
        <v>86</v>
      </c>
      <c r="J415" s="9" t="s">
        <v>11</v>
      </c>
      <c r="K415" s="30">
        <v>0.9</v>
      </c>
      <c r="L415" s="41">
        <v>633333</v>
      </c>
      <c r="M415" s="58">
        <f>Table1[[#This Row],[Percent]]*Table1[[#This Row],[Estimated Cost]]</f>
        <v>569999.70000000007</v>
      </c>
      <c r="N415" s="54">
        <f>Table1[[#This Row],[Estimated Cost]]-Table1[[#This Row],[Grant Money ]]</f>
        <v>63333.29999999993</v>
      </c>
      <c r="O415" s="45">
        <v>106173439.3</v>
      </c>
      <c r="P415" s="71">
        <v>21988377</v>
      </c>
      <c r="Q415" s="54">
        <v>75000000</v>
      </c>
      <c r="R415" s="61" t="s">
        <v>18</v>
      </c>
    </row>
    <row r="416" spans="3:18" x14ac:dyDescent="0.25">
      <c r="C416" s="8">
        <v>2020</v>
      </c>
      <c r="D416" s="79" t="s">
        <v>71</v>
      </c>
      <c r="E416" s="9" t="str">
        <f>IFERROR(VLOOKUP(F416,Table3[#All],2,FALSE)," ")</f>
        <v xml:space="preserve"> </v>
      </c>
      <c r="F416" s="9" t="s">
        <v>11032</v>
      </c>
      <c r="G416" t="s">
        <v>9504</v>
      </c>
      <c r="H416" s="1"/>
      <c r="I416" t="s">
        <v>86</v>
      </c>
      <c r="J416" s="1" t="s">
        <v>7</v>
      </c>
      <c r="K416" s="2">
        <v>0.9</v>
      </c>
      <c r="L416" s="52">
        <v>666667</v>
      </c>
      <c r="M416" s="58">
        <f>Table1[[#This Row],[Percent]]*Table1[[#This Row],[Estimated Cost]]</f>
        <v>600000.30000000005</v>
      </c>
      <c r="N416" s="54">
        <f>Table1[[#This Row],[Estimated Cost]]-Table1[[#This Row],[Grant Money ]]</f>
        <v>66666.699999999953</v>
      </c>
      <c r="O416" s="45">
        <v>106173439.3</v>
      </c>
      <c r="P416" s="71">
        <v>21988377</v>
      </c>
      <c r="Q416" s="54">
        <v>75000000</v>
      </c>
      <c r="R416" s="61" t="s">
        <v>18</v>
      </c>
    </row>
    <row r="417" spans="3:18" x14ac:dyDescent="0.25">
      <c r="C417" s="8">
        <v>2020</v>
      </c>
      <c r="D417" s="79" t="s">
        <v>71</v>
      </c>
      <c r="E417" s="9" t="str">
        <f>IFERROR(VLOOKUP(F417,Table3[#All],2,FALSE)," ")</f>
        <v xml:space="preserve"> </v>
      </c>
      <c r="F417" s="9" t="s">
        <v>11033</v>
      </c>
      <c r="G417" t="s">
        <v>10879</v>
      </c>
      <c r="H417" s="9"/>
      <c r="I417" t="s">
        <v>86</v>
      </c>
      <c r="J417" s="9" t="s">
        <v>26</v>
      </c>
      <c r="K417" s="30">
        <v>0.9</v>
      </c>
      <c r="L417" s="41">
        <v>694000</v>
      </c>
      <c r="M417" s="58">
        <f>Table1[[#This Row],[Percent]]*Table1[[#This Row],[Estimated Cost]]</f>
        <v>624600</v>
      </c>
      <c r="N417" s="54">
        <f>Table1[[#This Row],[Estimated Cost]]-Table1[[#This Row],[Grant Money ]]</f>
        <v>69400</v>
      </c>
      <c r="O417" s="45">
        <v>106173439.3</v>
      </c>
      <c r="P417" s="71">
        <v>21988377</v>
      </c>
      <c r="Q417" s="54">
        <v>75000000</v>
      </c>
      <c r="R417" s="61" t="s">
        <v>18</v>
      </c>
    </row>
    <row r="418" spans="3:18" x14ac:dyDescent="0.25">
      <c r="C418" s="8">
        <v>2020</v>
      </c>
      <c r="D418" s="79" t="s">
        <v>71</v>
      </c>
      <c r="E418" s="9" t="str">
        <f>IFERROR(VLOOKUP(F418,Table3[#All],2,FALSE)," ")</f>
        <v xml:space="preserve"> </v>
      </c>
      <c r="F418" s="9" t="s">
        <v>10930</v>
      </c>
      <c r="G418" t="s">
        <v>254</v>
      </c>
      <c r="H418" s="9"/>
      <c r="I418" t="s">
        <v>86</v>
      </c>
      <c r="J418" s="9" t="s">
        <v>11</v>
      </c>
      <c r="K418" s="30">
        <v>0.9</v>
      </c>
      <c r="L418" s="41">
        <v>546200</v>
      </c>
      <c r="M418" s="58">
        <f>Table1[[#This Row],[Percent]]*Table1[[#This Row],[Estimated Cost]]</f>
        <v>491580</v>
      </c>
      <c r="N418" s="54">
        <f>Table1[[#This Row],[Estimated Cost]]-Table1[[#This Row],[Grant Money ]]</f>
        <v>54620</v>
      </c>
      <c r="O418" s="45">
        <v>106173439.3</v>
      </c>
      <c r="P418" s="71">
        <v>21988377</v>
      </c>
      <c r="Q418" s="54">
        <v>75000000</v>
      </c>
      <c r="R418" s="61" t="s">
        <v>18</v>
      </c>
    </row>
    <row r="419" spans="3:18" x14ac:dyDescent="0.25">
      <c r="C419" s="8">
        <v>2020</v>
      </c>
      <c r="D419" s="79" t="s">
        <v>71</v>
      </c>
      <c r="E419" s="9" t="str">
        <f>IFERROR(VLOOKUP(F419,Table3[#All],2,FALSE)," ")</f>
        <v xml:space="preserve"> </v>
      </c>
      <c r="F419" s="9" t="s">
        <v>11034</v>
      </c>
      <c r="G419" t="s">
        <v>6549</v>
      </c>
      <c r="H419" s="9"/>
      <c r="I419" t="s">
        <v>10991</v>
      </c>
      <c r="J419" s="9" t="s">
        <v>26</v>
      </c>
      <c r="K419" s="30">
        <v>0.9</v>
      </c>
      <c r="L419" s="41">
        <v>904600</v>
      </c>
      <c r="M419" s="58">
        <f>Table1[[#This Row],[Percent]]*Table1[[#This Row],[Estimated Cost]]</f>
        <v>814140</v>
      </c>
      <c r="N419" s="54">
        <f>Table1[[#This Row],[Estimated Cost]]-Table1[[#This Row],[Grant Money ]]</f>
        <v>90460</v>
      </c>
      <c r="O419" s="45">
        <v>106173439.3</v>
      </c>
      <c r="P419" s="71">
        <v>21988377</v>
      </c>
      <c r="Q419" s="54">
        <v>75000000</v>
      </c>
      <c r="R419" s="61" t="s">
        <v>18</v>
      </c>
    </row>
    <row r="420" spans="3:18" x14ac:dyDescent="0.25">
      <c r="C420" s="8">
        <v>2020</v>
      </c>
      <c r="D420" s="79" t="s">
        <v>71</v>
      </c>
      <c r="E420" s="9" t="str">
        <f>IFERROR(VLOOKUP(F420,Table3[#All],2,FALSE)," ")</f>
        <v xml:space="preserve"> </v>
      </c>
      <c r="F420" s="9" t="s">
        <v>11035</v>
      </c>
      <c r="G420" t="s">
        <v>6579</v>
      </c>
      <c r="H420" s="9"/>
      <c r="I420" t="s">
        <v>10976</v>
      </c>
      <c r="J420" s="9" t="s">
        <v>26</v>
      </c>
      <c r="K420" s="30">
        <v>0.75</v>
      </c>
      <c r="L420" s="41">
        <v>150000</v>
      </c>
      <c r="M420" s="58">
        <f>Table1[[#This Row],[Percent]]*Table1[[#This Row],[Estimated Cost]]</f>
        <v>112500</v>
      </c>
      <c r="N420" s="54">
        <f>Table1[[#This Row],[Estimated Cost]]-Table1[[#This Row],[Grant Money ]]</f>
        <v>37500</v>
      </c>
      <c r="O420" s="45">
        <v>106173439.3</v>
      </c>
      <c r="P420" s="71">
        <v>21988377</v>
      </c>
      <c r="Q420" s="54">
        <v>75000000</v>
      </c>
      <c r="R420" s="61" t="s">
        <v>18</v>
      </c>
    </row>
    <row r="421" spans="3:18" x14ac:dyDescent="0.25">
      <c r="C421" s="8">
        <v>2020</v>
      </c>
      <c r="D421" s="79" t="s">
        <v>71</v>
      </c>
      <c r="E421" s="9" t="str">
        <f>IFERROR(VLOOKUP(F421,Table3[#All],2,FALSE)," ")</f>
        <v xml:space="preserve"> </v>
      </c>
      <c r="F421" s="9" t="s">
        <v>11036</v>
      </c>
      <c r="G421" t="s">
        <v>205</v>
      </c>
      <c r="H421" s="9"/>
      <c r="I421" t="s">
        <v>86</v>
      </c>
      <c r="J421" s="9" t="s">
        <v>11</v>
      </c>
      <c r="K421" s="30">
        <v>0.9</v>
      </c>
      <c r="L421" s="41">
        <v>102000</v>
      </c>
      <c r="M421" s="58">
        <f>Table1[[#This Row],[Percent]]*Table1[[#This Row],[Estimated Cost]]</f>
        <v>91800</v>
      </c>
      <c r="N421" s="54">
        <f>Table1[[#This Row],[Estimated Cost]]-Table1[[#This Row],[Grant Money ]]</f>
        <v>10200</v>
      </c>
      <c r="O421" s="45">
        <v>106173439.3</v>
      </c>
      <c r="P421" s="71">
        <v>21988377</v>
      </c>
      <c r="Q421" s="54">
        <v>75000000</v>
      </c>
      <c r="R421" s="61" t="s">
        <v>18</v>
      </c>
    </row>
    <row r="422" spans="3:18" x14ac:dyDescent="0.25">
      <c r="C422" s="8">
        <v>2020</v>
      </c>
      <c r="D422" s="79" t="s">
        <v>71</v>
      </c>
      <c r="E422" s="9" t="str">
        <f>IFERROR(VLOOKUP(F422,Table3[#All],2,FALSE)," ")</f>
        <v xml:space="preserve"> </v>
      </c>
      <c r="F422" s="9" t="s">
        <v>11037</v>
      </c>
      <c r="G422" t="s">
        <v>8166</v>
      </c>
      <c r="H422" s="9"/>
      <c r="I422" t="s">
        <v>10991</v>
      </c>
      <c r="J422" s="9" t="s">
        <v>26</v>
      </c>
      <c r="K422" s="30">
        <v>0.9</v>
      </c>
      <c r="L422" s="41">
        <v>440000</v>
      </c>
      <c r="M422" s="58">
        <f>Table1[[#This Row],[Percent]]*Table1[[#This Row],[Estimated Cost]]</f>
        <v>396000</v>
      </c>
      <c r="N422" s="54">
        <f>Table1[[#This Row],[Estimated Cost]]-Table1[[#This Row],[Grant Money ]]</f>
        <v>44000</v>
      </c>
      <c r="O422" s="45">
        <v>106173439.3</v>
      </c>
      <c r="P422" s="71">
        <v>21988377</v>
      </c>
      <c r="Q422" s="54">
        <v>75000000</v>
      </c>
      <c r="R422" s="61" t="s">
        <v>18</v>
      </c>
    </row>
    <row r="423" spans="3:18" x14ac:dyDescent="0.25">
      <c r="C423" s="3">
        <v>2020</v>
      </c>
      <c r="D423" s="80" t="s">
        <v>75</v>
      </c>
      <c r="E423" s="9" t="str">
        <f>IFERROR(VLOOKUP(F423,Table3[#All],2,FALSE)," ")</f>
        <v xml:space="preserve"> </v>
      </c>
      <c r="F423" s="1" t="s">
        <v>226</v>
      </c>
      <c r="G423" s="1" t="s">
        <v>224</v>
      </c>
      <c r="H423" s="1"/>
      <c r="I423" s="1" t="s">
        <v>11079</v>
      </c>
      <c r="J423" s="1" t="s">
        <v>11206</v>
      </c>
      <c r="K423" s="2">
        <v>1</v>
      </c>
      <c r="L423" s="52">
        <v>20000</v>
      </c>
      <c r="M423" s="58">
        <f>Table1[[#This Row],[Percent]]*Table1[[#This Row],[Estimated Cost]]</f>
        <v>20000</v>
      </c>
      <c r="N423" s="54">
        <f>Table1[[#This Row],[Estimated Cost]]-Table1[[#This Row],[Grant Money ]]</f>
        <v>0</v>
      </c>
      <c r="O423" s="45">
        <v>106173439.3</v>
      </c>
      <c r="P423" s="71">
        <v>21988377</v>
      </c>
      <c r="Q423" s="54">
        <v>75000000</v>
      </c>
      <c r="R423" s="61" t="s">
        <v>18</v>
      </c>
    </row>
    <row r="424" spans="3:18" x14ac:dyDescent="0.25">
      <c r="C424" s="3">
        <v>2020</v>
      </c>
      <c r="D424" s="80" t="s">
        <v>75</v>
      </c>
      <c r="E424" s="9" t="str">
        <f>IFERROR(VLOOKUP(F424,Table3[#All],2,FALSE)," ")</f>
        <v xml:space="preserve"> </v>
      </c>
      <c r="F424" s="1" t="s">
        <v>11080</v>
      </c>
      <c r="G424" s="1" t="s">
        <v>10471</v>
      </c>
      <c r="H424" s="1"/>
      <c r="I424" s="1" t="s">
        <v>11079</v>
      </c>
      <c r="J424" s="1" t="s">
        <v>11206</v>
      </c>
      <c r="K424" s="2">
        <v>1</v>
      </c>
      <c r="L424" s="52">
        <v>20000</v>
      </c>
      <c r="M424" s="58">
        <f>Table1[[#This Row],[Percent]]*Table1[[#This Row],[Estimated Cost]]</f>
        <v>20000</v>
      </c>
      <c r="N424" s="54">
        <f>Table1[[#This Row],[Estimated Cost]]-Table1[[#This Row],[Grant Money ]]</f>
        <v>0</v>
      </c>
      <c r="O424" s="45">
        <v>106173439.3</v>
      </c>
      <c r="P424" s="71">
        <v>21988377</v>
      </c>
      <c r="Q424" s="54">
        <v>75000000</v>
      </c>
      <c r="R424" s="61" t="s">
        <v>18</v>
      </c>
    </row>
    <row r="425" spans="3:18" x14ac:dyDescent="0.25">
      <c r="C425" s="3">
        <v>2020</v>
      </c>
      <c r="D425" s="80" t="s">
        <v>75</v>
      </c>
      <c r="E425" s="9" t="str">
        <f>IFERROR(VLOOKUP(F425,Table3[#All],2,FALSE)," ")</f>
        <v xml:space="preserve"> </v>
      </c>
      <c r="F425" s="1" t="s">
        <v>207</v>
      </c>
      <c r="G425" s="1" t="s">
        <v>174</v>
      </c>
      <c r="H425" s="1"/>
      <c r="I425" s="1" t="s">
        <v>11079</v>
      </c>
      <c r="J425" s="1" t="s">
        <v>11206</v>
      </c>
      <c r="K425" s="2">
        <v>1</v>
      </c>
      <c r="L425" s="52">
        <v>1000</v>
      </c>
      <c r="M425" s="58">
        <f>Table1[[#This Row],[Percent]]*Table1[[#This Row],[Estimated Cost]]</f>
        <v>1000</v>
      </c>
      <c r="N425" s="54">
        <f>Table1[[#This Row],[Estimated Cost]]-Table1[[#This Row],[Grant Money ]]</f>
        <v>0</v>
      </c>
      <c r="O425" s="45">
        <v>106173439.3</v>
      </c>
      <c r="P425" s="71">
        <v>21988377</v>
      </c>
      <c r="Q425" s="54">
        <v>75000000</v>
      </c>
      <c r="R425" s="61" t="s">
        <v>18</v>
      </c>
    </row>
    <row r="426" spans="3:18" x14ac:dyDescent="0.25">
      <c r="C426" s="3">
        <v>2020</v>
      </c>
      <c r="D426" s="80" t="s">
        <v>75</v>
      </c>
      <c r="E426" s="9" t="str">
        <f>IFERROR(VLOOKUP(F426,Table3[#All],2,FALSE)," ")</f>
        <v xml:space="preserve"> </v>
      </c>
      <c r="F426" s="1" t="s">
        <v>10453</v>
      </c>
      <c r="G426" s="1" t="s">
        <v>257</v>
      </c>
      <c r="H426" s="1"/>
      <c r="I426" s="1" t="s">
        <v>11079</v>
      </c>
      <c r="J426" s="1" t="s">
        <v>11206</v>
      </c>
      <c r="K426" s="2">
        <v>1</v>
      </c>
      <c r="L426" s="52">
        <v>30000</v>
      </c>
      <c r="M426" s="58">
        <f>Table1[[#This Row],[Percent]]*Table1[[#This Row],[Estimated Cost]]</f>
        <v>30000</v>
      </c>
      <c r="N426" s="54">
        <f>Table1[[#This Row],[Estimated Cost]]-Table1[[#This Row],[Grant Money ]]</f>
        <v>0</v>
      </c>
      <c r="O426" s="45">
        <v>106173439.3</v>
      </c>
      <c r="P426" s="71">
        <v>21988377</v>
      </c>
      <c r="Q426" s="54">
        <v>75000000</v>
      </c>
      <c r="R426" s="61" t="s">
        <v>18</v>
      </c>
    </row>
    <row r="427" spans="3:18" x14ac:dyDescent="0.25">
      <c r="C427" s="3">
        <v>2020</v>
      </c>
      <c r="D427" s="80" t="s">
        <v>75</v>
      </c>
      <c r="E427" s="9" t="str">
        <f>IFERROR(VLOOKUP(F427,Table3[#All],2,FALSE)," ")</f>
        <v xml:space="preserve"> </v>
      </c>
      <c r="F427" s="1" t="s">
        <v>10902</v>
      </c>
      <c r="G427" s="1" t="s">
        <v>10903</v>
      </c>
      <c r="H427" s="1"/>
      <c r="I427" s="1" t="s">
        <v>11079</v>
      </c>
      <c r="J427" s="1" t="s">
        <v>11206</v>
      </c>
      <c r="K427" s="2">
        <v>1</v>
      </c>
      <c r="L427" s="52">
        <v>69000</v>
      </c>
      <c r="M427" s="58">
        <f>Table1[[#This Row],[Percent]]*Table1[[#This Row],[Estimated Cost]]</f>
        <v>69000</v>
      </c>
      <c r="N427" s="54">
        <f>Table1[[#This Row],[Estimated Cost]]-Table1[[#This Row],[Grant Money ]]</f>
        <v>0</v>
      </c>
      <c r="O427" s="45">
        <v>106173439.3</v>
      </c>
      <c r="P427" s="71">
        <v>21988377</v>
      </c>
      <c r="Q427" s="54">
        <v>75000000</v>
      </c>
      <c r="R427" s="61" t="s">
        <v>18</v>
      </c>
    </row>
    <row r="428" spans="3:18" x14ac:dyDescent="0.25">
      <c r="C428" s="3">
        <v>2020</v>
      </c>
      <c r="D428" s="80" t="s">
        <v>75</v>
      </c>
      <c r="E428" s="9" t="str">
        <f>IFERROR(VLOOKUP(F428,Table3[#All],2,FALSE)," ")</f>
        <v>GKY</v>
      </c>
      <c r="F428" s="1" t="s">
        <v>11038</v>
      </c>
      <c r="G428" s="1" t="s">
        <v>234</v>
      </c>
      <c r="H428" s="1"/>
      <c r="I428" s="1" t="s">
        <v>11079</v>
      </c>
      <c r="J428" s="1" t="s">
        <v>11206</v>
      </c>
      <c r="K428" s="2">
        <v>1</v>
      </c>
      <c r="L428" s="52">
        <v>69000</v>
      </c>
      <c r="M428" s="58">
        <f>Table1[[#This Row],[Percent]]*Table1[[#This Row],[Estimated Cost]]</f>
        <v>69000</v>
      </c>
      <c r="N428" s="54">
        <f>Table1[[#This Row],[Estimated Cost]]-Table1[[#This Row],[Grant Money ]]</f>
        <v>0</v>
      </c>
      <c r="O428" s="45">
        <v>106173439.3</v>
      </c>
      <c r="P428" s="71">
        <v>21988377</v>
      </c>
      <c r="Q428" s="54">
        <v>75000000</v>
      </c>
      <c r="R428" s="61" t="s">
        <v>51</v>
      </c>
    </row>
    <row r="429" spans="3:18" x14ac:dyDescent="0.25">
      <c r="C429" s="3">
        <v>2020</v>
      </c>
      <c r="D429" s="80" t="s">
        <v>75</v>
      </c>
      <c r="E429" s="9" t="str">
        <f>IFERROR(VLOOKUP(F429,Table3[#All],2,FALSE)," ")</f>
        <v xml:space="preserve"> </v>
      </c>
      <c r="F429" s="1" t="s">
        <v>11081</v>
      </c>
      <c r="G429" s="1" t="s">
        <v>11078</v>
      </c>
      <c r="H429" s="1"/>
      <c r="I429" s="1" t="s">
        <v>11079</v>
      </c>
      <c r="J429" s="1" t="s">
        <v>11206</v>
      </c>
      <c r="K429" s="2">
        <v>1</v>
      </c>
      <c r="L429" s="52">
        <v>20000</v>
      </c>
      <c r="M429" s="58">
        <f>Table1[[#This Row],[Percent]]*Table1[[#This Row],[Estimated Cost]]</f>
        <v>20000</v>
      </c>
      <c r="N429" s="54">
        <f>Table1[[#This Row],[Estimated Cost]]-Table1[[#This Row],[Grant Money ]]</f>
        <v>0</v>
      </c>
      <c r="O429" s="45">
        <v>106173439.3</v>
      </c>
      <c r="P429" s="71">
        <v>21988377</v>
      </c>
      <c r="Q429" s="54">
        <v>75000000</v>
      </c>
      <c r="R429" s="61" t="s">
        <v>18</v>
      </c>
    </row>
    <row r="430" spans="3:18" x14ac:dyDescent="0.25">
      <c r="C430" s="3">
        <v>2020</v>
      </c>
      <c r="D430" s="80" t="s">
        <v>75</v>
      </c>
      <c r="E430" s="9" t="str">
        <f>IFERROR(VLOOKUP(F430,Table3[#All],2,FALSE)," ")</f>
        <v xml:space="preserve"> </v>
      </c>
      <c r="F430" s="1" t="s">
        <v>271</v>
      </c>
      <c r="G430" s="1" t="s">
        <v>14</v>
      </c>
      <c r="H430" s="1"/>
      <c r="I430" s="1" t="s">
        <v>11079</v>
      </c>
      <c r="J430" s="1" t="s">
        <v>11206</v>
      </c>
      <c r="K430" s="2">
        <v>1</v>
      </c>
      <c r="L430" s="52">
        <v>30000</v>
      </c>
      <c r="M430" s="58">
        <f>Table1[[#This Row],[Percent]]*Table1[[#This Row],[Estimated Cost]]</f>
        <v>30000</v>
      </c>
      <c r="N430" s="54">
        <f>Table1[[#This Row],[Estimated Cost]]-Table1[[#This Row],[Grant Money ]]</f>
        <v>0</v>
      </c>
      <c r="O430" s="45">
        <v>106173439.3</v>
      </c>
      <c r="P430" s="71">
        <v>21988377</v>
      </c>
      <c r="Q430" s="54">
        <v>75000000</v>
      </c>
      <c r="R430" s="61" t="s">
        <v>18</v>
      </c>
    </row>
    <row r="431" spans="3:18" x14ac:dyDescent="0.25">
      <c r="C431" s="3">
        <v>2020</v>
      </c>
      <c r="D431" s="80" t="s">
        <v>75</v>
      </c>
      <c r="E431" s="9" t="str">
        <f>IFERROR(VLOOKUP(F431,Table3[#All],2,FALSE)," ")</f>
        <v xml:space="preserve"> </v>
      </c>
      <c r="F431" s="1" t="s">
        <v>208</v>
      </c>
      <c r="G431" s="1" t="s">
        <v>11082</v>
      </c>
      <c r="H431" s="1"/>
      <c r="I431" s="1" t="s">
        <v>11079</v>
      </c>
      <c r="J431" s="1" t="s">
        <v>11206</v>
      </c>
      <c r="K431" s="2">
        <v>1</v>
      </c>
      <c r="L431" s="52">
        <v>30000</v>
      </c>
      <c r="M431" s="58">
        <f>Table1[[#This Row],[Percent]]*Table1[[#This Row],[Estimated Cost]]</f>
        <v>30000</v>
      </c>
      <c r="N431" s="54">
        <f>Table1[[#This Row],[Estimated Cost]]-Table1[[#This Row],[Grant Money ]]</f>
        <v>0</v>
      </c>
      <c r="O431" s="45">
        <v>106173439.3</v>
      </c>
      <c r="P431" s="71">
        <v>21988377</v>
      </c>
      <c r="Q431" s="54">
        <v>75000000</v>
      </c>
      <c r="R431" s="61" t="s">
        <v>18</v>
      </c>
    </row>
    <row r="432" spans="3:18" x14ac:dyDescent="0.25">
      <c r="C432" s="3">
        <v>2020</v>
      </c>
      <c r="D432" s="80" t="s">
        <v>75</v>
      </c>
      <c r="E432" s="9" t="str">
        <f>IFERROR(VLOOKUP(F432,Table3[#All],2,FALSE)," ")</f>
        <v xml:space="preserve"> </v>
      </c>
      <c r="F432" s="1" t="s">
        <v>160</v>
      </c>
      <c r="G432" s="1" t="s">
        <v>157</v>
      </c>
      <c r="H432" s="1"/>
      <c r="I432" s="1" t="s">
        <v>11079</v>
      </c>
      <c r="J432" s="1" t="s">
        <v>11206</v>
      </c>
      <c r="K432" s="2">
        <v>1</v>
      </c>
      <c r="L432" s="52">
        <v>30000</v>
      </c>
      <c r="M432" s="58">
        <f>Table1[[#This Row],[Percent]]*Table1[[#This Row],[Estimated Cost]]</f>
        <v>30000</v>
      </c>
      <c r="N432" s="54">
        <f>Table1[[#This Row],[Estimated Cost]]-Table1[[#This Row],[Grant Money ]]</f>
        <v>0</v>
      </c>
      <c r="O432" s="45">
        <v>106173439.3</v>
      </c>
      <c r="P432" s="71">
        <v>21988377</v>
      </c>
      <c r="Q432" s="54">
        <v>75000000</v>
      </c>
      <c r="R432" s="61" t="s">
        <v>18</v>
      </c>
    </row>
    <row r="433" spans="2:18" x14ac:dyDescent="0.25">
      <c r="C433" s="3">
        <v>2020</v>
      </c>
      <c r="D433" s="80" t="s">
        <v>75</v>
      </c>
      <c r="E433" s="9" t="str">
        <f>IFERROR(VLOOKUP(F433,Table3[#All],2,FALSE)," ")</f>
        <v xml:space="preserve"> </v>
      </c>
      <c r="F433" s="1" t="s">
        <v>11066</v>
      </c>
      <c r="G433" s="1" t="s">
        <v>4352</v>
      </c>
      <c r="H433" s="1"/>
      <c r="I433" s="1" t="s">
        <v>11079</v>
      </c>
      <c r="J433" s="1" t="s">
        <v>11206</v>
      </c>
      <c r="K433" s="2">
        <v>1</v>
      </c>
      <c r="L433" s="52">
        <v>30000</v>
      </c>
      <c r="M433" s="58">
        <f>Table1[[#This Row],[Percent]]*Table1[[#This Row],[Estimated Cost]]</f>
        <v>30000</v>
      </c>
      <c r="N433" s="54">
        <f>Table1[[#This Row],[Estimated Cost]]-Table1[[#This Row],[Grant Money ]]</f>
        <v>0</v>
      </c>
      <c r="O433" s="45">
        <v>106173439.3</v>
      </c>
      <c r="P433" s="71">
        <v>21988377</v>
      </c>
      <c r="Q433" s="54">
        <v>75000000</v>
      </c>
      <c r="R433" s="61" t="s">
        <v>18</v>
      </c>
    </row>
    <row r="434" spans="2:18" x14ac:dyDescent="0.25">
      <c r="C434" s="3">
        <v>2020</v>
      </c>
      <c r="D434" s="80" t="s">
        <v>75</v>
      </c>
      <c r="E434" s="9" t="str">
        <f>IFERROR(VLOOKUP(F434,Table3[#All],2,FALSE)," ")</f>
        <v xml:space="preserve"> </v>
      </c>
      <c r="F434" s="1" t="s">
        <v>11067</v>
      </c>
      <c r="G434" s="1" t="s">
        <v>11083</v>
      </c>
      <c r="H434" s="1"/>
      <c r="I434" s="1" t="s">
        <v>11079</v>
      </c>
      <c r="J434" s="1" t="s">
        <v>11206</v>
      </c>
      <c r="K434" s="2">
        <v>1</v>
      </c>
      <c r="L434" s="52">
        <v>20000</v>
      </c>
      <c r="M434" s="58">
        <f>Table1[[#This Row],[Percent]]*Table1[[#This Row],[Estimated Cost]]</f>
        <v>20000</v>
      </c>
      <c r="N434" s="54">
        <f>Table1[[#This Row],[Estimated Cost]]-Table1[[#This Row],[Grant Money ]]</f>
        <v>0</v>
      </c>
      <c r="O434" s="45">
        <v>106173439.3</v>
      </c>
      <c r="P434" s="71">
        <v>21988377</v>
      </c>
      <c r="Q434" s="54">
        <v>75000000</v>
      </c>
      <c r="R434" s="61" t="s">
        <v>18</v>
      </c>
    </row>
    <row r="435" spans="2:18" x14ac:dyDescent="0.25">
      <c r="C435" s="3">
        <v>2020</v>
      </c>
      <c r="D435" s="80" t="s">
        <v>75</v>
      </c>
      <c r="E435" s="9" t="str">
        <f>IFERROR(VLOOKUP(F435,Table3[#All],2,FALSE)," ")</f>
        <v xml:space="preserve"> </v>
      </c>
      <c r="F435" s="9" t="s">
        <v>10524</v>
      </c>
      <c r="G435" s="9" t="s">
        <v>11084</v>
      </c>
      <c r="H435" s="9"/>
      <c r="I435" s="1" t="s">
        <v>11079</v>
      </c>
      <c r="J435" s="1" t="s">
        <v>11206</v>
      </c>
      <c r="K435" s="2">
        <v>1</v>
      </c>
      <c r="L435" s="45">
        <v>30000</v>
      </c>
      <c r="M435" s="58">
        <f>Table1[[#This Row],[Percent]]*Table1[[#This Row],[Estimated Cost]]</f>
        <v>30000</v>
      </c>
      <c r="N435" s="54">
        <f>Table1[[#This Row],[Estimated Cost]]-Table1[[#This Row],[Grant Money ]]</f>
        <v>0</v>
      </c>
      <c r="O435" s="45">
        <v>106173439.3</v>
      </c>
      <c r="P435" s="71">
        <v>21988377</v>
      </c>
      <c r="Q435" s="54">
        <v>75000000</v>
      </c>
      <c r="R435" s="61" t="s">
        <v>18</v>
      </c>
    </row>
    <row r="436" spans="2:18" x14ac:dyDescent="0.25">
      <c r="C436" s="3">
        <v>2020</v>
      </c>
      <c r="D436" s="80" t="s">
        <v>75</v>
      </c>
      <c r="E436" s="9" t="str">
        <f>IFERROR(VLOOKUP(F436,Table3[#All],2,FALSE)," ")</f>
        <v xml:space="preserve"> </v>
      </c>
      <c r="F436" s="9" t="s">
        <v>169</v>
      </c>
      <c r="G436" s="9" t="s">
        <v>11085</v>
      </c>
      <c r="H436" s="9"/>
      <c r="I436" s="1" t="s">
        <v>11079</v>
      </c>
      <c r="J436" s="1" t="s">
        <v>11206</v>
      </c>
      <c r="K436" s="2">
        <v>1</v>
      </c>
      <c r="L436" s="52">
        <v>30000</v>
      </c>
      <c r="M436" s="58">
        <f>Table1[[#This Row],[Percent]]*Table1[[#This Row],[Estimated Cost]]</f>
        <v>30000</v>
      </c>
      <c r="N436" s="54">
        <f>Table1[[#This Row],[Estimated Cost]]-Table1[[#This Row],[Grant Money ]]</f>
        <v>0</v>
      </c>
      <c r="O436" s="45">
        <v>106173439.3</v>
      </c>
      <c r="P436" s="71">
        <v>21988377</v>
      </c>
      <c r="Q436" s="54">
        <v>75000000</v>
      </c>
      <c r="R436" s="61" t="s">
        <v>18</v>
      </c>
    </row>
    <row r="437" spans="2:18" x14ac:dyDescent="0.25">
      <c r="C437" s="3">
        <v>2020</v>
      </c>
      <c r="D437" s="80" t="s">
        <v>75</v>
      </c>
      <c r="E437" s="9" t="str">
        <f>IFERROR(VLOOKUP(F437,Table3[#All],2,FALSE)," ")</f>
        <v xml:space="preserve"> </v>
      </c>
      <c r="F437" s="9" t="s">
        <v>10529</v>
      </c>
      <c r="G437" s="9" t="s">
        <v>10530</v>
      </c>
      <c r="H437" s="9"/>
      <c r="I437" s="1" t="s">
        <v>11079</v>
      </c>
      <c r="J437" s="1" t="s">
        <v>11206</v>
      </c>
      <c r="K437" s="2">
        <v>1</v>
      </c>
      <c r="L437" s="45">
        <v>20000</v>
      </c>
      <c r="M437" s="58">
        <f>Table1[[#This Row],[Percent]]*Table1[[#This Row],[Estimated Cost]]</f>
        <v>20000</v>
      </c>
      <c r="N437" s="54">
        <f>Table1[[#This Row],[Estimated Cost]]-Table1[[#This Row],[Grant Money ]]</f>
        <v>0</v>
      </c>
      <c r="O437" s="45">
        <v>106173439.3</v>
      </c>
      <c r="P437" s="71">
        <v>21988377</v>
      </c>
      <c r="Q437" s="54">
        <v>75000000</v>
      </c>
      <c r="R437" s="61" t="s">
        <v>18</v>
      </c>
    </row>
    <row r="438" spans="2:18" x14ac:dyDescent="0.25">
      <c r="C438" s="3">
        <v>2020</v>
      </c>
      <c r="D438" s="80" t="s">
        <v>75</v>
      </c>
      <c r="E438" s="9" t="str">
        <f>IFERROR(VLOOKUP(F438,Table3[#All],2,FALSE)," ")</f>
        <v xml:space="preserve"> </v>
      </c>
      <c r="F438" s="9" t="s">
        <v>11005</v>
      </c>
      <c r="G438" s="9" t="s">
        <v>11086</v>
      </c>
      <c r="H438" s="9"/>
      <c r="I438" s="1" t="s">
        <v>11079</v>
      </c>
      <c r="J438" s="1" t="s">
        <v>11206</v>
      </c>
      <c r="K438" s="2">
        <v>1</v>
      </c>
      <c r="L438" s="45">
        <v>30000</v>
      </c>
      <c r="M438" s="58">
        <f>Table1[[#This Row],[Percent]]*Table1[[#This Row],[Estimated Cost]]</f>
        <v>30000</v>
      </c>
      <c r="N438" s="54">
        <f>Table1[[#This Row],[Estimated Cost]]-Table1[[#This Row],[Grant Money ]]</f>
        <v>0</v>
      </c>
      <c r="O438" s="45">
        <v>106173439.3</v>
      </c>
      <c r="P438" s="71">
        <v>21988377</v>
      </c>
      <c r="Q438" s="54">
        <v>75000000</v>
      </c>
      <c r="R438" s="61" t="s">
        <v>18</v>
      </c>
    </row>
    <row r="439" spans="2:18" x14ac:dyDescent="0.25">
      <c r="C439" s="3">
        <v>2020</v>
      </c>
      <c r="D439" s="80" t="s">
        <v>75</v>
      </c>
      <c r="E439" s="9" t="str">
        <f>IFERROR(VLOOKUP(F439,Table3[#All],2,FALSE)," ")</f>
        <v xml:space="preserve"> </v>
      </c>
      <c r="F439" s="9" t="s">
        <v>25</v>
      </c>
      <c r="G439" s="9" t="s">
        <v>24</v>
      </c>
      <c r="H439" s="1"/>
      <c r="I439" s="1" t="s">
        <v>11079</v>
      </c>
      <c r="J439" s="1" t="s">
        <v>11206</v>
      </c>
      <c r="K439" s="2">
        <v>1</v>
      </c>
      <c r="L439" s="52">
        <v>30000</v>
      </c>
      <c r="M439" s="58">
        <f>Table1[[#This Row],[Percent]]*Table1[[#This Row],[Estimated Cost]]</f>
        <v>30000</v>
      </c>
      <c r="N439" s="54">
        <f>Table1[[#This Row],[Estimated Cost]]-Table1[[#This Row],[Grant Money ]]</f>
        <v>0</v>
      </c>
      <c r="O439" s="45">
        <v>106173439.3</v>
      </c>
      <c r="P439" s="71">
        <v>21988377</v>
      </c>
      <c r="Q439" s="54">
        <v>75000000</v>
      </c>
      <c r="R439" s="61" t="s">
        <v>18</v>
      </c>
    </row>
    <row r="440" spans="2:18" ht="21" customHeight="1" x14ac:dyDescent="0.25">
      <c r="C440" s="3">
        <v>2020</v>
      </c>
      <c r="D440" s="80" t="s">
        <v>75</v>
      </c>
      <c r="E440" s="9" t="str">
        <f>IFERROR(VLOOKUP(F440,Table3[#All],2,FALSE)," ")</f>
        <v xml:space="preserve"> </v>
      </c>
      <c r="F440" t="s">
        <v>11025</v>
      </c>
      <c r="G440" s="9" t="s">
        <v>1236</v>
      </c>
      <c r="H440" s="9"/>
      <c r="I440" s="1" t="s">
        <v>11079</v>
      </c>
      <c r="J440" s="1" t="s">
        <v>11206</v>
      </c>
      <c r="K440" s="2">
        <v>1</v>
      </c>
      <c r="L440" s="45">
        <v>30000</v>
      </c>
      <c r="M440" s="58">
        <f>Table1[[#This Row],[Percent]]*Table1[[#This Row],[Estimated Cost]]</f>
        <v>30000</v>
      </c>
      <c r="N440" s="54">
        <f>Table1[[#This Row],[Estimated Cost]]-Table1[[#This Row],[Grant Money ]]</f>
        <v>0</v>
      </c>
      <c r="O440" s="45">
        <v>106173439.3</v>
      </c>
      <c r="P440" s="71">
        <v>21988377</v>
      </c>
      <c r="Q440" s="54">
        <v>75000000</v>
      </c>
      <c r="R440" s="61" t="s">
        <v>18</v>
      </c>
    </row>
    <row r="441" spans="2:18" ht="16.5" customHeight="1" x14ac:dyDescent="0.25">
      <c r="C441" s="3">
        <v>2020</v>
      </c>
      <c r="D441" s="80" t="s">
        <v>75</v>
      </c>
      <c r="E441" s="9" t="str">
        <f>IFERROR(VLOOKUP(F441,Table3[#All],2,FALSE)," ")</f>
        <v xml:space="preserve"> </v>
      </c>
      <c r="F441" t="s">
        <v>11006</v>
      </c>
      <c r="G441" s="9" t="s">
        <v>10920</v>
      </c>
      <c r="H441" s="1"/>
      <c r="I441" s="1" t="s">
        <v>11079</v>
      </c>
      <c r="J441" s="1" t="s">
        <v>11206</v>
      </c>
      <c r="K441" s="2">
        <v>1</v>
      </c>
      <c r="L441" s="52">
        <v>69000</v>
      </c>
      <c r="M441" s="58">
        <f>Table1[[#This Row],[Percent]]*Table1[[#This Row],[Estimated Cost]]</f>
        <v>69000</v>
      </c>
      <c r="N441" s="54">
        <f>Table1[[#This Row],[Estimated Cost]]-Table1[[#This Row],[Grant Money ]]</f>
        <v>0</v>
      </c>
      <c r="O441" s="45">
        <v>106173439.3</v>
      </c>
      <c r="P441" s="71">
        <v>21988377</v>
      </c>
      <c r="Q441" s="54">
        <v>75000000</v>
      </c>
      <c r="R441" s="61" t="s">
        <v>18</v>
      </c>
    </row>
    <row r="442" spans="2:18" x14ac:dyDescent="0.25">
      <c r="C442" s="3">
        <v>2020</v>
      </c>
      <c r="D442" s="80" t="s">
        <v>75</v>
      </c>
      <c r="E442" s="9" t="str">
        <f>IFERROR(VLOOKUP(F442,Table3[#All],2,FALSE)," ")</f>
        <v>XBP</v>
      </c>
      <c r="F442" s="9" t="s">
        <v>9447</v>
      </c>
      <c r="G442" s="9" t="s">
        <v>11087</v>
      </c>
      <c r="H442" s="9"/>
      <c r="I442" s="1" t="s">
        <v>11079</v>
      </c>
      <c r="J442" s="1" t="s">
        <v>11206</v>
      </c>
      <c r="K442" s="2">
        <v>1</v>
      </c>
      <c r="L442" s="45">
        <v>30000</v>
      </c>
      <c r="M442" s="58">
        <f>Table1[[#This Row],[Percent]]*Table1[[#This Row],[Estimated Cost]]</f>
        <v>30000</v>
      </c>
      <c r="N442" s="54">
        <f>Table1[[#This Row],[Estimated Cost]]-Table1[[#This Row],[Grant Money ]]</f>
        <v>0</v>
      </c>
      <c r="O442" s="45">
        <v>106173439.3</v>
      </c>
      <c r="P442" s="71">
        <v>21988377</v>
      </c>
      <c r="Q442" s="54">
        <v>75000000</v>
      </c>
      <c r="R442" s="61" t="s">
        <v>51</v>
      </c>
    </row>
    <row r="443" spans="2:18" x14ac:dyDescent="0.25">
      <c r="C443" s="3">
        <v>2020</v>
      </c>
      <c r="D443" s="80" t="s">
        <v>75</v>
      </c>
      <c r="E443" s="9" t="str">
        <f>IFERROR(VLOOKUP(F443,Table3[#All],2,FALSE)," ")</f>
        <v xml:space="preserve"> </v>
      </c>
      <c r="F443" s="9" t="s">
        <v>28</v>
      </c>
      <c r="G443" s="9" t="s">
        <v>27</v>
      </c>
      <c r="H443" s="1"/>
      <c r="I443" s="1" t="s">
        <v>11079</v>
      </c>
      <c r="J443" s="1" t="s">
        <v>11206</v>
      </c>
      <c r="K443" s="2">
        <v>1</v>
      </c>
      <c r="L443" s="52">
        <v>20000</v>
      </c>
      <c r="M443" s="58">
        <f>Table1[[#This Row],[Percent]]*Table1[[#This Row],[Estimated Cost]]</f>
        <v>20000</v>
      </c>
      <c r="N443" s="54">
        <f>Table1[[#This Row],[Estimated Cost]]-Table1[[#This Row],[Grant Money ]]</f>
        <v>0</v>
      </c>
      <c r="O443" s="45">
        <v>106173439.3</v>
      </c>
      <c r="P443" s="71">
        <v>21988377</v>
      </c>
      <c r="Q443" s="54">
        <v>75000000</v>
      </c>
      <c r="R443" s="61" t="s">
        <v>18</v>
      </c>
    </row>
    <row r="444" spans="2:18" x14ac:dyDescent="0.25">
      <c r="C444" s="3">
        <v>2020</v>
      </c>
      <c r="D444" s="80" t="s">
        <v>75</v>
      </c>
      <c r="E444" s="9" t="str">
        <f>IFERROR(VLOOKUP(F444,Table3[#All],2,FALSE)," ")</f>
        <v xml:space="preserve"> </v>
      </c>
      <c r="F444" s="9" t="s">
        <v>10863</v>
      </c>
      <c r="G444" s="9" t="s">
        <v>1309</v>
      </c>
      <c r="H444" s="1"/>
      <c r="I444" s="1" t="s">
        <v>11079</v>
      </c>
      <c r="J444" s="1" t="s">
        <v>11206</v>
      </c>
      <c r="K444" s="2">
        <v>1</v>
      </c>
      <c r="L444" s="52">
        <v>30000</v>
      </c>
      <c r="M444" s="58">
        <f>Table1[[#This Row],[Percent]]*Table1[[#This Row],[Estimated Cost]]</f>
        <v>30000</v>
      </c>
      <c r="N444" s="54">
        <f>Table1[[#This Row],[Estimated Cost]]-Table1[[#This Row],[Grant Money ]]</f>
        <v>0</v>
      </c>
      <c r="O444" s="45">
        <v>106173439.3</v>
      </c>
      <c r="P444" s="71">
        <v>21988377</v>
      </c>
      <c r="Q444" s="54">
        <v>75000000</v>
      </c>
      <c r="R444" s="61" t="s">
        <v>18</v>
      </c>
    </row>
    <row r="445" spans="2:18" x14ac:dyDescent="0.25">
      <c r="C445" s="3">
        <v>2020</v>
      </c>
      <c r="D445" s="80" t="s">
        <v>75</v>
      </c>
      <c r="E445" s="9" t="str">
        <f>IFERROR(VLOOKUP(F445,Table3[#All],2,FALSE)," ")</f>
        <v xml:space="preserve"> </v>
      </c>
      <c r="F445" s="1" t="s">
        <v>239</v>
      </c>
      <c r="G445" s="1" t="s">
        <v>229</v>
      </c>
      <c r="H445" s="1"/>
      <c r="I445" s="1" t="s">
        <v>11079</v>
      </c>
      <c r="J445" s="1" t="s">
        <v>11206</v>
      </c>
      <c r="K445" s="2">
        <v>1</v>
      </c>
      <c r="L445" s="52">
        <v>30000</v>
      </c>
      <c r="M445" s="58">
        <f>Table1[[#This Row],[Percent]]*Table1[[#This Row],[Estimated Cost]]</f>
        <v>30000</v>
      </c>
      <c r="N445" s="54">
        <f>Table1[[#This Row],[Estimated Cost]]-Table1[[#This Row],[Grant Money ]]</f>
        <v>0</v>
      </c>
      <c r="O445" s="45">
        <v>106173439.3</v>
      </c>
      <c r="P445" s="71">
        <v>21988377</v>
      </c>
      <c r="Q445" s="54">
        <v>75000000</v>
      </c>
      <c r="R445" s="61" t="s">
        <v>18</v>
      </c>
    </row>
    <row r="446" spans="2:18" x14ac:dyDescent="0.25">
      <c r="C446" s="3">
        <v>2020</v>
      </c>
      <c r="D446" s="80" t="s">
        <v>75</v>
      </c>
      <c r="E446" s="9" t="str">
        <f>IFERROR(VLOOKUP(F446,Table3[#All],2,FALSE)," ")</f>
        <v xml:space="preserve"> </v>
      </c>
      <c r="F446" s="9" t="s">
        <v>10527</v>
      </c>
      <c r="G446" s="9" t="s">
        <v>1381</v>
      </c>
      <c r="H446" s="9"/>
      <c r="I446" s="1" t="s">
        <v>11079</v>
      </c>
      <c r="J446" s="1" t="s">
        <v>11206</v>
      </c>
      <c r="K446" s="77">
        <v>1</v>
      </c>
      <c r="L446" s="83">
        <v>30000</v>
      </c>
      <c r="M446" s="88">
        <f>Table1[[#This Row],[Percent]]*Table1[[#This Row],[Estimated Cost]]</f>
        <v>30000</v>
      </c>
      <c r="N446" s="54">
        <f>Table1[[#This Row],[Estimated Cost]]-Table1[[#This Row],[Grant Money ]]</f>
        <v>0</v>
      </c>
      <c r="O446" s="83">
        <v>106173439.3</v>
      </c>
      <c r="P446" s="90">
        <v>21988377</v>
      </c>
      <c r="Q446" s="89">
        <v>75000000</v>
      </c>
      <c r="R446" s="61" t="s">
        <v>18</v>
      </c>
    </row>
    <row r="447" spans="2:18" x14ac:dyDescent="0.25">
      <c r="B447" s="84"/>
      <c r="C447" s="3">
        <v>2020</v>
      </c>
      <c r="D447" s="80" t="s">
        <v>75</v>
      </c>
      <c r="E447" s="9" t="str">
        <f>IFERROR(VLOOKUP(F447,Table3[#All],2,FALSE)," ")</f>
        <v>7F3</v>
      </c>
      <c r="F447" s="1" t="s">
        <v>11088</v>
      </c>
      <c r="G447" s="1" t="s">
        <v>11173</v>
      </c>
      <c r="H447" s="1"/>
      <c r="I447" s="1" t="s">
        <v>11079</v>
      </c>
      <c r="J447" s="1" t="s">
        <v>11206</v>
      </c>
      <c r="K447" s="77">
        <v>1</v>
      </c>
      <c r="L447" s="76">
        <v>30000</v>
      </c>
      <c r="M447" s="88">
        <f>Table1[[#This Row],[Percent]]*Table1[[#This Row],[Estimated Cost]]</f>
        <v>30000</v>
      </c>
      <c r="N447" s="54">
        <f>Table1[[#This Row],[Estimated Cost]]-Table1[[#This Row],[Grant Money ]]</f>
        <v>0</v>
      </c>
      <c r="O447" s="83">
        <v>106173439.3</v>
      </c>
      <c r="P447" s="90">
        <v>21988377</v>
      </c>
      <c r="Q447" s="89">
        <v>75000000</v>
      </c>
      <c r="R447" s="73" t="s">
        <v>51</v>
      </c>
    </row>
    <row r="448" spans="2:18" x14ac:dyDescent="0.25">
      <c r="C448" s="3">
        <v>2020</v>
      </c>
      <c r="D448" s="80" t="s">
        <v>75</v>
      </c>
      <c r="E448" s="9" t="str">
        <f>IFERROR(VLOOKUP(F448,Table3[#All],2,FALSE)," ")</f>
        <v xml:space="preserve"> </v>
      </c>
      <c r="F448" s="1" t="s">
        <v>10943</v>
      </c>
      <c r="G448" s="1" t="s">
        <v>1474</v>
      </c>
      <c r="H448" s="1"/>
      <c r="I448" s="1" t="s">
        <v>11079</v>
      </c>
      <c r="J448" s="1" t="s">
        <v>11206</v>
      </c>
      <c r="K448" s="77">
        <v>1</v>
      </c>
      <c r="L448" s="76">
        <v>1000</v>
      </c>
      <c r="M448" s="88">
        <f>Table1[[#This Row],[Percent]]*Table1[[#This Row],[Estimated Cost]]</f>
        <v>1000</v>
      </c>
      <c r="N448" s="54">
        <f>Table1[[#This Row],[Estimated Cost]]-Table1[[#This Row],[Grant Money ]]</f>
        <v>0</v>
      </c>
      <c r="O448" s="83">
        <v>106173439.3</v>
      </c>
      <c r="P448" s="90">
        <v>21988377</v>
      </c>
      <c r="Q448" s="89">
        <v>75000000</v>
      </c>
      <c r="R448" s="73" t="s">
        <v>18</v>
      </c>
    </row>
    <row r="449" spans="3:18" x14ac:dyDescent="0.25">
      <c r="C449" s="3">
        <v>2020</v>
      </c>
      <c r="D449" s="80" t="s">
        <v>75</v>
      </c>
      <c r="E449" s="9" t="str">
        <f>IFERROR(VLOOKUP(F449,Table3[#All],2,FALSE)," ")</f>
        <v xml:space="preserve"> </v>
      </c>
      <c r="F449" s="1" t="s">
        <v>11090</v>
      </c>
      <c r="G449" s="1" t="s">
        <v>11089</v>
      </c>
      <c r="H449" s="1"/>
      <c r="I449" s="1" t="s">
        <v>11079</v>
      </c>
      <c r="J449" s="1" t="s">
        <v>11206</v>
      </c>
      <c r="K449" s="77">
        <v>1</v>
      </c>
      <c r="L449" s="76">
        <v>20000</v>
      </c>
      <c r="M449" s="88">
        <f>Table1[[#This Row],[Percent]]*Table1[[#This Row],[Estimated Cost]]</f>
        <v>20000</v>
      </c>
      <c r="N449" s="54">
        <f>Table1[[#This Row],[Estimated Cost]]-Table1[[#This Row],[Grant Money ]]</f>
        <v>0</v>
      </c>
      <c r="O449" s="83">
        <v>106173439.3</v>
      </c>
      <c r="P449" s="90">
        <v>21988377</v>
      </c>
      <c r="Q449" s="89">
        <v>75000000</v>
      </c>
      <c r="R449" s="73" t="s">
        <v>18</v>
      </c>
    </row>
    <row r="450" spans="3:18" x14ac:dyDescent="0.25">
      <c r="C450" s="3">
        <v>2020</v>
      </c>
      <c r="D450" s="80" t="s">
        <v>75</v>
      </c>
      <c r="E450" s="9" t="str">
        <f>IFERROR(VLOOKUP(F450,Table3[#All],2,FALSE)," ")</f>
        <v xml:space="preserve"> </v>
      </c>
      <c r="F450" s="1" t="s">
        <v>11091</v>
      </c>
      <c r="G450" s="1" t="s">
        <v>11092</v>
      </c>
      <c r="H450" s="1"/>
      <c r="I450" s="1" t="s">
        <v>11079</v>
      </c>
      <c r="J450" s="1" t="s">
        <v>11206</v>
      </c>
      <c r="K450" s="77">
        <v>1</v>
      </c>
      <c r="L450" s="76">
        <v>20000</v>
      </c>
      <c r="M450" s="88">
        <f>Table1[[#This Row],[Percent]]*Table1[[#This Row],[Estimated Cost]]</f>
        <v>20000</v>
      </c>
      <c r="N450" s="54">
        <f>Table1[[#This Row],[Estimated Cost]]-Table1[[#This Row],[Grant Money ]]</f>
        <v>0</v>
      </c>
      <c r="O450" s="83">
        <v>106173439.3</v>
      </c>
      <c r="P450" s="90">
        <v>21988377</v>
      </c>
      <c r="Q450" s="89">
        <v>75000000</v>
      </c>
      <c r="R450" s="73" t="s">
        <v>18</v>
      </c>
    </row>
    <row r="451" spans="3:18" x14ac:dyDescent="0.25">
      <c r="C451" s="3">
        <v>2020</v>
      </c>
      <c r="D451" s="80" t="s">
        <v>75</v>
      </c>
      <c r="E451" s="9" t="str">
        <f>IFERROR(VLOOKUP(F451,Table3[#All],2,FALSE)," ")</f>
        <v xml:space="preserve"> </v>
      </c>
      <c r="F451" s="1" t="s">
        <v>272</v>
      </c>
      <c r="G451" s="1" t="s">
        <v>259</v>
      </c>
      <c r="H451" s="1"/>
      <c r="I451" s="1" t="s">
        <v>11079</v>
      </c>
      <c r="J451" s="1" t="s">
        <v>11206</v>
      </c>
      <c r="K451" s="77">
        <v>1</v>
      </c>
      <c r="L451" s="76">
        <v>20000</v>
      </c>
      <c r="M451" s="88">
        <f>Table1[[#This Row],[Percent]]*Table1[[#This Row],[Estimated Cost]]</f>
        <v>20000</v>
      </c>
      <c r="N451" s="54">
        <f>Table1[[#This Row],[Estimated Cost]]-Table1[[#This Row],[Grant Money ]]</f>
        <v>0</v>
      </c>
      <c r="O451" s="83">
        <v>106173439.3</v>
      </c>
      <c r="P451" s="90">
        <v>21988377</v>
      </c>
      <c r="Q451" s="89">
        <v>75000000</v>
      </c>
      <c r="R451" s="73" t="s">
        <v>18</v>
      </c>
    </row>
    <row r="452" spans="3:18" x14ac:dyDescent="0.25">
      <c r="C452" s="3">
        <v>2020</v>
      </c>
      <c r="D452" s="80" t="s">
        <v>75</v>
      </c>
      <c r="E452" s="9" t="str">
        <f>IFERROR(VLOOKUP(F452,Table3[#All],2,FALSE)," ")</f>
        <v xml:space="preserve"> </v>
      </c>
      <c r="F452" s="1" t="s">
        <v>240</v>
      </c>
      <c r="G452" s="1" t="s">
        <v>11093</v>
      </c>
      <c r="H452" s="1"/>
      <c r="I452" s="1" t="s">
        <v>11079</v>
      </c>
      <c r="J452" s="1" t="s">
        <v>11206</v>
      </c>
      <c r="K452" s="77">
        <v>1</v>
      </c>
      <c r="L452" s="76">
        <v>30000</v>
      </c>
      <c r="M452" s="88">
        <f>Table1[[#This Row],[Percent]]*Table1[[#This Row],[Estimated Cost]]</f>
        <v>30000</v>
      </c>
      <c r="N452" s="54">
        <f>Table1[[#This Row],[Estimated Cost]]-Table1[[#This Row],[Grant Money ]]</f>
        <v>0</v>
      </c>
      <c r="O452" s="83">
        <v>106173439.3</v>
      </c>
      <c r="P452" s="90">
        <v>21988377</v>
      </c>
      <c r="Q452" s="89">
        <v>75000000</v>
      </c>
      <c r="R452" s="73" t="s">
        <v>18</v>
      </c>
    </row>
    <row r="453" spans="3:18" x14ac:dyDescent="0.25">
      <c r="C453" s="3">
        <v>2020</v>
      </c>
      <c r="D453" s="80" t="s">
        <v>75</v>
      </c>
      <c r="E453" s="9" t="str">
        <f>IFERROR(VLOOKUP(F453,Table3[#All],2,FALSE)," ")</f>
        <v xml:space="preserve"> </v>
      </c>
      <c r="F453" s="1" t="s">
        <v>11008</v>
      </c>
      <c r="G453" s="1" t="s">
        <v>237</v>
      </c>
      <c r="H453" s="1"/>
      <c r="I453" s="1" t="s">
        <v>11079</v>
      </c>
      <c r="J453" s="1" t="s">
        <v>11206</v>
      </c>
      <c r="K453" s="77">
        <v>1</v>
      </c>
      <c r="L453" s="76">
        <v>30000</v>
      </c>
      <c r="M453" s="88">
        <f>Table1[[#This Row],[Percent]]*Table1[[#This Row],[Estimated Cost]]</f>
        <v>30000</v>
      </c>
      <c r="N453" s="54">
        <f>Table1[[#This Row],[Estimated Cost]]-Table1[[#This Row],[Grant Money ]]</f>
        <v>0</v>
      </c>
      <c r="O453" s="83">
        <v>106173439.3</v>
      </c>
      <c r="P453" s="90">
        <v>21988377</v>
      </c>
      <c r="Q453" s="89">
        <v>75000000</v>
      </c>
      <c r="R453" s="73" t="s">
        <v>18</v>
      </c>
    </row>
    <row r="454" spans="3:18" x14ac:dyDescent="0.25">
      <c r="C454" s="3">
        <v>2020</v>
      </c>
      <c r="D454" s="80" t="s">
        <v>75</v>
      </c>
      <c r="E454" s="9" t="str">
        <f>IFERROR(VLOOKUP(F454,Table3[#All],2,FALSE)," ")</f>
        <v xml:space="preserve"> </v>
      </c>
      <c r="F454" s="1" t="s">
        <v>11094</v>
      </c>
      <c r="G454" s="1" t="s">
        <v>11095</v>
      </c>
      <c r="H454" s="1"/>
      <c r="I454" s="1" t="s">
        <v>11079</v>
      </c>
      <c r="J454" s="1" t="s">
        <v>11206</v>
      </c>
      <c r="K454" s="77">
        <v>1</v>
      </c>
      <c r="L454" s="76">
        <v>20000</v>
      </c>
      <c r="M454" s="88">
        <f>Table1[[#This Row],[Percent]]*Table1[[#This Row],[Estimated Cost]]</f>
        <v>20000</v>
      </c>
      <c r="N454" s="54">
        <f>Table1[[#This Row],[Estimated Cost]]-Table1[[#This Row],[Grant Money ]]</f>
        <v>0</v>
      </c>
      <c r="O454" s="83">
        <v>106173439.3</v>
      </c>
      <c r="P454" s="90">
        <v>21988377</v>
      </c>
      <c r="Q454" s="89">
        <v>75000000</v>
      </c>
      <c r="R454" s="73" t="s">
        <v>18</v>
      </c>
    </row>
    <row r="455" spans="3:18" x14ac:dyDescent="0.25">
      <c r="C455" s="3">
        <v>2020</v>
      </c>
      <c r="D455" s="80" t="s">
        <v>75</v>
      </c>
      <c r="E455" s="9" t="str">
        <f>IFERROR(VLOOKUP(F455,Table3[#All],2,FALSE)," ")</f>
        <v>CPT</v>
      </c>
      <c r="F455" s="9" t="s">
        <v>10896</v>
      </c>
      <c r="G455" s="9" t="s">
        <v>260</v>
      </c>
      <c r="H455" s="9"/>
      <c r="I455" s="1" t="s">
        <v>11079</v>
      </c>
      <c r="J455" s="1" t="s">
        <v>11206</v>
      </c>
      <c r="K455" s="77">
        <v>1</v>
      </c>
      <c r="L455" s="83">
        <v>69000</v>
      </c>
      <c r="M455" s="88">
        <f>Table1[[#This Row],[Percent]]*Table1[[#This Row],[Estimated Cost]]</f>
        <v>69000</v>
      </c>
      <c r="N455" s="54">
        <f>Table1[[#This Row],[Estimated Cost]]-Table1[[#This Row],[Grant Money ]]</f>
        <v>0</v>
      </c>
      <c r="O455" s="83">
        <v>106173439.3</v>
      </c>
      <c r="P455" s="90">
        <v>21988377</v>
      </c>
      <c r="Q455" s="89">
        <v>75000000</v>
      </c>
      <c r="R455" s="61" t="s">
        <v>51</v>
      </c>
    </row>
    <row r="456" spans="3:18" x14ac:dyDescent="0.25">
      <c r="C456" s="3">
        <v>2020</v>
      </c>
      <c r="D456" s="80" t="s">
        <v>75</v>
      </c>
      <c r="E456" s="9" t="str">
        <f>IFERROR(VLOOKUP(F456,Table3[#All],2,FALSE)," ")</f>
        <v xml:space="preserve"> </v>
      </c>
      <c r="F456" s="1" t="s">
        <v>11052</v>
      </c>
      <c r="G456" s="1" t="s">
        <v>11096</v>
      </c>
      <c r="H456" s="1"/>
      <c r="I456" s="1" t="s">
        <v>11079</v>
      </c>
      <c r="J456" s="1" t="s">
        <v>11206</v>
      </c>
      <c r="K456" s="77">
        <v>1</v>
      </c>
      <c r="L456" s="76">
        <v>30000</v>
      </c>
      <c r="M456" s="88">
        <f>Table1[[#This Row],[Percent]]*Table1[[#This Row],[Estimated Cost]]</f>
        <v>30000</v>
      </c>
      <c r="N456" s="54">
        <f>Table1[[#This Row],[Estimated Cost]]-Table1[[#This Row],[Grant Money ]]</f>
        <v>0</v>
      </c>
      <c r="O456" s="83">
        <v>106173439.3</v>
      </c>
      <c r="P456" s="90">
        <v>21988377</v>
      </c>
      <c r="Q456" s="89">
        <v>75000000</v>
      </c>
      <c r="R456" s="73" t="s">
        <v>18</v>
      </c>
    </row>
    <row r="457" spans="3:18" x14ac:dyDescent="0.25">
      <c r="C457" s="3">
        <v>2020</v>
      </c>
      <c r="D457" s="80" t="s">
        <v>75</v>
      </c>
      <c r="E457" s="9" t="str">
        <f>IFERROR(VLOOKUP(F457,Table3[#All],2,FALSE)," ")</f>
        <v xml:space="preserve"> </v>
      </c>
      <c r="F457" s="1" t="s">
        <v>209</v>
      </c>
      <c r="G457" s="1" t="s">
        <v>11097</v>
      </c>
      <c r="H457" s="1"/>
      <c r="I457" s="1" t="s">
        <v>11079</v>
      </c>
      <c r="J457" s="1" t="s">
        <v>11206</v>
      </c>
      <c r="K457" s="77">
        <v>1</v>
      </c>
      <c r="L457" s="76">
        <v>20000</v>
      </c>
      <c r="M457" s="88">
        <f>Table1[[#This Row],[Percent]]*Table1[[#This Row],[Estimated Cost]]</f>
        <v>20000</v>
      </c>
      <c r="N457" s="54">
        <f>Table1[[#This Row],[Estimated Cost]]-Table1[[#This Row],[Grant Money ]]</f>
        <v>0</v>
      </c>
      <c r="O457" s="83">
        <v>106173439.3</v>
      </c>
      <c r="P457" s="90">
        <v>21988377</v>
      </c>
      <c r="Q457" s="89">
        <v>75000000</v>
      </c>
      <c r="R457" s="73" t="s">
        <v>18</v>
      </c>
    </row>
    <row r="458" spans="3:18" x14ac:dyDescent="0.25">
      <c r="C458" s="3">
        <v>2020</v>
      </c>
      <c r="D458" s="80" t="s">
        <v>75</v>
      </c>
      <c r="E458" s="9" t="str">
        <f>IFERROR(VLOOKUP(F458,Table3[#All],2,FALSE)," ")</f>
        <v xml:space="preserve"> </v>
      </c>
      <c r="F458" s="1" t="s">
        <v>10458</v>
      </c>
      <c r="G458" s="1" t="s">
        <v>2021</v>
      </c>
      <c r="H458" s="1"/>
      <c r="I458" s="1" t="s">
        <v>11079</v>
      </c>
      <c r="J458" s="1" t="s">
        <v>11206</v>
      </c>
      <c r="K458" s="77">
        <v>1</v>
      </c>
      <c r="L458" s="76">
        <v>30000</v>
      </c>
      <c r="M458" s="88">
        <f>Table1[[#This Row],[Percent]]*Table1[[#This Row],[Estimated Cost]]</f>
        <v>30000</v>
      </c>
      <c r="N458" s="54">
        <f>Table1[[#This Row],[Estimated Cost]]-Table1[[#This Row],[Grant Money ]]</f>
        <v>0</v>
      </c>
      <c r="O458" s="83">
        <v>106173439.3</v>
      </c>
      <c r="P458" s="90">
        <v>21988377</v>
      </c>
      <c r="Q458" s="89">
        <v>75000000</v>
      </c>
      <c r="R458" s="73" t="s">
        <v>18</v>
      </c>
    </row>
    <row r="459" spans="3:18" x14ac:dyDescent="0.25">
      <c r="C459" s="3">
        <v>2020</v>
      </c>
      <c r="D459" s="80" t="s">
        <v>75</v>
      </c>
      <c r="E459" s="9" t="str">
        <f>IFERROR(VLOOKUP(F459,Table3[#All],2,FALSE)," ")</f>
        <v xml:space="preserve"> </v>
      </c>
      <c r="F459" s="1" t="s">
        <v>10869</v>
      </c>
      <c r="G459" s="1" t="s">
        <v>11098</v>
      </c>
      <c r="H459" s="1"/>
      <c r="I459" s="1" t="s">
        <v>11079</v>
      </c>
      <c r="J459" s="1" t="s">
        <v>11206</v>
      </c>
      <c r="K459" s="77">
        <v>1</v>
      </c>
      <c r="L459" s="76">
        <v>20000</v>
      </c>
      <c r="M459" s="88">
        <f>Table1[[#This Row],[Percent]]*Table1[[#This Row],[Estimated Cost]]</f>
        <v>20000</v>
      </c>
      <c r="N459" s="54">
        <f>Table1[[#This Row],[Estimated Cost]]-Table1[[#This Row],[Grant Money ]]</f>
        <v>0</v>
      </c>
      <c r="O459" s="83">
        <v>106173439.3</v>
      </c>
      <c r="P459" s="90">
        <v>21988377</v>
      </c>
      <c r="Q459" s="89">
        <v>75000000</v>
      </c>
      <c r="R459" s="73" t="s">
        <v>18</v>
      </c>
    </row>
    <row r="460" spans="3:18" x14ac:dyDescent="0.25">
      <c r="C460" s="3">
        <v>2020</v>
      </c>
      <c r="D460" s="80" t="s">
        <v>75</v>
      </c>
      <c r="E460" s="9" t="str">
        <f>IFERROR(VLOOKUP(F460,Table3[#All],2,FALSE)," ")</f>
        <v xml:space="preserve"> </v>
      </c>
      <c r="F460" s="1" t="s">
        <v>10924</v>
      </c>
      <c r="G460" s="1" t="s">
        <v>2088</v>
      </c>
      <c r="H460" s="1"/>
      <c r="I460" s="1" t="s">
        <v>11079</v>
      </c>
      <c r="J460" s="1" t="s">
        <v>11206</v>
      </c>
      <c r="K460" s="77">
        <v>1</v>
      </c>
      <c r="L460" s="76">
        <v>20000</v>
      </c>
      <c r="M460" s="88">
        <f>Table1[[#This Row],[Percent]]*Table1[[#This Row],[Estimated Cost]]</f>
        <v>20000</v>
      </c>
      <c r="N460" s="54">
        <f>Table1[[#This Row],[Estimated Cost]]-Table1[[#This Row],[Grant Money ]]</f>
        <v>0</v>
      </c>
      <c r="O460" s="83">
        <v>106173439.3</v>
      </c>
      <c r="P460" s="90">
        <v>21988377</v>
      </c>
      <c r="Q460" s="89">
        <v>75000000</v>
      </c>
      <c r="R460" s="73" t="s">
        <v>18</v>
      </c>
    </row>
    <row r="461" spans="3:18" x14ac:dyDescent="0.25">
      <c r="C461" s="3">
        <v>2020</v>
      </c>
      <c r="D461" s="80" t="s">
        <v>75</v>
      </c>
      <c r="E461" s="9" t="str">
        <f>IFERROR(VLOOKUP(F461,Table3[#All],2,FALSE)," ")</f>
        <v xml:space="preserve"> </v>
      </c>
      <c r="F461" s="1" t="s">
        <v>9485</v>
      </c>
      <c r="G461" s="1" t="s">
        <v>9487</v>
      </c>
      <c r="H461" s="1"/>
      <c r="I461" s="1" t="s">
        <v>11079</v>
      </c>
      <c r="J461" s="1" t="s">
        <v>11206</v>
      </c>
      <c r="K461" s="77">
        <v>1</v>
      </c>
      <c r="L461" s="76">
        <v>157000</v>
      </c>
      <c r="M461" s="88">
        <f>Table1[[#This Row],[Percent]]*Table1[[#This Row],[Estimated Cost]]</f>
        <v>157000</v>
      </c>
      <c r="N461" s="54">
        <f>Table1[[#This Row],[Estimated Cost]]-Table1[[#This Row],[Grant Money ]]</f>
        <v>0</v>
      </c>
      <c r="O461" s="83">
        <v>106173439.3</v>
      </c>
      <c r="P461" s="90">
        <v>21988377</v>
      </c>
      <c r="Q461" s="89">
        <v>75000000</v>
      </c>
      <c r="R461" s="73" t="s">
        <v>18</v>
      </c>
    </row>
    <row r="462" spans="3:18" x14ac:dyDescent="0.25">
      <c r="C462" s="3">
        <v>2020</v>
      </c>
      <c r="D462" s="80" t="s">
        <v>75</v>
      </c>
      <c r="E462" s="9" t="str">
        <f>IFERROR(VLOOKUP(F462,Table3[#All],2,FALSE)," ")</f>
        <v>CRS</v>
      </c>
      <c r="F462" s="1" t="s">
        <v>9449</v>
      </c>
      <c r="G462" s="1" t="s">
        <v>2168</v>
      </c>
      <c r="H462" s="1"/>
      <c r="I462" s="1" t="s">
        <v>11079</v>
      </c>
      <c r="J462" s="1" t="s">
        <v>11206</v>
      </c>
      <c r="K462" s="77">
        <v>1</v>
      </c>
      <c r="L462" s="76">
        <v>30000</v>
      </c>
      <c r="M462" s="88">
        <f>Table1[[#This Row],[Percent]]*Table1[[#This Row],[Estimated Cost]]</f>
        <v>30000</v>
      </c>
      <c r="N462" s="54">
        <f>Table1[[#This Row],[Estimated Cost]]-Table1[[#This Row],[Grant Money ]]</f>
        <v>0</v>
      </c>
      <c r="O462" s="83">
        <v>106173439.3</v>
      </c>
      <c r="P462" s="90">
        <v>21988377</v>
      </c>
      <c r="Q462" s="89">
        <v>75000000</v>
      </c>
      <c r="R462" s="73" t="s">
        <v>51</v>
      </c>
    </row>
    <row r="463" spans="3:18" x14ac:dyDescent="0.25">
      <c r="C463" s="3">
        <v>2020</v>
      </c>
      <c r="D463" s="80" t="s">
        <v>75</v>
      </c>
      <c r="E463" s="9" t="str">
        <f>IFERROR(VLOOKUP(F463,Table3[#All],2,FALSE)," ")</f>
        <v xml:space="preserve"> </v>
      </c>
      <c r="F463" s="1" t="s">
        <v>11099</v>
      </c>
      <c r="G463" s="1" t="s">
        <v>11100</v>
      </c>
      <c r="H463" s="1"/>
      <c r="I463" s="1" t="s">
        <v>11079</v>
      </c>
      <c r="J463" s="1" t="s">
        <v>11206</v>
      </c>
      <c r="K463" s="77">
        <v>1</v>
      </c>
      <c r="L463" s="76">
        <v>20000</v>
      </c>
      <c r="M463" s="88">
        <f>Table1[[#This Row],[Percent]]*Table1[[#This Row],[Estimated Cost]]</f>
        <v>20000</v>
      </c>
      <c r="N463" s="54">
        <f>Table1[[#This Row],[Estimated Cost]]-Table1[[#This Row],[Grant Money ]]</f>
        <v>0</v>
      </c>
      <c r="O463" s="83">
        <v>106173439.3</v>
      </c>
      <c r="P463" s="90">
        <v>21988377</v>
      </c>
      <c r="Q463" s="89">
        <v>75000000</v>
      </c>
      <c r="R463" s="73" t="s">
        <v>18</v>
      </c>
    </row>
    <row r="464" spans="3:18" x14ac:dyDescent="0.25">
      <c r="C464" s="3">
        <v>2020</v>
      </c>
      <c r="D464" s="80" t="s">
        <v>75</v>
      </c>
      <c r="E464" s="9" t="str">
        <f>IFERROR(VLOOKUP(F464,Table3[#All],2,FALSE)," ")</f>
        <v xml:space="preserve"> </v>
      </c>
      <c r="F464" s="1" t="s">
        <v>11041</v>
      </c>
      <c r="G464" s="1" t="s">
        <v>11101</v>
      </c>
      <c r="H464" s="1"/>
      <c r="I464" s="1" t="s">
        <v>11079</v>
      </c>
      <c r="J464" s="1" t="s">
        <v>11206</v>
      </c>
      <c r="K464" s="77">
        <v>1</v>
      </c>
      <c r="L464" s="76">
        <v>20000</v>
      </c>
      <c r="M464" s="88">
        <f>Table1[[#This Row],[Percent]]*Table1[[#This Row],[Estimated Cost]]</f>
        <v>20000</v>
      </c>
      <c r="N464" s="54">
        <f>Table1[[#This Row],[Estimated Cost]]-Table1[[#This Row],[Grant Money ]]</f>
        <v>0</v>
      </c>
      <c r="O464" s="83">
        <v>106173439.3</v>
      </c>
      <c r="P464" s="90">
        <v>21988377</v>
      </c>
      <c r="Q464" s="89">
        <v>75000000</v>
      </c>
      <c r="R464" s="73" t="s">
        <v>18</v>
      </c>
    </row>
    <row r="465" spans="3:18" x14ac:dyDescent="0.25">
      <c r="C465" s="3">
        <v>2020</v>
      </c>
      <c r="D465" s="80" t="s">
        <v>75</v>
      </c>
      <c r="E465" s="9" t="str">
        <f>IFERROR(VLOOKUP(F465,Table3[#All],2,FALSE)," ")</f>
        <v xml:space="preserve"> </v>
      </c>
      <c r="F465" s="1" t="s">
        <v>11009</v>
      </c>
      <c r="G465" s="1" t="s">
        <v>11102</v>
      </c>
      <c r="H465" s="1"/>
      <c r="I465" s="1" t="s">
        <v>11079</v>
      </c>
      <c r="J465" s="1" t="s">
        <v>11206</v>
      </c>
      <c r="K465" s="77">
        <v>1</v>
      </c>
      <c r="L465" s="76">
        <v>1000</v>
      </c>
      <c r="M465" s="88">
        <f>Table1[[#This Row],[Percent]]*Table1[[#This Row],[Estimated Cost]]</f>
        <v>1000</v>
      </c>
      <c r="N465" s="54">
        <f>Table1[[#This Row],[Estimated Cost]]-Table1[[#This Row],[Grant Money ]]</f>
        <v>0</v>
      </c>
      <c r="O465" s="83">
        <v>106173439.3</v>
      </c>
      <c r="P465" s="90">
        <v>21988377</v>
      </c>
      <c r="Q465" s="89">
        <v>75000000</v>
      </c>
      <c r="R465" s="73" t="s">
        <v>18</v>
      </c>
    </row>
    <row r="466" spans="3:18" x14ac:dyDescent="0.25">
      <c r="C466" s="3">
        <v>2020</v>
      </c>
      <c r="D466" s="80" t="s">
        <v>75</v>
      </c>
      <c r="E466" s="9" t="str">
        <f>IFERROR(VLOOKUP(F466,Table3[#All],2,FALSE)," ")</f>
        <v xml:space="preserve"> </v>
      </c>
      <c r="F466" s="1" t="s">
        <v>11042</v>
      </c>
      <c r="G466" s="1" t="s">
        <v>2339</v>
      </c>
      <c r="H466" s="1"/>
      <c r="I466" s="1" t="s">
        <v>11079</v>
      </c>
      <c r="J466" s="1" t="s">
        <v>11206</v>
      </c>
      <c r="K466" s="77">
        <v>1</v>
      </c>
      <c r="L466" s="76">
        <v>30000</v>
      </c>
      <c r="M466" s="88">
        <f>Table1[[#This Row],[Percent]]*Table1[[#This Row],[Estimated Cost]]</f>
        <v>30000</v>
      </c>
      <c r="N466" s="54">
        <f>Table1[[#This Row],[Estimated Cost]]-Table1[[#This Row],[Grant Money ]]</f>
        <v>0</v>
      </c>
      <c r="O466" s="83">
        <v>106173439.3</v>
      </c>
      <c r="P466" s="90">
        <v>21988377</v>
      </c>
      <c r="Q466" s="89">
        <v>75000000</v>
      </c>
      <c r="R466" s="73" t="s">
        <v>18</v>
      </c>
    </row>
    <row r="467" spans="3:18" x14ac:dyDescent="0.25">
      <c r="C467" s="3">
        <v>2020</v>
      </c>
      <c r="D467" s="80" t="s">
        <v>75</v>
      </c>
      <c r="E467" s="9" t="str">
        <f>IFERROR(VLOOKUP(F467,Table3[#All],2,FALSE)," ")</f>
        <v xml:space="preserve"> </v>
      </c>
      <c r="F467" s="1" t="s">
        <v>11103</v>
      </c>
      <c r="G467" s="1" t="s">
        <v>9489</v>
      </c>
      <c r="H467" s="1"/>
      <c r="I467" s="1" t="s">
        <v>11079</v>
      </c>
      <c r="J467" s="1" t="s">
        <v>11206</v>
      </c>
      <c r="K467" s="77">
        <v>1</v>
      </c>
      <c r="L467" s="76">
        <v>1000</v>
      </c>
      <c r="M467" s="88">
        <f>Table1[[#This Row],[Percent]]*Table1[[#This Row],[Estimated Cost]]</f>
        <v>1000</v>
      </c>
      <c r="N467" s="54">
        <f>Table1[[#This Row],[Estimated Cost]]-Table1[[#This Row],[Grant Money ]]</f>
        <v>0</v>
      </c>
      <c r="O467" s="83">
        <v>106173439.3</v>
      </c>
      <c r="P467" s="90">
        <v>21988377</v>
      </c>
      <c r="Q467" s="89">
        <v>75000000</v>
      </c>
      <c r="R467" s="73" t="s">
        <v>18</v>
      </c>
    </row>
    <row r="468" spans="3:18" x14ac:dyDescent="0.25">
      <c r="C468" s="3">
        <v>2020</v>
      </c>
      <c r="D468" s="80" t="s">
        <v>75</v>
      </c>
      <c r="E468" s="9" t="str">
        <f>IFERROR(VLOOKUP(F468,Table3[#All],2,FALSE)," ")</f>
        <v>ADS</v>
      </c>
      <c r="F468" s="1" t="s">
        <v>123</v>
      </c>
      <c r="G468" s="1" t="s">
        <v>11104</v>
      </c>
      <c r="H468" s="1"/>
      <c r="I468" s="1" t="s">
        <v>11079</v>
      </c>
      <c r="J468" s="1" t="s">
        <v>11206</v>
      </c>
      <c r="K468" s="77">
        <v>1</v>
      </c>
      <c r="L468" s="76">
        <v>157000</v>
      </c>
      <c r="M468" s="88">
        <f>Table1[[#This Row],[Percent]]*Table1[[#This Row],[Estimated Cost]]</f>
        <v>157000</v>
      </c>
      <c r="N468" s="54">
        <f>Table1[[#This Row],[Estimated Cost]]-Table1[[#This Row],[Grant Money ]]</f>
        <v>0</v>
      </c>
      <c r="O468" s="83">
        <v>106173439.3</v>
      </c>
      <c r="P468" s="90">
        <v>21988377</v>
      </c>
      <c r="Q468" s="89">
        <v>75000000</v>
      </c>
      <c r="R468" s="73" t="s">
        <v>51</v>
      </c>
    </row>
    <row r="469" spans="3:18" x14ac:dyDescent="0.25">
      <c r="C469" s="3">
        <v>2020</v>
      </c>
      <c r="D469" s="80" t="s">
        <v>75</v>
      </c>
      <c r="E469" s="9" t="str">
        <f>IFERROR(VLOOKUP(F469,Table3[#All],2,FALSE)," ")</f>
        <v>RBD</v>
      </c>
      <c r="F469" s="1" t="s">
        <v>11039</v>
      </c>
      <c r="G469" s="1" t="s">
        <v>9489</v>
      </c>
      <c r="H469" s="1"/>
      <c r="I469" s="1" t="s">
        <v>11079</v>
      </c>
      <c r="J469" s="1" t="s">
        <v>11206</v>
      </c>
      <c r="K469" s="77">
        <v>1</v>
      </c>
      <c r="L469" s="76">
        <v>69000</v>
      </c>
      <c r="M469" s="88">
        <f>Table1[[#This Row],[Percent]]*Table1[[#This Row],[Estimated Cost]]</f>
        <v>69000</v>
      </c>
      <c r="N469" s="54">
        <f>Table1[[#This Row],[Estimated Cost]]-Table1[[#This Row],[Grant Money ]]</f>
        <v>0</v>
      </c>
      <c r="O469" s="83">
        <v>106173439.3</v>
      </c>
      <c r="P469" s="90">
        <v>21988377</v>
      </c>
      <c r="Q469" s="89">
        <v>75000000</v>
      </c>
      <c r="R469" s="73" t="s">
        <v>51</v>
      </c>
    </row>
    <row r="470" spans="3:18" x14ac:dyDescent="0.25">
      <c r="C470" s="3">
        <v>2020</v>
      </c>
      <c r="D470" s="80" t="s">
        <v>75</v>
      </c>
      <c r="E470" s="9" t="str">
        <f>IFERROR(VLOOKUP(F470,Table3[#All],2,FALSE)," ")</f>
        <v>LUD</v>
      </c>
      <c r="F470" s="1" t="s">
        <v>10473</v>
      </c>
      <c r="G470" s="1" t="s">
        <v>10474</v>
      </c>
      <c r="H470" s="85"/>
      <c r="I470" s="1" t="s">
        <v>11079</v>
      </c>
      <c r="J470" s="1" t="s">
        <v>11206</v>
      </c>
      <c r="K470" s="77">
        <v>1</v>
      </c>
      <c r="L470" s="76">
        <v>30000</v>
      </c>
      <c r="M470" s="88">
        <f>Table1[[#This Row],[Percent]]*Table1[[#This Row],[Estimated Cost]]</f>
        <v>30000</v>
      </c>
      <c r="N470" s="54">
        <f>Table1[[#This Row],[Estimated Cost]]-Table1[[#This Row],[Grant Money ]]</f>
        <v>0</v>
      </c>
      <c r="O470" s="83">
        <v>106173439.3</v>
      </c>
      <c r="P470" s="90">
        <v>21988377</v>
      </c>
      <c r="Q470" s="89">
        <v>75000000</v>
      </c>
      <c r="R470" s="73" t="s">
        <v>51</v>
      </c>
    </row>
    <row r="471" spans="3:18" x14ac:dyDescent="0.25">
      <c r="C471" s="3">
        <v>2020</v>
      </c>
      <c r="D471" s="80" t="s">
        <v>75</v>
      </c>
      <c r="E471" s="9" t="str">
        <f>IFERROR(VLOOKUP(F471,Table3[#All],2,FALSE)," ")</f>
        <v>DTO</v>
      </c>
      <c r="F471" s="1" t="s">
        <v>10504</v>
      </c>
      <c r="G471" s="1" t="s">
        <v>9491</v>
      </c>
      <c r="H471" s="1"/>
      <c r="I471" s="1" t="s">
        <v>11079</v>
      </c>
      <c r="J471" s="1" t="s">
        <v>11206</v>
      </c>
      <c r="K471" s="77">
        <v>1</v>
      </c>
      <c r="L471" s="76">
        <v>157000</v>
      </c>
      <c r="M471" s="88">
        <f>Table1[[#This Row],[Percent]]*Table1[[#This Row],[Estimated Cost]]</f>
        <v>157000</v>
      </c>
      <c r="N471" s="54">
        <f>Table1[[#This Row],[Estimated Cost]]-Table1[[#This Row],[Grant Money ]]</f>
        <v>0</v>
      </c>
      <c r="O471" s="83">
        <v>106173439.3</v>
      </c>
      <c r="P471" s="90">
        <v>21988377</v>
      </c>
      <c r="Q471" s="89">
        <v>75000000</v>
      </c>
      <c r="R471" s="73" t="s">
        <v>51</v>
      </c>
    </row>
    <row r="472" spans="3:18" x14ac:dyDescent="0.25">
      <c r="C472" s="3">
        <v>2020</v>
      </c>
      <c r="D472" s="80" t="s">
        <v>75</v>
      </c>
      <c r="E472" s="9" t="str">
        <f>IFERROR(VLOOKUP(F472,Table3[#All],2,FALSE)," ")</f>
        <v xml:space="preserve"> </v>
      </c>
      <c r="F472" s="1" t="s">
        <v>10957</v>
      </c>
      <c r="G472" s="1" t="s">
        <v>2520</v>
      </c>
      <c r="H472" s="1"/>
      <c r="I472" s="1" t="s">
        <v>11079</v>
      </c>
      <c r="J472" s="1" t="s">
        <v>11206</v>
      </c>
      <c r="K472" s="77">
        <v>1</v>
      </c>
      <c r="L472" s="76">
        <v>20000</v>
      </c>
      <c r="M472" s="88">
        <f>Table1[[#This Row],[Percent]]*Table1[[#This Row],[Estimated Cost]]</f>
        <v>20000</v>
      </c>
      <c r="N472" s="54">
        <f>Table1[[#This Row],[Estimated Cost]]-Table1[[#This Row],[Grant Money ]]</f>
        <v>0</v>
      </c>
      <c r="O472" s="83">
        <v>106173439.3</v>
      </c>
      <c r="P472" s="90">
        <v>21988377</v>
      </c>
      <c r="Q472" s="89">
        <v>75000000</v>
      </c>
      <c r="R472" s="73" t="s">
        <v>18</v>
      </c>
    </row>
    <row r="473" spans="3:18" x14ac:dyDescent="0.25">
      <c r="C473" s="3">
        <v>2020</v>
      </c>
      <c r="D473" s="80" t="s">
        <v>75</v>
      </c>
      <c r="E473" s="9" t="str">
        <f>IFERROR(VLOOKUP(F473,Table3[#All],2,FALSE)," ")</f>
        <v xml:space="preserve"> </v>
      </c>
      <c r="F473" s="1" t="s">
        <v>11091</v>
      </c>
      <c r="G473" s="1" t="s">
        <v>2542</v>
      </c>
      <c r="H473" s="1"/>
      <c r="I473" s="1" t="s">
        <v>11079</v>
      </c>
      <c r="J473" s="1" t="s">
        <v>11206</v>
      </c>
      <c r="K473" s="77">
        <v>1</v>
      </c>
      <c r="L473" s="76">
        <v>1000</v>
      </c>
      <c r="M473" s="88">
        <f>Table1[[#This Row],[Percent]]*Table1[[#This Row],[Estimated Cost]]</f>
        <v>1000</v>
      </c>
      <c r="N473" s="54">
        <f>Table1[[#This Row],[Estimated Cost]]-Table1[[#This Row],[Grant Money ]]</f>
        <v>0</v>
      </c>
      <c r="O473" s="83">
        <v>106173439.3</v>
      </c>
      <c r="P473" s="90">
        <v>21988377</v>
      </c>
      <c r="Q473" s="89">
        <v>75000000</v>
      </c>
      <c r="R473" s="73" t="s">
        <v>18</v>
      </c>
    </row>
    <row r="474" spans="3:18" x14ac:dyDescent="0.25">
      <c r="C474" s="3">
        <v>2020</v>
      </c>
      <c r="D474" s="80" t="s">
        <v>75</v>
      </c>
      <c r="E474" s="9" t="str">
        <f>IFERROR(VLOOKUP(F474,Table3[#All],2,FALSE)," ")</f>
        <v xml:space="preserve"> </v>
      </c>
      <c r="F474" s="1" t="s">
        <v>10972</v>
      </c>
      <c r="G474" s="1" t="s">
        <v>11105</v>
      </c>
      <c r="H474" s="1"/>
      <c r="I474" s="1" t="s">
        <v>11079</v>
      </c>
      <c r="J474" s="1" t="s">
        <v>11206</v>
      </c>
      <c r="K474" s="77">
        <v>1</v>
      </c>
      <c r="L474" s="76">
        <v>20000</v>
      </c>
      <c r="M474" s="88">
        <f>Table1[[#This Row],[Percent]]*Table1[[#This Row],[Estimated Cost]]</f>
        <v>20000</v>
      </c>
      <c r="N474" s="54">
        <f>Table1[[#This Row],[Estimated Cost]]-Table1[[#This Row],[Grant Money ]]</f>
        <v>0</v>
      </c>
      <c r="O474" s="83">
        <v>106173439.3</v>
      </c>
      <c r="P474" s="90">
        <v>21988377</v>
      </c>
      <c r="Q474" s="89">
        <v>75000000</v>
      </c>
      <c r="R474" s="73" t="s">
        <v>18</v>
      </c>
    </row>
    <row r="475" spans="3:18" x14ac:dyDescent="0.25">
      <c r="C475" s="3">
        <v>2020</v>
      </c>
      <c r="D475" s="80" t="s">
        <v>75</v>
      </c>
      <c r="E475" s="9" t="str">
        <f>IFERROR(VLOOKUP(F475,Table3[#All],2,FALSE)," ")</f>
        <v xml:space="preserve"> </v>
      </c>
      <c r="F475" s="1" t="s">
        <v>11106</v>
      </c>
      <c r="G475" s="1" t="s">
        <v>11106</v>
      </c>
      <c r="H475" s="1"/>
      <c r="I475" s="1" t="s">
        <v>11079</v>
      </c>
      <c r="J475" s="1" t="s">
        <v>11206</v>
      </c>
      <c r="K475" s="77">
        <v>1</v>
      </c>
      <c r="L475" s="76">
        <v>30000</v>
      </c>
      <c r="M475" s="88">
        <f>Table1[[#This Row],[Percent]]*Table1[[#This Row],[Estimated Cost]]</f>
        <v>30000</v>
      </c>
      <c r="N475" s="54">
        <f>Table1[[#This Row],[Estimated Cost]]-Table1[[#This Row],[Grant Money ]]</f>
        <v>0</v>
      </c>
      <c r="O475" s="83">
        <v>106173439.3</v>
      </c>
      <c r="P475" s="90">
        <v>21988377</v>
      </c>
      <c r="Q475" s="89">
        <v>75000000</v>
      </c>
      <c r="R475" s="73" t="s">
        <v>18</v>
      </c>
    </row>
    <row r="476" spans="3:18" x14ac:dyDescent="0.25">
      <c r="C476" s="3">
        <v>2020</v>
      </c>
      <c r="D476" s="80" t="s">
        <v>75</v>
      </c>
      <c r="E476" s="9" t="str">
        <f>IFERROR(VLOOKUP(F476,Table3[#All],2,FALSE)," ")</f>
        <v xml:space="preserve"> </v>
      </c>
      <c r="F476" s="1" t="s">
        <v>11107</v>
      </c>
      <c r="G476" s="1" t="s">
        <v>11108</v>
      </c>
      <c r="H476" s="1"/>
      <c r="I476" s="1" t="s">
        <v>11079</v>
      </c>
      <c r="J476" s="1" t="s">
        <v>11206</v>
      </c>
      <c r="K476" s="77">
        <v>1</v>
      </c>
      <c r="L476" s="76">
        <v>20000</v>
      </c>
      <c r="M476" s="88">
        <f>Table1[[#This Row],[Percent]]*Table1[[#This Row],[Estimated Cost]]</f>
        <v>20000</v>
      </c>
      <c r="N476" s="54">
        <f>Table1[[#This Row],[Estimated Cost]]-Table1[[#This Row],[Grant Money ]]</f>
        <v>0</v>
      </c>
      <c r="O476" s="83">
        <v>106173439.3</v>
      </c>
      <c r="P476" s="90">
        <v>21988377</v>
      </c>
      <c r="Q476" s="89">
        <v>75000000</v>
      </c>
      <c r="R476" s="73" t="s">
        <v>18</v>
      </c>
    </row>
    <row r="477" spans="3:18" x14ac:dyDescent="0.25">
      <c r="C477" s="3">
        <v>2020</v>
      </c>
      <c r="D477" s="80" t="s">
        <v>75</v>
      </c>
      <c r="E477" s="9" t="str">
        <f>IFERROR(VLOOKUP(F477,Table3[#All],2,FALSE)," ")</f>
        <v xml:space="preserve"> </v>
      </c>
      <c r="F477" s="1" t="s">
        <v>11061</v>
      </c>
      <c r="G477" s="1" t="s">
        <v>11109</v>
      </c>
      <c r="H477" s="1"/>
      <c r="I477" s="1" t="s">
        <v>11079</v>
      </c>
      <c r="J477" s="1" t="s">
        <v>11206</v>
      </c>
      <c r="K477" s="77">
        <v>1</v>
      </c>
      <c r="L477" s="76">
        <v>20000</v>
      </c>
      <c r="M477" s="88">
        <f>Table1[[#This Row],[Percent]]*Table1[[#This Row],[Estimated Cost]]</f>
        <v>20000</v>
      </c>
      <c r="N477" s="54">
        <f>Table1[[#This Row],[Estimated Cost]]-Table1[[#This Row],[Grant Money ]]</f>
        <v>0</v>
      </c>
      <c r="O477" s="83">
        <v>106173439.3</v>
      </c>
      <c r="P477" s="90">
        <v>21988377</v>
      </c>
      <c r="Q477" s="89">
        <v>75000000</v>
      </c>
      <c r="R477" s="73" t="s">
        <v>18</v>
      </c>
    </row>
    <row r="478" spans="3:18" x14ac:dyDescent="0.25">
      <c r="C478" s="3">
        <v>2020</v>
      </c>
      <c r="D478" s="80" t="s">
        <v>75</v>
      </c>
      <c r="E478" s="9" t="str">
        <f>IFERROR(VLOOKUP(F478,Table3[#All],2,FALSE)," ")</f>
        <v xml:space="preserve"> </v>
      </c>
      <c r="F478" s="1" t="s">
        <v>10532</v>
      </c>
      <c r="G478" s="1" t="s">
        <v>2715</v>
      </c>
      <c r="H478" s="1"/>
      <c r="I478" s="1" t="s">
        <v>11079</v>
      </c>
      <c r="J478" s="1" t="s">
        <v>11206</v>
      </c>
      <c r="K478" s="77">
        <v>1</v>
      </c>
      <c r="L478" s="76">
        <v>30000</v>
      </c>
      <c r="M478" s="88">
        <f>Table1[[#This Row],[Percent]]*Table1[[#This Row],[Estimated Cost]]</f>
        <v>30000</v>
      </c>
      <c r="N478" s="54">
        <f>Table1[[#This Row],[Estimated Cost]]-Table1[[#This Row],[Grant Money ]]</f>
        <v>0</v>
      </c>
      <c r="O478" s="83">
        <v>106173439.3</v>
      </c>
      <c r="P478" s="90">
        <v>21988377</v>
      </c>
      <c r="Q478" s="89">
        <v>75000000</v>
      </c>
      <c r="R478" s="73" t="s">
        <v>18</v>
      </c>
    </row>
    <row r="479" spans="3:18" x14ac:dyDescent="0.25">
      <c r="C479" s="3">
        <v>2020</v>
      </c>
      <c r="D479" s="80" t="s">
        <v>75</v>
      </c>
      <c r="E479" s="9" t="str">
        <f>IFERROR(VLOOKUP(F479,Table3[#All],2,FALSE)," ")</f>
        <v xml:space="preserve"> </v>
      </c>
      <c r="F479" s="1" t="s">
        <v>10906</v>
      </c>
      <c r="G479" s="1" t="s">
        <v>11110</v>
      </c>
      <c r="H479" s="1"/>
      <c r="I479" s="1" t="s">
        <v>11079</v>
      </c>
      <c r="J479" s="1" t="s">
        <v>11206</v>
      </c>
      <c r="K479" s="77">
        <v>1</v>
      </c>
      <c r="L479" s="76">
        <v>30000</v>
      </c>
      <c r="M479" s="88">
        <f>Table1[[#This Row],[Percent]]*Table1[[#This Row],[Estimated Cost]]</f>
        <v>30000</v>
      </c>
      <c r="N479" s="54">
        <f>Table1[[#This Row],[Estimated Cost]]-Table1[[#This Row],[Grant Money ]]</f>
        <v>0</v>
      </c>
      <c r="O479" s="83">
        <v>106173439.3</v>
      </c>
      <c r="P479" s="90">
        <v>21988377</v>
      </c>
      <c r="Q479" s="89">
        <v>75000000</v>
      </c>
      <c r="R479" s="73" t="s">
        <v>18</v>
      </c>
    </row>
    <row r="480" spans="3:18" x14ac:dyDescent="0.25">
      <c r="C480" s="3">
        <v>2020</v>
      </c>
      <c r="D480" s="80" t="s">
        <v>75</v>
      </c>
      <c r="E480" s="9" t="str">
        <f>IFERROR(VLOOKUP(F480,Table3[#All],2,FALSE)," ")</f>
        <v>F41</v>
      </c>
      <c r="F480" s="1" t="s">
        <v>48</v>
      </c>
      <c r="G480" s="1" t="s">
        <v>11111</v>
      </c>
      <c r="H480" s="85"/>
      <c r="I480" s="1" t="s">
        <v>11079</v>
      </c>
      <c r="J480" s="1" t="s">
        <v>11206</v>
      </c>
      <c r="K480" s="77">
        <v>1</v>
      </c>
      <c r="L480" s="76">
        <v>20000</v>
      </c>
      <c r="M480" s="88">
        <f>Table1[[#This Row],[Percent]]*Table1[[#This Row],[Estimated Cost]]</f>
        <v>20000</v>
      </c>
      <c r="N480" s="54">
        <f>Table1[[#This Row],[Estimated Cost]]-Table1[[#This Row],[Grant Money ]]</f>
        <v>0</v>
      </c>
      <c r="O480" s="83">
        <v>106173439.3</v>
      </c>
      <c r="P480" s="90">
        <v>21988377</v>
      </c>
      <c r="Q480" s="89">
        <v>75000000</v>
      </c>
      <c r="R480" s="73" t="s">
        <v>51</v>
      </c>
    </row>
    <row r="481" spans="3:18" x14ac:dyDescent="0.25">
      <c r="C481" s="3">
        <v>2020</v>
      </c>
      <c r="D481" s="80" t="s">
        <v>75</v>
      </c>
      <c r="E481" s="9" t="str">
        <f>IFERROR(VLOOKUP(F481,Table3[#All],2,FALSE)," ")</f>
        <v xml:space="preserve"> </v>
      </c>
      <c r="F481" s="1" t="s">
        <v>9492</v>
      </c>
      <c r="G481" s="1" t="s">
        <v>2929</v>
      </c>
      <c r="H481" s="1"/>
      <c r="I481" s="1" t="s">
        <v>11079</v>
      </c>
      <c r="J481" s="1" t="s">
        <v>11206</v>
      </c>
      <c r="K481" s="77">
        <v>1</v>
      </c>
      <c r="L481" s="76">
        <v>1000</v>
      </c>
      <c r="M481" s="88">
        <f>Table1[[#This Row],[Percent]]*Table1[[#This Row],[Estimated Cost]]</f>
        <v>1000</v>
      </c>
      <c r="N481" s="54">
        <f>Table1[[#This Row],[Estimated Cost]]-Table1[[#This Row],[Grant Money ]]</f>
        <v>0</v>
      </c>
      <c r="O481" s="83">
        <v>106173439.3</v>
      </c>
      <c r="P481" s="90">
        <v>21988377</v>
      </c>
      <c r="Q481" s="89">
        <v>75000000</v>
      </c>
      <c r="R481" s="73" t="s">
        <v>18</v>
      </c>
    </row>
    <row r="482" spans="3:18" x14ac:dyDescent="0.25">
      <c r="C482" s="3">
        <v>2020</v>
      </c>
      <c r="D482" s="80" t="s">
        <v>75</v>
      </c>
      <c r="E482" s="9" t="str">
        <f>IFERROR(VLOOKUP(F482,Table3[#All],2,FALSE)," ")</f>
        <v xml:space="preserve"> </v>
      </c>
      <c r="F482" s="1" t="s">
        <v>10498</v>
      </c>
      <c r="G482" s="1" t="s">
        <v>10499</v>
      </c>
      <c r="H482" s="1"/>
      <c r="I482" s="1" t="s">
        <v>11079</v>
      </c>
      <c r="J482" s="1" t="s">
        <v>11206</v>
      </c>
      <c r="K482" s="77">
        <v>1</v>
      </c>
      <c r="L482" s="76">
        <v>1000</v>
      </c>
      <c r="M482" s="88">
        <f>Table1[[#This Row],[Percent]]*Table1[[#This Row],[Estimated Cost]]</f>
        <v>1000</v>
      </c>
      <c r="N482" s="54">
        <f>Table1[[#This Row],[Estimated Cost]]-Table1[[#This Row],[Grant Money ]]</f>
        <v>0</v>
      </c>
      <c r="O482" s="83">
        <v>106173439.3</v>
      </c>
      <c r="P482" s="90">
        <v>21988377</v>
      </c>
      <c r="Q482" s="89">
        <v>75000000</v>
      </c>
      <c r="R482" s="73" t="s">
        <v>18</v>
      </c>
    </row>
    <row r="483" spans="3:18" x14ac:dyDescent="0.25">
      <c r="C483" s="3">
        <v>2020</v>
      </c>
      <c r="D483" s="80" t="s">
        <v>75</v>
      </c>
      <c r="E483" s="9" t="str">
        <f>IFERROR(VLOOKUP(F483,Table3[#All],2,FALSE)," ")</f>
        <v xml:space="preserve"> </v>
      </c>
      <c r="F483" s="1" t="s">
        <v>10992</v>
      </c>
      <c r="G483" s="1" t="s">
        <v>117</v>
      </c>
      <c r="H483" s="1"/>
      <c r="I483" s="1" t="s">
        <v>11079</v>
      </c>
      <c r="J483" s="1" t="s">
        <v>11206</v>
      </c>
      <c r="K483" s="77">
        <v>1</v>
      </c>
      <c r="L483" s="76">
        <v>30000</v>
      </c>
      <c r="M483" s="88">
        <f>Table1[[#This Row],[Percent]]*Table1[[#This Row],[Estimated Cost]]</f>
        <v>30000</v>
      </c>
      <c r="N483" s="54">
        <f>Table1[[#This Row],[Estimated Cost]]-Table1[[#This Row],[Grant Money ]]</f>
        <v>0</v>
      </c>
      <c r="O483" s="83">
        <v>106173439.3</v>
      </c>
      <c r="P483" s="90">
        <v>21988377</v>
      </c>
      <c r="Q483" s="89">
        <v>75000000</v>
      </c>
      <c r="R483" s="73" t="s">
        <v>18</v>
      </c>
    </row>
    <row r="484" spans="3:18" x14ac:dyDescent="0.25">
      <c r="C484" s="3">
        <v>2020</v>
      </c>
      <c r="D484" s="80" t="s">
        <v>75</v>
      </c>
      <c r="E484" s="9" t="str">
        <f>IFERROR(VLOOKUP(F484,Table3[#All],2,FALSE)," ")</f>
        <v xml:space="preserve"> </v>
      </c>
      <c r="F484" s="1" t="s">
        <v>10481</v>
      </c>
      <c r="G484" s="1" t="s">
        <v>10482</v>
      </c>
      <c r="H484" s="1"/>
      <c r="I484" s="1" t="s">
        <v>11079</v>
      </c>
      <c r="J484" s="1" t="s">
        <v>11206</v>
      </c>
      <c r="K484" s="77">
        <v>1</v>
      </c>
      <c r="L484" s="76">
        <v>30000</v>
      </c>
      <c r="M484" s="88">
        <f>Table1[[#This Row],[Percent]]*Table1[[#This Row],[Estimated Cost]]</f>
        <v>30000</v>
      </c>
      <c r="N484" s="54">
        <f>Table1[[#This Row],[Estimated Cost]]-Table1[[#This Row],[Grant Money ]]</f>
        <v>0</v>
      </c>
      <c r="O484" s="83">
        <v>106173439.3</v>
      </c>
      <c r="P484" s="90">
        <v>21988377</v>
      </c>
      <c r="Q484" s="89">
        <v>75000000</v>
      </c>
      <c r="R484" s="73" t="s">
        <v>18</v>
      </c>
    </row>
    <row r="485" spans="3:18" x14ac:dyDescent="0.25">
      <c r="C485" s="3">
        <v>2020</v>
      </c>
      <c r="D485" s="80" t="s">
        <v>75</v>
      </c>
      <c r="E485" s="9" t="str">
        <f>IFERROR(VLOOKUP(F485,Table3[#All],2,FALSE)," ")</f>
        <v>FTW</v>
      </c>
      <c r="F485" s="1" t="s">
        <v>11011</v>
      </c>
      <c r="G485" s="1" t="s">
        <v>194</v>
      </c>
      <c r="H485" s="86"/>
      <c r="I485" s="1" t="s">
        <v>11079</v>
      </c>
      <c r="J485" s="1" t="s">
        <v>11206</v>
      </c>
      <c r="K485" s="77">
        <v>1</v>
      </c>
      <c r="L485" s="76">
        <v>157000</v>
      </c>
      <c r="M485" s="88">
        <f>Table1[[#This Row],[Percent]]*Table1[[#This Row],[Estimated Cost]]</f>
        <v>157000</v>
      </c>
      <c r="N485" s="54">
        <f>Table1[[#This Row],[Estimated Cost]]-Table1[[#This Row],[Grant Money ]]</f>
        <v>0</v>
      </c>
      <c r="O485" s="83">
        <v>106173439.3</v>
      </c>
      <c r="P485" s="90">
        <v>21988377</v>
      </c>
      <c r="Q485" s="89">
        <v>75000000</v>
      </c>
      <c r="R485" s="73" t="s">
        <v>51</v>
      </c>
    </row>
    <row r="486" spans="3:18" x14ac:dyDescent="0.25">
      <c r="C486" s="3">
        <v>2020</v>
      </c>
      <c r="D486" s="80" t="s">
        <v>75</v>
      </c>
      <c r="E486" s="9" t="str">
        <f>IFERROR(VLOOKUP(F486,Table3[#All],2,FALSE)," ")</f>
        <v>FWS</v>
      </c>
      <c r="F486" s="1" t="s">
        <v>11012</v>
      </c>
      <c r="G486" s="1" t="s">
        <v>194</v>
      </c>
      <c r="H486" s="1"/>
      <c r="I486" s="1" t="s">
        <v>11079</v>
      </c>
      <c r="J486" s="1" t="s">
        <v>11206</v>
      </c>
      <c r="K486" s="77">
        <v>1</v>
      </c>
      <c r="L486" s="76">
        <v>69000</v>
      </c>
      <c r="M486" s="88">
        <f>Table1[[#This Row],[Percent]]*Table1[[#This Row],[Estimated Cost]]</f>
        <v>69000</v>
      </c>
      <c r="N486" s="54">
        <f>Table1[[#This Row],[Estimated Cost]]-Table1[[#This Row],[Grant Money ]]</f>
        <v>0</v>
      </c>
      <c r="O486" s="83">
        <v>106173439.3</v>
      </c>
      <c r="P486" s="90">
        <v>21988377</v>
      </c>
      <c r="Q486" s="89">
        <v>75000000</v>
      </c>
      <c r="R486" s="73" t="s">
        <v>51</v>
      </c>
    </row>
    <row r="487" spans="3:18" x14ac:dyDescent="0.25">
      <c r="C487" s="3">
        <v>2020</v>
      </c>
      <c r="D487" s="80" t="s">
        <v>75</v>
      </c>
      <c r="E487" s="9" t="str">
        <f>IFERROR(VLOOKUP(F487,Table3[#All],2,FALSE)," ")</f>
        <v xml:space="preserve"> </v>
      </c>
      <c r="F487" s="9" t="s">
        <v>210</v>
      </c>
      <c r="G487" s="9" t="s">
        <v>178</v>
      </c>
      <c r="H487" s="9"/>
      <c r="I487" s="1" t="s">
        <v>11079</v>
      </c>
      <c r="J487" s="1" t="s">
        <v>11206</v>
      </c>
      <c r="K487" s="77">
        <v>1</v>
      </c>
      <c r="L487" s="76">
        <v>69000</v>
      </c>
      <c r="M487" s="88">
        <f>Table1[[#This Row],[Percent]]*Table1[[#This Row],[Estimated Cost]]</f>
        <v>69000</v>
      </c>
      <c r="N487" s="54">
        <f>Table1[[#This Row],[Estimated Cost]]-Table1[[#This Row],[Grant Money ]]</f>
        <v>0</v>
      </c>
      <c r="O487" s="83">
        <v>106173439.3</v>
      </c>
      <c r="P487" s="90">
        <v>21988377</v>
      </c>
      <c r="Q487" s="89">
        <v>75000000</v>
      </c>
      <c r="R487" s="61" t="s">
        <v>18</v>
      </c>
    </row>
    <row r="488" spans="3:18" x14ac:dyDescent="0.25">
      <c r="C488" s="3">
        <v>2020</v>
      </c>
      <c r="D488" s="80" t="s">
        <v>75</v>
      </c>
      <c r="E488" s="9" t="str">
        <f>IFERROR(VLOOKUP(F488,Table3[#All],2,FALSE)," ")</f>
        <v xml:space="preserve"> </v>
      </c>
      <c r="F488" s="9" t="s">
        <v>11112</v>
      </c>
      <c r="G488" s="9" t="s">
        <v>3277</v>
      </c>
      <c r="H488" s="9"/>
      <c r="I488" s="1" t="s">
        <v>11079</v>
      </c>
      <c r="J488" s="1" t="s">
        <v>11206</v>
      </c>
      <c r="K488" s="77">
        <v>1</v>
      </c>
      <c r="L488" s="76">
        <v>69000</v>
      </c>
      <c r="M488" s="88">
        <f>Table1[[#This Row],[Percent]]*Table1[[#This Row],[Estimated Cost]]</f>
        <v>69000</v>
      </c>
      <c r="N488" s="54">
        <f>Table1[[#This Row],[Estimated Cost]]-Table1[[#This Row],[Grant Money ]]</f>
        <v>0</v>
      </c>
      <c r="O488" s="83">
        <v>106173439.3</v>
      </c>
      <c r="P488" s="90">
        <v>21988377</v>
      </c>
      <c r="Q488" s="89">
        <v>75000000</v>
      </c>
      <c r="R488" s="61" t="s">
        <v>18</v>
      </c>
    </row>
    <row r="489" spans="3:18" x14ac:dyDescent="0.25">
      <c r="C489" s="3">
        <v>2020</v>
      </c>
      <c r="D489" s="80" t="s">
        <v>75</v>
      </c>
      <c r="E489" s="9" t="str">
        <f>IFERROR(VLOOKUP(F489,Table3[#All],2,FALSE)," ")</f>
        <v xml:space="preserve"> </v>
      </c>
      <c r="F489" s="9" t="s">
        <v>9507</v>
      </c>
      <c r="G489" s="9" t="s">
        <v>3314</v>
      </c>
      <c r="H489" s="9"/>
      <c r="I489" s="1" t="s">
        <v>11079</v>
      </c>
      <c r="J489" s="1" t="s">
        <v>11206</v>
      </c>
      <c r="K489" s="77">
        <v>1</v>
      </c>
      <c r="L489" s="76">
        <v>30000</v>
      </c>
      <c r="M489" s="88">
        <f>Table1[[#This Row],[Percent]]*Table1[[#This Row],[Estimated Cost]]</f>
        <v>30000</v>
      </c>
      <c r="N489" s="54">
        <f>Table1[[#This Row],[Estimated Cost]]-Table1[[#This Row],[Grant Money ]]</f>
        <v>0</v>
      </c>
      <c r="O489" s="83">
        <v>106173439.3</v>
      </c>
      <c r="P489" s="90">
        <v>21988377</v>
      </c>
      <c r="Q489" s="89">
        <v>75000000</v>
      </c>
      <c r="R489" s="61" t="s">
        <v>18</v>
      </c>
    </row>
    <row r="490" spans="3:18" x14ac:dyDescent="0.25">
      <c r="C490" s="3">
        <v>2020</v>
      </c>
      <c r="D490" s="80" t="s">
        <v>75</v>
      </c>
      <c r="E490" s="9" t="str">
        <f>IFERROR(VLOOKUP(F490,Table3[#All],2,FALSE)," ")</f>
        <v>T57</v>
      </c>
      <c r="F490" s="9" t="s">
        <v>11175</v>
      </c>
      <c r="G490" s="9" t="s">
        <v>11113</v>
      </c>
      <c r="H490" s="9"/>
      <c r="I490" s="1" t="s">
        <v>11079</v>
      </c>
      <c r="J490" s="1" t="s">
        <v>11206</v>
      </c>
      <c r="K490" s="77">
        <v>1</v>
      </c>
      <c r="L490" s="76">
        <v>20000</v>
      </c>
      <c r="M490" s="88">
        <f>Table1[[#This Row],[Percent]]*Table1[[#This Row],[Estimated Cost]]</f>
        <v>20000</v>
      </c>
      <c r="N490" s="54">
        <f>Table1[[#This Row],[Estimated Cost]]-Table1[[#This Row],[Grant Money ]]</f>
        <v>0</v>
      </c>
      <c r="O490" s="83">
        <v>106173439.3</v>
      </c>
      <c r="P490" s="90">
        <v>21988377</v>
      </c>
      <c r="Q490" s="89">
        <v>75000000</v>
      </c>
      <c r="R490" s="61" t="s">
        <v>51</v>
      </c>
    </row>
    <row r="491" spans="3:18" x14ac:dyDescent="0.25">
      <c r="C491" s="3">
        <v>2020</v>
      </c>
      <c r="D491" s="80" t="s">
        <v>75</v>
      </c>
      <c r="E491" s="9" t="str">
        <f>IFERROR(VLOOKUP(F491,Table3[#All],2,FALSE)," ")</f>
        <v xml:space="preserve"> </v>
      </c>
      <c r="F491" s="9" t="s">
        <v>11114</v>
      </c>
      <c r="G491" s="9" t="s">
        <v>11115</v>
      </c>
      <c r="H491" s="9"/>
      <c r="I491" s="1" t="s">
        <v>11079</v>
      </c>
      <c r="J491" s="1" t="s">
        <v>11206</v>
      </c>
      <c r="K491" s="77">
        <v>1</v>
      </c>
      <c r="L491" s="76">
        <v>20000</v>
      </c>
      <c r="M491" s="88">
        <f>Table1[[#This Row],[Percent]]*Table1[[#This Row],[Estimated Cost]]</f>
        <v>20000</v>
      </c>
      <c r="N491" s="54">
        <f>Table1[[#This Row],[Estimated Cost]]-Table1[[#This Row],[Grant Money ]]</f>
        <v>0</v>
      </c>
      <c r="O491" s="83">
        <v>106173439.3</v>
      </c>
      <c r="P491" s="90">
        <v>21988377</v>
      </c>
      <c r="Q491" s="89">
        <v>75000000</v>
      </c>
      <c r="R491" s="61" t="s">
        <v>18</v>
      </c>
    </row>
    <row r="492" spans="3:18" x14ac:dyDescent="0.25">
      <c r="C492" s="3">
        <v>2020</v>
      </c>
      <c r="D492" s="80" t="s">
        <v>75</v>
      </c>
      <c r="E492" s="9" t="str">
        <f>IFERROR(VLOOKUP(F492,Table3[#All],2,FALSE)," ")</f>
        <v xml:space="preserve"> </v>
      </c>
      <c r="F492" s="9" t="s">
        <v>10958</v>
      </c>
      <c r="G492" s="9" t="s">
        <v>128</v>
      </c>
      <c r="H492" s="9"/>
      <c r="I492" s="1" t="s">
        <v>11079</v>
      </c>
      <c r="J492" s="1" t="s">
        <v>11206</v>
      </c>
      <c r="K492" s="77">
        <v>1</v>
      </c>
      <c r="L492" s="76">
        <v>157000</v>
      </c>
      <c r="M492" s="88">
        <f>Table1[[#This Row],[Percent]]*Table1[[#This Row],[Estimated Cost]]</f>
        <v>157000</v>
      </c>
      <c r="N492" s="54">
        <f>Table1[[#This Row],[Estimated Cost]]-Table1[[#This Row],[Grant Money ]]</f>
        <v>0</v>
      </c>
      <c r="O492" s="83">
        <v>106173439.3</v>
      </c>
      <c r="P492" s="90">
        <v>21988377</v>
      </c>
      <c r="Q492" s="89">
        <v>75000000</v>
      </c>
      <c r="R492" s="61" t="s">
        <v>18</v>
      </c>
    </row>
    <row r="493" spans="3:18" x14ac:dyDescent="0.25">
      <c r="C493" s="3">
        <v>2020</v>
      </c>
      <c r="D493" s="80" t="s">
        <v>75</v>
      </c>
      <c r="E493" s="9" t="str">
        <f>IFERROR(VLOOKUP(F493,Table3[#All],2,FALSE)," ")</f>
        <v xml:space="preserve"> </v>
      </c>
      <c r="F493" s="9" t="s">
        <v>11116</v>
      </c>
      <c r="G493" s="9" t="s">
        <v>10994</v>
      </c>
      <c r="H493" s="9"/>
      <c r="I493" s="1" t="s">
        <v>11079</v>
      </c>
      <c r="J493" s="1" t="s">
        <v>11206</v>
      </c>
      <c r="K493" s="77">
        <v>1</v>
      </c>
      <c r="L493" s="76">
        <v>30000</v>
      </c>
      <c r="M493" s="88">
        <f>Table1[[#This Row],[Percent]]*Table1[[#This Row],[Estimated Cost]]</f>
        <v>30000</v>
      </c>
      <c r="N493" s="54">
        <f>Table1[[#This Row],[Estimated Cost]]-Table1[[#This Row],[Grant Money ]]</f>
        <v>0</v>
      </c>
      <c r="O493" s="83">
        <v>106173439.3</v>
      </c>
      <c r="P493" s="90">
        <v>21988377</v>
      </c>
      <c r="Q493" s="89">
        <v>75000000</v>
      </c>
      <c r="R493" s="61" t="s">
        <v>18</v>
      </c>
    </row>
    <row r="494" spans="3:18" x14ac:dyDescent="0.25">
      <c r="C494" s="3">
        <v>2020</v>
      </c>
      <c r="D494" s="80" t="s">
        <v>75</v>
      </c>
      <c r="E494" s="9" t="str">
        <f>IFERROR(VLOOKUP(F494,Table3[#All],2,FALSE)," ")</f>
        <v xml:space="preserve"> </v>
      </c>
      <c r="F494" s="9" t="s">
        <v>11117</v>
      </c>
      <c r="G494" s="9" t="s">
        <v>3392</v>
      </c>
      <c r="H494" s="1"/>
      <c r="I494" s="1" t="s">
        <v>11079</v>
      </c>
      <c r="J494" s="1" t="s">
        <v>11206</v>
      </c>
      <c r="K494" s="77">
        <v>1</v>
      </c>
      <c r="L494" s="76">
        <v>30000</v>
      </c>
      <c r="M494" s="88">
        <f>Table1[[#This Row],[Percent]]*Table1[[#This Row],[Estimated Cost]]</f>
        <v>30000</v>
      </c>
      <c r="N494" s="54">
        <f>Table1[[#This Row],[Estimated Cost]]-Table1[[#This Row],[Grant Money ]]</f>
        <v>0</v>
      </c>
      <c r="O494" s="83">
        <v>106173439.3</v>
      </c>
      <c r="P494" s="90">
        <v>21988377</v>
      </c>
      <c r="Q494" s="89">
        <v>75000000</v>
      </c>
      <c r="R494" s="61" t="s">
        <v>18</v>
      </c>
    </row>
    <row r="495" spans="3:18" x14ac:dyDescent="0.25">
      <c r="C495" s="3">
        <v>2020</v>
      </c>
      <c r="D495" s="80" t="s">
        <v>75</v>
      </c>
      <c r="E495" s="9" t="str">
        <f>IFERROR(VLOOKUP(F495,Table3[#All],2,FALSE)," ")</f>
        <v xml:space="preserve"> </v>
      </c>
      <c r="F495" s="9" t="s">
        <v>9463</v>
      </c>
      <c r="G495" s="9" t="s">
        <v>11118</v>
      </c>
      <c r="H495" s="9"/>
      <c r="I495" s="1" t="s">
        <v>11079</v>
      </c>
      <c r="J495" s="1" t="s">
        <v>11206</v>
      </c>
      <c r="K495" s="77">
        <v>1</v>
      </c>
      <c r="L495" s="76">
        <v>30000</v>
      </c>
      <c r="M495" s="88">
        <f>Table1[[#This Row],[Percent]]*Table1[[#This Row],[Estimated Cost]]</f>
        <v>30000</v>
      </c>
      <c r="N495" s="54">
        <f>Table1[[#This Row],[Estimated Cost]]-Table1[[#This Row],[Grant Money ]]</f>
        <v>0</v>
      </c>
      <c r="O495" s="83">
        <v>106173439.3</v>
      </c>
      <c r="P495" s="90">
        <v>21988377</v>
      </c>
      <c r="Q495" s="89">
        <v>75000000</v>
      </c>
      <c r="R495" s="61" t="s">
        <v>18</v>
      </c>
    </row>
    <row r="496" spans="3:18" x14ac:dyDescent="0.25">
      <c r="C496" s="3">
        <v>2020</v>
      </c>
      <c r="D496" s="80" t="s">
        <v>75</v>
      </c>
      <c r="E496" s="9" t="str">
        <f>IFERROR(VLOOKUP(F496,Table3[#All],2,FALSE)," ")</f>
        <v xml:space="preserve"> </v>
      </c>
      <c r="F496" s="9" t="s">
        <v>10429</v>
      </c>
      <c r="G496" s="9" t="s">
        <v>11119</v>
      </c>
      <c r="H496" s="9"/>
      <c r="I496" s="1" t="s">
        <v>11079</v>
      </c>
      <c r="J496" s="1" t="s">
        <v>11206</v>
      </c>
      <c r="K496" s="77">
        <v>1</v>
      </c>
      <c r="L496" s="76">
        <v>30000</v>
      </c>
      <c r="M496" s="88">
        <f>Table1[[#This Row],[Percent]]*Table1[[#This Row],[Estimated Cost]]</f>
        <v>30000</v>
      </c>
      <c r="N496" s="54">
        <f>Table1[[#This Row],[Estimated Cost]]-Table1[[#This Row],[Grant Money ]]</f>
        <v>0</v>
      </c>
      <c r="O496" s="83">
        <v>106173439.3</v>
      </c>
      <c r="P496" s="90">
        <v>21988377</v>
      </c>
      <c r="Q496" s="89">
        <v>75000000</v>
      </c>
      <c r="R496" s="61" t="s">
        <v>18</v>
      </c>
    </row>
    <row r="497" spans="3:18" x14ac:dyDescent="0.25">
      <c r="C497" s="3">
        <v>2020</v>
      </c>
      <c r="D497" s="80" t="s">
        <v>75</v>
      </c>
      <c r="E497" s="9" t="str">
        <f>IFERROR(VLOOKUP(F497,Table3[#All],2,FALSE)," ")</f>
        <v>GDJ</v>
      </c>
      <c r="F497" s="9" t="s">
        <v>11040</v>
      </c>
      <c r="G497" s="9" t="s">
        <v>11120</v>
      </c>
      <c r="H497" s="9"/>
      <c r="I497" s="1" t="s">
        <v>11079</v>
      </c>
      <c r="J497" s="1" t="s">
        <v>11206</v>
      </c>
      <c r="K497" s="77">
        <v>1</v>
      </c>
      <c r="L497" s="76">
        <v>30000</v>
      </c>
      <c r="M497" s="88">
        <f>Table1[[#This Row],[Percent]]*Table1[[#This Row],[Estimated Cost]]</f>
        <v>30000</v>
      </c>
      <c r="N497" s="54">
        <f>Table1[[#This Row],[Estimated Cost]]-Table1[[#This Row],[Grant Money ]]</f>
        <v>0</v>
      </c>
      <c r="O497" s="83">
        <v>106173439.3</v>
      </c>
      <c r="P497" s="90">
        <v>21988377</v>
      </c>
      <c r="Q497" s="89">
        <v>75000000</v>
      </c>
      <c r="R497" s="61" t="s">
        <v>51</v>
      </c>
    </row>
    <row r="498" spans="3:18" x14ac:dyDescent="0.25">
      <c r="C498" s="3">
        <v>2020</v>
      </c>
      <c r="D498" s="80" t="s">
        <v>75</v>
      </c>
      <c r="E498" s="9" t="str">
        <f>IFERROR(VLOOKUP(F498,Table3[#All],2,FALSE)," ")</f>
        <v>GPM</v>
      </c>
      <c r="F498" s="9" t="s">
        <v>11062</v>
      </c>
      <c r="G498" s="9" t="s">
        <v>10487</v>
      </c>
      <c r="H498" s="9"/>
      <c r="I498" s="1" t="s">
        <v>11079</v>
      </c>
      <c r="J498" s="1" t="s">
        <v>11206</v>
      </c>
      <c r="K498" s="77">
        <v>1</v>
      </c>
      <c r="L498" s="76">
        <v>69000</v>
      </c>
      <c r="M498" s="88">
        <f>Table1[[#This Row],[Percent]]*Table1[[#This Row],[Estimated Cost]]</f>
        <v>69000</v>
      </c>
      <c r="N498" s="54">
        <f>Table1[[#This Row],[Estimated Cost]]-Table1[[#This Row],[Grant Money ]]</f>
        <v>0</v>
      </c>
      <c r="O498" s="83">
        <v>106173439.3</v>
      </c>
      <c r="P498" s="90">
        <v>21988377</v>
      </c>
      <c r="Q498" s="89">
        <v>75000000</v>
      </c>
      <c r="R498" s="61" t="s">
        <v>51</v>
      </c>
    </row>
    <row r="499" spans="3:18" x14ac:dyDescent="0.25">
      <c r="C499" s="3">
        <v>2020</v>
      </c>
      <c r="D499" s="80" t="s">
        <v>75</v>
      </c>
      <c r="E499" s="9" t="str">
        <f>IFERROR(VLOOKUP(F499,Table3[#All],2,FALSE)," ")</f>
        <v>GVT</v>
      </c>
      <c r="F499" s="9" t="s">
        <v>10872</v>
      </c>
      <c r="G499" s="9" t="s">
        <v>11121</v>
      </c>
      <c r="H499" s="9"/>
      <c r="I499" s="1" t="s">
        <v>11079</v>
      </c>
      <c r="J499" s="1" t="s">
        <v>11206</v>
      </c>
      <c r="K499" s="77">
        <v>1</v>
      </c>
      <c r="L499" s="76">
        <v>69000</v>
      </c>
      <c r="M499" s="88">
        <f>Table1[[#This Row],[Percent]]*Table1[[#This Row],[Estimated Cost]]</f>
        <v>69000</v>
      </c>
      <c r="N499" s="54">
        <f>Table1[[#This Row],[Estimated Cost]]-Table1[[#This Row],[Grant Money ]]</f>
        <v>0</v>
      </c>
      <c r="O499" s="83">
        <v>106173439.3</v>
      </c>
      <c r="P499" s="90">
        <v>21988377</v>
      </c>
      <c r="Q499" s="89">
        <v>75000000</v>
      </c>
      <c r="R499" s="61" t="s">
        <v>51</v>
      </c>
    </row>
    <row r="500" spans="3:18" ht="20.25" customHeight="1" x14ac:dyDescent="0.25">
      <c r="C500" s="3">
        <v>2020</v>
      </c>
      <c r="D500" s="80" t="s">
        <v>75</v>
      </c>
      <c r="E500" s="9" t="str">
        <f>IFERROR(VLOOKUP(F500,Table3[#All],2,FALSE)," ")</f>
        <v xml:space="preserve"> </v>
      </c>
      <c r="F500" s="9" t="s">
        <v>11122</v>
      </c>
      <c r="G500" s="9" t="s">
        <v>3646</v>
      </c>
      <c r="H500" s="9"/>
      <c r="I500" s="1" t="s">
        <v>11079</v>
      </c>
      <c r="J500" s="1" t="s">
        <v>11206</v>
      </c>
      <c r="K500" s="77">
        <v>1</v>
      </c>
      <c r="L500" s="76">
        <v>20000</v>
      </c>
      <c r="M500" s="88">
        <f>Table1[[#This Row],[Percent]]*Table1[[#This Row],[Estimated Cost]]</f>
        <v>20000</v>
      </c>
      <c r="N500" s="54">
        <f>Table1[[#This Row],[Estimated Cost]]-Table1[[#This Row],[Grant Money ]]</f>
        <v>0</v>
      </c>
      <c r="O500" s="83">
        <v>106173439.3</v>
      </c>
      <c r="P500" s="90">
        <v>21988377</v>
      </c>
      <c r="Q500" s="89">
        <v>75000000</v>
      </c>
      <c r="R500" s="61" t="s">
        <v>18</v>
      </c>
    </row>
    <row r="501" spans="3:18" ht="25.5" customHeight="1" x14ac:dyDescent="0.25">
      <c r="C501" s="3">
        <v>2020</v>
      </c>
      <c r="D501" s="80" t="s">
        <v>75</v>
      </c>
      <c r="E501" s="9" t="str">
        <f>IFERROR(VLOOKUP(F501,Table3[#All],2,FALSE)," ")</f>
        <v xml:space="preserve"> </v>
      </c>
      <c r="F501" s="9" t="s">
        <v>11029</v>
      </c>
      <c r="G501" s="9" t="s">
        <v>55</v>
      </c>
      <c r="H501" s="9"/>
      <c r="I501" s="1" t="s">
        <v>11079</v>
      </c>
      <c r="J501" s="1" t="s">
        <v>11206</v>
      </c>
      <c r="K501" s="77">
        <v>1</v>
      </c>
      <c r="L501" s="76">
        <v>30000</v>
      </c>
      <c r="M501" s="88">
        <f>Table1[[#This Row],[Percent]]*Table1[[#This Row],[Estimated Cost]]</f>
        <v>30000</v>
      </c>
      <c r="N501" s="54">
        <f>Table1[[#This Row],[Estimated Cost]]-Table1[[#This Row],[Grant Money ]]</f>
        <v>0</v>
      </c>
      <c r="O501" s="83">
        <v>106173439.3</v>
      </c>
      <c r="P501" s="90">
        <v>21988377</v>
      </c>
      <c r="Q501" s="89">
        <v>75000000</v>
      </c>
      <c r="R501" s="61" t="s">
        <v>18</v>
      </c>
    </row>
    <row r="502" spans="3:18" ht="27.75" customHeight="1" x14ac:dyDescent="0.25">
      <c r="C502" s="3">
        <v>2020</v>
      </c>
      <c r="D502" s="80" t="s">
        <v>75</v>
      </c>
      <c r="E502" s="9" t="str">
        <f>IFERROR(VLOOKUP(F502,Table3[#All],2,FALSE)," ")</f>
        <v xml:space="preserve"> </v>
      </c>
      <c r="F502" s="9" t="s">
        <v>11123</v>
      </c>
      <c r="G502" s="9" t="s">
        <v>11124</v>
      </c>
      <c r="H502" s="9"/>
      <c r="I502" s="1" t="s">
        <v>11079</v>
      </c>
      <c r="J502" s="1" t="s">
        <v>11206</v>
      </c>
      <c r="K502" s="77">
        <v>1</v>
      </c>
      <c r="L502" s="76">
        <v>1000</v>
      </c>
      <c r="M502" s="88">
        <f>Table1[[#This Row],[Percent]]*Table1[[#This Row],[Estimated Cost]]</f>
        <v>1000</v>
      </c>
      <c r="N502" s="54">
        <f>Table1[[#This Row],[Estimated Cost]]-Table1[[#This Row],[Grant Money ]]</f>
        <v>0</v>
      </c>
      <c r="O502" s="83">
        <v>106173439.3</v>
      </c>
      <c r="P502" s="90">
        <v>21988377</v>
      </c>
      <c r="Q502" s="89">
        <v>75000000</v>
      </c>
      <c r="R502" s="61" t="s">
        <v>18</v>
      </c>
    </row>
    <row r="503" spans="3:18" ht="27.75" customHeight="1" x14ac:dyDescent="0.25">
      <c r="C503" s="3">
        <v>2020</v>
      </c>
      <c r="D503" s="80" t="s">
        <v>75</v>
      </c>
      <c r="E503" s="9" t="str">
        <f>IFERROR(VLOOKUP(F503,Table3[#All],2,FALSE)," ")</f>
        <v xml:space="preserve"> </v>
      </c>
      <c r="F503" s="9" t="s">
        <v>10995</v>
      </c>
      <c r="G503" s="9" t="s">
        <v>3882</v>
      </c>
      <c r="H503" s="9"/>
      <c r="I503" s="1" t="s">
        <v>11079</v>
      </c>
      <c r="J503" s="1" t="s">
        <v>11206</v>
      </c>
      <c r="K503" s="77">
        <v>1</v>
      </c>
      <c r="L503" s="76">
        <v>20000</v>
      </c>
      <c r="M503" s="88">
        <f>Table1[[#This Row],[Percent]]*Table1[[#This Row],[Estimated Cost]]</f>
        <v>20000</v>
      </c>
      <c r="N503" s="54">
        <f>Table1[[#This Row],[Estimated Cost]]-Table1[[#This Row],[Grant Money ]]</f>
        <v>0</v>
      </c>
      <c r="O503" s="83">
        <v>106173439.3</v>
      </c>
      <c r="P503" s="90">
        <v>21988377</v>
      </c>
      <c r="Q503" s="89">
        <v>75000000</v>
      </c>
      <c r="R503" s="61" t="s">
        <v>18</v>
      </c>
    </row>
    <row r="504" spans="3:18" ht="27.75" customHeight="1" x14ac:dyDescent="0.25">
      <c r="C504" s="3">
        <v>2020</v>
      </c>
      <c r="D504" s="80" t="s">
        <v>75</v>
      </c>
      <c r="E504" s="9" t="str">
        <f>IFERROR(VLOOKUP(F504,Table3[#All],2,FALSE)," ")</f>
        <v xml:space="preserve"> </v>
      </c>
      <c r="F504" s="9" t="s">
        <v>283</v>
      </c>
      <c r="G504" s="9" t="s">
        <v>277</v>
      </c>
      <c r="H504" s="9"/>
      <c r="I504" s="1" t="s">
        <v>11079</v>
      </c>
      <c r="J504" s="1" t="s">
        <v>11206</v>
      </c>
      <c r="K504" s="77">
        <v>1</v>
      </c>
      <c r="L504" s="76">
        <v>20000</v>
      </c>
      <c r="M504" s="88">
        <f>Table1[[#This Row],[Percent]]*Table1[[#This Row],[Estimated Cost]]</f>
        <v>20000</v>
      </c>
      <c r="N504" s="54">
        <f>Table1[[#This Row],[Estimated Cost]]-Table1[[#This Row],[Grant Money ]]</f>
        <v>0</v>
      </c>
      <c r="O504" s="83">
        <v>106173439.3</v>
      </c>
      <c r="P504" s="90">
        <v>21988377</v>
      </c>
      <c r="Q504" s="89">
        <v>75000000</v>
      </c>
      <c r="R504" s="61" t="s">
        <v>18</v>
      </c>
    </row>
    <row r="505" spans="3:18" ht="20.25" customHeight="1" x14ac:dyDescent="0.25">
      <c r="C505" s="3">
        <v>2020</v>
      </c>
      <c r="D505" s="80" t="s">
        <v>75</v>
      </c>
      <c r="E505" s="9" t="str">
        <f>IFERROR(VLOOKUP(F505,Table3[#All],2,FALSE)," ")</f>
        <v xml:space="preserve"> </v>
      </c>
      <c r="F505" s="9" t="s">
        <v>15</v>
      </c>
      <c r="G505" s="9" t="s">
        <v>9</v>
      </c>
      <c r="H505" s="9"/>
      <c r="I505" s="1" t="s">
        <v>11079</v>
      </c>
      <c r="J505" s="1" t="s">
        <v>11206</v>
      </c>
      <c r="K505" s="77">
        <v>1</v>
      </c>
      <c r="L505" s="76">
        <v>30000</v>
      </c>
      <c r="M505" s="88">
        <f>Table1[[#This Row],[Percent]]*Table1[[#This Row],[Estimated Cost]]</f>
        <v>30000</v>
      </c>
      <c r="N505" s="54">
        <f>Table1[[#This Row],[Estimated Cost]]-Table1[[#This Row],[Grant Money ]]</f>
        <v>0</v>
      </c>
      <c r="O505" s="83">
        <v>106173439.3</v>
      </c>
      <c r="P505" s="90">
        <v>21988377</v>
      </c>
      <c r="Q505" s="89">
        <v>75000000</v>
      </c>
      <c r="R505" s="61" t="s">
        <v>18</v>
      </c>
    </row>
    <row r="506" spans="3:18" ht="17.25" customHeight="1" x14ac:dyDescent="0.25">
      <c r="C506" s="3">
        <v>2020</v>
      </c>
      <c r="D506" s="80" t="s">
        <v>75</v>
      </c>
      <c r="E506" s="9" t="str">
        <f>IFERROR(VLOOKUP(F506,Table3[#All],2,FALSE)," ")</f>
        <v xml:space="preserve"> </v>
      </c>
      <c r="F506" s="9" t="s">
        <v>11125</v>
      </c>
      <c r="G506" s="9" t="s">
        <v>11126</v>
      </c>
      <c r="H506" s="9"/>
      <c r="I506" s="1" t="s">
        <v>11079</v>
      </c>
      <c r="J506" s="1" t="s">
        <v>11206</v>
      </c>
      <c r="K506" s="77">
        <v>1</v>
      </c>
      <c r="L506" s="76">
        <v>30000</v>
      </c>
      <c r="M506" s="88">
        <f>Table1[[#This Row],[Percent]]*Table1[[#This Row],[Estimated Cost]]</f>
        <v>30000</v>
      </c>
      <c r="N506" s="54">
        <f>Table1[[#This Row],[Estimated Cost]]-Table1[[#This Row],[Grant Money ]]</f>
        <v>0</v>
      </c>
      <c r="O506" s="83">
        <v>106173439.3</v>
      </c>
      <c r="P506" s="90">
        <v>21988377</v>
      </c>
      <c r="Q506" s="89">
        <v>75000000</v>
      </c>
      <c r="R506" s="61" t="s">
        <v>18</v>
      </c>
    </row>
    <row r="507" spans="3:18" ht="17.25" customHeight="1" x14ac:dyDescent="0.25">
      <c r="C507" s="3">
        <v>2020</v>
      </c>
      <c r="D507" s="80" t="s">
        <v>75</v>
      </c>
      <c r="E507" s="9" t="str">
        <f>IFERROR(VLOOKUP(F507,Table3[#All],2,FALSE)," ")</f>
        <v>INJ</v>
      </c>
      <c r="F507" s="9" t="s">
        <v>9450</v>
      </c>
      <c r="G507" s="9" t="s">
        <v>197</v>
      </c>
      <c r="H507" s="9"/>
      <c r="I507" s="1" t="s">
        <v>11079</v>
      </c>
      <c r="J507" s="1" t="s">
        <v>11206</v>
      </c>
      <c r="K507" s="77">
        <v>1</v>
      </c>
      <c r="L507" s="76">
        <v>30000</v>
      </c>
      <c r="M507" s="88">
        <f>Table1[[#This Row],[Percent]]*Table1[[#This Row],[Estimated Cost]]</f>
        <v>30000</v>
      </c>
      <c r="N507" s="54">
        <f>Table1[[#This Row],[Estimated Cost]]-Table1[[#This Row],[Grant Money ]]</f>
        <v>0</v>
      </c>
      <c r="O507" s="83">
        <v>106173439.3</v>
      </c>
      <c r="P507" s="90">
        <v>21988377</v>
      </c>
      <c r="Q507" s="89">
        <v>75000000</v>
      </c>
      <c r="R507" s="61" t="s">
        <v>51</v>
      </c>
    </row>
    <row r="508" spans="3:18" x14ac:dyDescent="0.25">
      <c r="C508" s="3">
        <v>2020</v>
      </c>
      <c r="D508" s="80" t="s">
        <v>75</v>
      </c>
      <c r="E508" s="9" t="str">
        <f>IFERROR(VLOOKUP(F508,Table3[#All],2,FALSE)," ")</f>
        <v xml:space="preserve"> </v>
      </c>
      <c r="F508" s="9" t="s">
        <v>243</v>
      </c>
      <c r="G508" s="9" t="s">
        <v>11093</v>
      </c>
      <c r="H508" s="9"/>
      <c r="I508" s="1" t="s">
        <v>11079</v>
      </c>
      <c r="J508" s="1" t="s">
        <v>11206</v>
      </c>
      <c r="K508" s="77">
        <v>1</v>
      </c>
      <c r="L508" s="76">
        <v>30000</v>
      </c>
      <c r="M508" s="88">
        <f>Table1[[#This Row],[Percent]]*Table1[[#This Row],[Estimated Cost]]</f>
        <v>30000</v>
      </c>
      <c r="N508" s="54">
        <f>Table1[[#This Row],[Estimated Cost]]-Table1[[#This Row],[Grant Money ]]</f>
        <v>0</v>
      </c>
      <c r="O508" s="83">
        <v>106173439.3</v>
      </c>
      <c r="P508" s="90">
        <v>21988377</v>
      </c>
      <c r="Q508" s="89">
        <v>75000000</v>
      </c>
      <c r="R508" s="61" t="s">
        <v>18</v>
      </c>
    </row>
    <row r="509" spans="3:18" x14ac:dyDescent="0.25">
      <c r="C509" s="3">
        <v>2020</v>
      </c>
      <c r="D509" s="80" t="s">
        <v>75</v>
      </c>
      <c r="E509" s="9" t="str">
        <f>IFERROR(VLOOKUP(F509,Table3[#All],2,FALSE)," ")</f>
        <v xml:space="preserve"> </v>
      </c>
      <c r="F509" s="1" t="s">
        <v>11021</v>
      </c>
      <c r="G509" s="9" t="s">
        <v>238</v>
      </c>
      <c r="H509" s="1"/>
      <c r="I509" s="1" t="s">
        <v>11079</v>
      </c>
      <c r="J509" s="1" t="s">
        <v>11206</v>
      </c>
      <c r="K509" s="77">
        <v>1</v>
      </c>
      <c r="L509" s="76">
        <v>157000</v>
      </c>
      <c r="M509" s="88">
        <f>Table1[[#This Row],[Percent]]*Table1[[#This Row],[Estimated Cost]]</f>
        <v>157000</v>
      </c>
      <c r="N509" s="54">
        <f>Table1[[#This Row],[Estimated Cost]]-Table1[[#This Row],[Grant Money ]]</f>
        <v>0</v>
      </c>
      <c r="O509" s="83">
        <v>106173439.3</v>
      </c>
      <c r="P509" s="90">
        <v>21988377</v>
      </c>
      <c r="Q509" s="89">
        <v>75000000</v>
      </c>
      <c r="R509" s="61" t="s">
        <v>18</v>
      </c>
    </row>
    <row r="510" spans="3:18" x14ac:dyDescent="0.25">
      <c r="C510" s="3">
        <v>2020</v>
      </c>
      <c r="D510" s="80" t="s">
        <v>75</v>
      </c>
      <c r="E510" s="9" t="str">
        <f>IFERROR(VLOOKUP(F510,Table3[#All],2,FALSE)," ")</f>
        <v xml:space="preserve"> </v>
      </c>
      <c r="F510" s="1" t="s">
        <v>11127</v>
      </c>
      <c r="G510" s="1" t="s">
        <v>11101</v>
      </c>
      <c r="H510" s="1"/>
      <c r="I510" s="1" t="s">
        <v>11079</v>
      </c>
      <c r="J510" s="1" t="s">
        <v>11206</v>
      </c>
      <c r="K510" s="77">
        <v>1</v>
      </c>
      <c r="L510" s="76">
        <v>69000</v>
      </c>
      <c r="M510" s="88">
        <f>Table1[[#This Row],[Percent]]*Table1[[#This Row],[Estimated Cost]]</f>
        <v>69000</v>
      </c>
      <c r="N510" s="54">
        <f>Table1[[#This Row],[Estimated Cost]]-Table1[[#This Row],[Grant Money ]]</f>
        <v>0</v>
      </c>
      <c r="O510" s="83">
        <v>106173439.3</v>
      </c>
      <c r="P510" s="90">
        <v>21988377</v>
      </c>
      <c r="Q510" s="89">
        <v>75000000</v>
      </c>
      <c r="R510" s="61" t="s">
        <v>18</v>
      </c>
    </row>
    <row r="511" spans="3:18" x14ac:dyDescent="0.25">
      <c r="C511" s="3">
        <v>2020</v>
      </c>
      <c r="D511" s="80" t="s">
        <v>75</v>
      </c>
      <c r="E511" s="9" t="str">
        <f>IFERROR(VLOOKUP(F511,Table3[#All],2,FALSE)," ")</f>
        <v xml:space="preserve"> </v>
      </c>
      <c r="F511" s="1" t="s">
        <v>11128</v>
      </c>
      <c r="G511" s="1" t="s">
        <v>11101</v>
      </c>
      <c r="H511" s="1"/>
      <c r="I511" s="1" t="s">
        <v>11079</v>
      </c>
      <c r="J511" s="1" t="s">
        <v>11206</v>
      </c>
      <c r="K511" s="77">
        <v>1</v>
      </c>
      <c r="L511" s="76">
        <v>69000</v>
      </c>
      <c r="M511" s="88">
        <f>Table1[[#This Row],[Percent]]*Table1[[#This Row],[Estimated Cost]]</f>
        <v>69000</v>
      </c>
      <c r="N511" s="54">
        <f>Table1[[#This Row],[Estimated Cost]]-Table1[[#This Row],[Grant Money ]]</f>
        <v>0</v>
      </c>
      <c r="O511" s="83">
        <v>106173439.3</v>
      </c>
      <c r="P511" s="90">
        <v>21988377</v>
      </c>
      <c r="Q511" s="89">
        <v>75000000</v>
      </c>
      <c r="R511" s="61" t="s">
        <v>18</v>
      </c>
    </row>
    <row r="512" spans="3:18" x14ac:dyDescent="0.25">
      <c r="C512" s="3">
        <v>2020</v>
      </c>
      <c r="D512" s="80" t="s">
        <v>75</v>
      </c>
      <c r="E512" s="9" t="str">
        <f>IFERROR(VLOOKUP(F512,Table3[#All],2,FALSE)," ")</f>
        <v xml:space="preserve"> </v>
      </c>
      <c r="F512" s="1" t="s">
        <v>11129</v>
      </c>
      <c r="G512" s="1" t="s">
        <v>11101</v>
      </c>
      <c r="H512" s="1"/>
      <c r="I512" s="1" t="s">
        <v>11079</v>
      </c>
      <c r="J512" s="1" t="s">
        <v>11206</v>
      </c>
      <c r="K512" s="77">
        <v>1</v>
      </c>
      <c r="L512" s="76">
        <v>1000</v>
      </c>
      <c r="M512" s="88">
        <f>Table1[[#This Row],[Percent]]*Table1[[#This Row],[Estimated Cost]]</f>
        <v>1000</v>
      </c>
      <c r="N512" s="54">
        <f>Table1[[#This Row],[Estimated Cost]]-Table1[[#This Row],[Grant Money ]]</f>
        <v>0</v>
      </c>
      <c r="O512" s="83">
        <v>106173439.3</v>
      </c>
      <c r="P512" s="90">
        <v>21988377</v>
      </c>
      <c r="Q512" s="89">
        <v>75000000</v>
      </c>
      <c r="R512" s="61" t="s">
        <v>18</v>
      </c>
    </row>
    <row r="513" spans="3:18" x14ac:dyDescent="0.25">
      <c r="C513" s="3">
        <v>2020</v>
      </c>
      <c r="D513" s="80" t="s">
        <v>75</v>
      </c>
      <c r="E513" s="9" t="str">
        <f>IFERROR(VLOOKUP(F513,Table3[#All],2,FALSE)," ")</f>
        <v xml:space="preserve"> </v>
      </c>
      <c r="F513" s="1" t="s">
        <v>10996</v>
      </c>
      <c r="G513" s="1" t="s">
        <v>4140</v>
      </c>
      <c r="H513" s="1"/>
      <c r="I513" s="1" t="s">
        <v>11079</v>
      </c>
      <c r="J513" s="1" t="s">
        <v>11206</v>
      </c>
      <c r="K513" s="77">
        <v>1</v>
      </c>
      <c r="L513" s="76">
        <v>69000</v>
      </c>
      <c r="M513" s="88">
        <f>Table1[[#This Row],[Percent]]*Table1[[#This Row],[Estimated Cost]]</f>
        <v>69000</v>
      </c>
      <c r="N513" s="54">
        <f>Table1[[#This Row],[Estimated Cost]]-Table1[[#This Row],[Grant Money ]]</f>
        <v>0</v>
      </c>
      <c r="O513" s="83">
        <v>106173439.3</v>
      </c>
      <c r="P513" s="90">
        <v>21988377</v>
      </c>
      <c r="Q513" s="89">
        <v>75000000</v>
      </c>
      <c r="R513" s="61" t="s">
        <v>18</v>
      </c>
    </row>
    <row r="514" spans="3:18" x14ac:dyDescent="0.25">
      <c r="C514" s="3">
        <v>2020</v>
      </c>
      <c r="D514" s="80" t="s">
        <v>75</v>
      </c>
      <c r="E514" s="9" t="str">
        <f>IFERROR(VLOOKUP(F514,Table3[#All],2,FALSE)," ")</f>
        <v xml:space="preserve"> </v>
      </c>
      <c r="F514" s="1" t="s">
        <v>10959</v>
      </c>
      <c r="G514" s="1" t="s">
        <v>4226</v>
      </c>
      <c r="H514" s="1"/>
      <c r="I514" s="1" t="s">
        <v>11079</v>
      </c>
      <c r="J514" s="1" t="s">
        <v>11206</v>
      </c>
      <c r="K514" s="77">
        <v>1</v>
      </c>
      <c r="L514" s="76">
        <v>30000</v>
      </c>
      <c r="M514" s="88">
        <f>Table1[[#This Row],[Percent]]*Table1[[#This Row],[Estimated Cost]]</f>
        <v>30000</v>
      </c>
      <c r="N514" s="54">
        <f>Table1[[#This Row],[Estimated Cost]]-Table1[[#This Row],[Grant Money ]]</f>
        <v>0</v>
      </c>
      <c r="O514" s="83">
        <v>106173439.3</v>
      </c>
      <c r="P514" s="90">
        <v>21988377</v>
      </c>
      <c r="Q514" s="89">
        <v>75000000</v>
      </c>
      <c r="R514" s="61" t="s">
        <v>18</v>
      </c>
    </row>
    <row r="515" spans="3:18" x14ac:dyDescent="0.25">
      <c r="C515" s="3">
        <v>2020</v>
      </c>
      <c r="D515" s="80" t="s">
        <v>75</v>
      </c>
      <c r="E515" s="9" t="str">
        <f>IFERROR(VLOOKUP(F515,Table3[#All],2,FALSE)," ")</f>
        <v xml:space="preserve"> </v>
      </c>
      <c r="F515" s="1" t="s">
        <v>11130</v>
      </c>
      <c r="G515" s="1" t="s">
        <v>4283</v>
      </c>
      <c r="H515" s="1"/>
      <c r="I515" s="1" t="s">
        <v>11079</v>
      </c>
      <c r="J515" s="1" t="s">
        <v>11206</v>
      </c>
      <c r="K515" s="77">
        <v>1</v>
      </c>
      <c r="L515" s="76">
        <v>20000</v>
      </c>
      <c r="M515" s="88">
        <f>Table1[[#This Row],[Percent]]*Table1[[#This Row],[Estimated Cost]]</f>
        <v>20000</v>
      </c>
      <c r="N515" s="54">
        <f>Table1[[#This Row],[Estimated Cost]]-Table1[[#This Row],[Grant Money ]]</f>
        <v>0</v>
      </c>
      <c r="O515" s="83">
        <v>106173439.3</v>
      </c>
      <c r="P515" s="90">
        <v>21988377</v>
      </c>
      <c r="Q515" s="89">
        <v>75000000</v>
      </c>
      <c r="R515" s="61" t="s">
        <v>18</v>
      </c>
    </row>
    <row r="516" spans="3:18" x14ac:dyDescent="0.25">
      <c r="C516" s="3">
        <v>2020</v>
      </c>
      <c r="D516" s="80" t="s">
        <v>75</v>
      </c>
      <c r="E516" s="9" t="str">
        <f>IFERROR(VLOOKUP(F516,Table3[#All],2,FALSE)," ")</f>
        <v xml:space="preserve"> </v>
      </c>
      <c r="F516" s="1" t="s">
        <v>10539</v>
      </c>
      <c r="G516" s="1" t="s">
        <v>10539</v>
      </c>
      <c r="H516" s="1"/>
      <c r="I516" s="1" t="s">
        <v>11079</v>
      </c>
      <c r="J516" s="1" t="s">
        <v>11206</v>
      </c>
      <c r="K516" s="77">
        <v>1</v>
      </c>
      <c r="L516" s="76">
        <v>69000</v>
      </c>
      <c r="M516" s="88">
        <f>Table1[[#This Row],[Percent]]*Table1[[#This Row],[Estimated Cost]]</f>
        <v>69000</v>
      </c>
      <c r="N516" s="54">
        <f>Table1[[#This Row],[Estimated Cost]]-Table1[[#This Row],[Grant Money ]]</f>
        <v>0</v>
      </c>
      <c r="O516" s="83">
        <v>106173439.3</v>
      </c>
      <c r="P516" s="90">
        <v>21988377</v>
      </c>
      <c r="Q516" s="89">
        <v>75000000</v>
      </c>
      <c r="R516" s="61" t="s">
        <v>18</v>
      </c>
    </row>
    <row r="517" spans="3:18" x14ac:dyDescent="0.25">
      <c r="C517" s="3">
        <v>2020</v>
      </c>
      <c r="D517" s="80" t="s">
        <v>75</v>
      </c>
      <c r="E517" s="9" t="str">
        <f>IFERROR(VLOOKUP(F517,Table3[#All],2,FALSE)," ")</f>
        <v xml:space="preserve"> </v>
      </c>
      <c r="F517" s="1" t="s">
        <v>11046</v>
      </c>
      <c r="G517" s="1" t="s">
        <v>4340</v>
      </c>
      <c r="H517" s="1"/>
      <c r="I517" s="1" t="s">
        <v>11079</v>
      </c>
      <c r="J517" s="1" t="s">
        <v>11206</v>
      </c>
      <c r="K517" s="77">
        <v>1</v>
      </c>
      <c r="L517" s="76">
        <v>20000</v>
      </c>
      <c r="M517" s="88">
        <f>Table1[[#This Row],[Percent]]*Table1[[#This Row],[Estimated Cost]]</f>
        <v>20000</v>
      </c>
      <c r="N517" s="54">
        <f>Table1[[#This Row],[Estimated Cost]]-Table1[[#This Row],[Grant Money ]]</f>
        <v>0</v>
      </c>
      <c r="O517" s="83">
        <v>106173439.3</v>
      </c>
      <c r="P517" s="90">
        <v>21988377</v>
      </c>
      <c r="Q517" s="89">
        <v>75000000</v>
      </c>
      <c r="R517" s="61" t="s">
        <v>18</v>
      </c>
    </row>
    <row r="518" spans="3:18" x14ac:dyDescent="0.25">
      <c r="C518" s="3">
        <v>2020</v>
      </c>
      <c r="D518" s="80" t="s">
        <v>75</v>
      </c>
      <c r="E518" s="9" t="str">
        <f>IFERROR(VLOOKUP(F518,Table3[#All],2,FALSE)," ")</f>
        <v xml:space="preserve"> </v>
      </c>
      <c r="F518" s="1" t="s">
        <v>10997</v>
      </c>
      <c r="G518" s="1" t="s">
        <v>4412</v>
      </c>
      <c r="H518" s="1"/>
      <c r="I518" s="1" t="s">
        <v>11079</v>
      </c>
      <c r="J518" s="1" t="s">
        <v>11206</v>
      </c>
      <c r="K518" s="77">
        <v>1</v>
      </c>
      <c r="L518" s="76">
        <v>20000</v>
      </c>
      <c r="M518" s="88">
        <f>Table1[[#This Row],[Percent]]*Table1[[#This Row],[Estimated Cost]]</f>
        <v>20000</v>
      </c>
      <c r="N518" s="54">
        <f>Table1[[#This Row],[Estimated Cost]]-Table1[[#This Row],[Grant Money ]]</f>
        <v>0</v>
      </c>
      <c r="O518" s="83">
        <v>106173439.3</v>
      </c>
      <c r="P518" s="90">
        <v>21988377</v>
      </c>
      <c r="Q518" s="89">
        <v>75000000</v>
      </c>
      <c r="R518" s="61" t="s">
        <v>18</v>
      </c>
    </row>
    <row r="519" spans="3:18" x14ac:dyDescent="0.25">
      <c r="C519" s="3">
        <v>2020</v>
      </c>
      <c r="D519" s="80" t="s">
        <v>75</v>
      </c>
      <c r="E519" s="9" t="str">
        <f>IFERROR(VLOOKUP(F519,Table3[#All],2,FALSE)," ")</f>
        <v xml:space="preserve"> </v>
      </c>
      <c r="F519" s="1" t="s">
        <v>10545</v>
      </c>
      <c r="G519" s="1" t="s">
        <v>11134</v>
      </c>
      <c r="H519" s="1"/>
      <c r="I519" s="1" t="s">
        <v>11079</v>
      </c>
      <c r="J519" s="1" t="s">
        <v>11206</v>
      </c>
      <c r="K519" s="77">
        <v>1</v>
      </c>
      <c r="L519" s="76">
        <v>20000</v>
      </c>
      <c r="M519" s="88">
        <f>Table1[[#This Row],[Percent]]*Table1[[#This Row],[Estimated Cost]]</f>
        <v>20000</v>
      </c>
      <c r="N519" s="54">
        <f>Table1[[#This Row],[Estimated Cost]]-Table1[[#This Row],[Grant Money ]]</f>
        <v>0</v>
      </c>
      <c r="O519" s="83">
        <v>106173439.3</v>
      </c>
      <c r="P519" s="90">
        <v>21988377</v>
      </c>
      <c r="Q519" s="89">
        <v>75000000</v>
      </c>
      <c r="R519" s="61" t="s">
        <v>18</v>
      </c>
    </row>
    <row r="520" spans="3:18" x14ac:dyDescent="0.25">
      <c r="C520" s="3">
        <v>2020</v>
      </c>
      <c r="D520" s="80" t="s">
        <v>75</v>
      </c>
      <c r="E520" s="9" t="str">
        <f>IFERROR(VLOOKUP(F520,Table3[#All],2,FALSE)," ")</f>
        <v xml:space="preserve"> </v>
      </c>
      <c r="F520" s="1" t="s">
        <v>10488</v>
      </c>
      <c r="G520" s="1" t="s">
        <v>11135</v>
      </c>
      <c r="H520" s="1"/>
      <c r="I520" s="1" t="s">
        <v>11079</v>
      </c>
      <c r="J520" s="1" t="s">
        <v>11206</v>
      </c>
      <c r="K520" s="77">
        <v>1</v>
      </c>
      <c r="L520" s="76">
        <v>69000</v>
      </c>
      <c r="M520" s="88">
        <f>Table1[[#This Row],[Percent]]*Table1[[#This Row],[Estimated Cost]]</f>
        <v>69000</v>
      </c>
      <c r="N520" s="54">
        <f>Table1[[#This Row],[Estimated Cost]]-Table1[[#This Row],[Grant Money ]]</f>
        <v>0</v>
      </c>
      <c r="O520" s="83">
        <v>106173439.3</v>
      </c>
      <c r="P520" s="90">
        <v>21988377</v>
      </c>
      <c r="Q520" s="89">
        <v>75000000</v>
      </c>
      <c r="R520" s="61" t="s">
        <v>18</v>
      </c>
    </row>
    <row r="521" spans="3:18" x14ac:dyDescent="0.25">
      <c r="C521" s="3">
        <v>2020</v>
      </c>
      <c r="D521" s="80" t="s">
        <v>75</v>
      </c>
      <c r="E521" s="9" t="str">
        <f>IFERROR(VLOOKUP(F521,Table3[#All],2,FALSE)," ")</f>
        <v xml:space="preserve"> </v>
      </c>
      <c r="F521" s="1" t="s">
        <v>9465</v>
      </c>
      <c r="G521" s="1" t="s">
        <v>11136</v>
      </c>
      <c r="H521" s="1"/>
      <c r="I521" s="1" t="s">
        <v>11079</v>
      </c>
      <c r="J521" s="1" t="s">
        <v>11206</v>
      </c>
      <c r="K521" s="77">
        <v>1</v>
      </c>
      <c r="L521" s="76">
        <v>30000</v>
      </c>
      <c r="M521" s="88">
        <f>Table1[[#This Row],[Percent]]*Table1[[#This Row],[Estimated Cost]]</f>
        <v>30000</v>
      </c>
      <c r="N521" s="54">
        <f>Table1[[#This Row],[Estimated Cost]]-Table1[[#This Row],[Grant Money ]]</f>
        <v>0</v>
      </c>
      <c r="O521" s="83">
        <v>106173439.3</v>
      </c>
      <c r="P521" s="90">
        <v>21988377</v>
      </c>
      <c r="Q521" s="89">
        <v>75000000</v>
      </c>
      <c r="R521" s="61" t="s">
        <v>18</v>
      </c>
    </row>
    <row r="522" spans="3:18" x14ac:dyDescent="0.25">
      <c r="C522" s="3">
        <v>2020</v>
      </c>
      <c r="D522" s="80" t="s">
        <v>75</v>
      </c>
      <c r="E522" s="9" t="str">
        <f>IFERROR(VLOOKUP(F522,Table3[#All],2,FALSE)," ")</f>
        <v xml:space="preserve"> </v>
      </c>
      <c r="F522" s="1" t="s">
        <v>13</v>
      </c>
      <c r="G522" s="1" t="s">
        <v>290</v>
      </c>
      <c r="H522" s="1"/>
      <c r="I522" s="1" t="s">
        <v>11079</v>
      </c>
      <c r="J522" s="1" t="s">
        <v>11206</v>
      </c>
      <c r="K522" s="77">
        <v>1</v>
      </c>
      <c r="L522" s="76">
        <v>20000</v>
      </c>
      <c r="M522" s="88">
        <f>Table1[[#This Row],[Percent]]*Table1[[#This Row],[Estimated Cost]]</f>
        <v>20000</v>
      </c>
      <c r="N522" s="54">
        <f>Table1[[#This Row],[Estimated Cost]]-Table1[[#This Row],[Grant Money ]]</f>
        <v>0</v>
      </c>
      <c r="O522" s="83">
        <v>106173439.3</v>
      </c>
      <c r="P522" s="90">
        <v>21988377</v>
      </c>
      <c r="Q522" s="89">
        <v>75000000</v>
      </c>
      <c r="R522" s="61" t="s">
        <v>18</v>
      </c>
    </row>
    <row r="523" spans="3:18" x14ac:dyDescent="0.25">
      <c r="C523" s="3">
        <v>2020</v>
      </c>
      <c r="D523" s="80" t="s">
        <v>75</v>
      </c>
      <c r="E523" s="9" t="str">
        <f>IFERROR(VLOOKUP(F523,Table3[#All],2,FALSE)," ")</f>
        <v xml:space="preserve"> </v>
      </c>
      <c r="F523" s="1" t="s">
        <v>11138</v>
      </c>
      <c r="G523" s="1" t="s">
        <v>11137</v>
      </c>
      <c r="H523" s="1"/>
      <c r="I523" s="1" t="s">
        <v>11079</v>
      </c>
      <c r="J523" s="1" t="s">
        <v>11206</v>
      </c>
      <c r="K523" s="77">
        <v>1</v>
      </c>
      <c r="L523" s="76">
        <v>30000</v>
      </c>
      <c r="M523" s="88">
        <f>Table1[[#This Row],[Percent]]*Table1[[#This Row],[Estimated Cost]]</f>
        <v>30000</v>
      </c>
      <c r="N523" s="54">
        <f>Table1[[#This Row],[Estimated Cost]]-Table1[[#This Row],[Grant Money ]]</f>
        <v>0</v>
      </c>
      <c r="O523" s="83">
        <v>106173439.3</v>
      </c>
      <c r="P523" s="90">
        <v>21988377</v>
      </c>
      <c r="Q523" s="89">
        <v>75000000</v>
      </c>
      <c r="R523" s="61" t="s">
        <v>18</v>
      </c>
    </row>
    <row r="524" spans="3:18" x14ac:dyDescent="0.25">
      <c r="C524" s="3">
        <v>2020</v>
      </c>
      <c r="D524" s="80" t="s">
        <v>75</v>
      </c>
      <c r="E524" s="9" t="str">
        <f>IFERROR(VLOOKUP(F524,Table3[#All],2,FALSE)," ")</f>
        <v xml:space="preserve"> </v>
      </c>
      <c r="F524" s="1" t="s">
        <v>11139</v>
      </c>
      <c r="G524" s="1" t="s">
        <v>11140</v>
      </c>
      <c r="H524" s="1"/>
      <c r="I524" s="1" t="s">
        <v>11079</v>
      </c>
      <c r="J524" s="1" t="s">
        <v>11206</v>
      </c>
      <c r="K524" s="77">
        <v>1</v>
      </c>
      <c r="L524" s="76">
        <v>30000</v>
      </c>
      <c r="M524" s="88">
        <f>Table1[[#This Row],[Percent]]*Table1[[#This Row],[Estimated Cost]]</f>
        <v>30000</v>
      </c>
      <c r="N524" s="54">
        <f>Table1[[#This Row],[Estimated Cost]]-Table1[[#This Row],[Grant Money ]]</f>
        <v>0</v>
      </c>
      <c r="O524" s="83">
        <v>106173439.3</v>
      </c>
      <c r="P524" s="90">
        <v>21988377</v>
      </c>
      <c r="Q524" s="89">
        <v>75000000</v>
      </c>
      <c r="R524" s="61" t="s">
        <v>18</v>
      </c>
    </row>
    <row r="525" spans="3:18" x14ac:dyDescent="0.25">
      <c r="C525" s="3">
        <v>2020</v>
      </c>
      <c r="D525" s="80" t="s">
        <v>75</v>
      </c>
      <c r="E525" s="9" t="str">
        <f>IFERROR(VLOOKUP(F525,Table3[#All],2,FALSE)," ")</f>
        <v xml:space="preserve"> </v>
      </c>
      <c r="F525" s="1" t="s">
        <v>61</v>
      </c>
      <c r="G525" s="1" t="s">
        <v>60</v>
      </c>
      <c r="H525" s="1"/>
      <c r="I525" s="1" t="s">
        <v>11079</v>
      </c>
      <c r="J525" s="1" t="s">
        <v>11206</v>
      </c>
      <c r="K525" s="77">
        <v>1</v>
      </c>
      <c r="L525" s="76">
        <v>30000</v>
      </c>
      <c r="M525" s="88">
        <f>Table1[[#This Row],[Percent]]*Table1[[#This Row],[Estimated Cost]]</f>
        <v>30000</v>
      </c>
      <c r="N525" s="54">
        <f>Table1[[#This Row],[Estimated Cost]]-Table1[[#This Row],[Grant Money ]]</f>
        <v>0</v>
      </c>
      <c r="O525" s="83">
        <v>106173439.3</v>
      </c>
      <c r="P525" s="90">
        <v>21988377</v>
      </c>
      <c r="Q525" s="89">
        <v>75000000</v>
      </c>
      <c r="R525" s="61" t="s">
        <v>18</v>
      </c>
    </row>
    <row r="526" spans="3:18" x14ac:dyDescent="0.25">
      <c r="C526" s="3">
        <v>2020</v>
      </c>
      <c r="D526" s="80" t="s">
        <v>75</v>
      </c>
      <c r="E526" s="9" t="str">
        <f>IFERROR(VLOOKUP(F526,Table3[#All],2,FALSE)," ")</f>
        <v xml:space="preserve"> </v>
      </c>
      <c r="F526" s="1" t="s">
        <v>11047</v>
      </c>
      <c r="G526" s="1" t="s">
        <v>92</v>
      </c>
      <c r="H526" s="1"/>
      <c r="I526" s="1" t="s">
        <v>11079</v>
      </c>
      <c r="J526" s="1" t="s">
        <v>11206</v>
      </c>
      <c r="K526" s="77">
        <v>1</v>
      </c>
      <c r="L526" s="76">
        <v>30000</v>
      </c>
      <c r="M526" s="88">
        <f>Table1[[#This Row],[Percent]]*Table1[[#This Row],[Estimated Cost]]</f>
        <v>30000</v>
      </c>
      <c r="N526" s="54">
        <f>Table1[[#This Row],[Estimated Cost]]-Table1[[#This Row],[Grant Money ]]</f>
        <v>0</v>
      </c>
      <c r="O526" s="83">
        <v>106173439.3</v>
      </c>
      <c r="P526" s="90">
        <v>21988377</v>
      </c>
      <c r="Q526" s="89">
        <v>75000000</v>
      </c>
      <c r="R526" s="61" t="s">
        <v>18</v>
      </c>
    </row>
    <row r="527" spans="3:18" x14ac:dyDescent="0.25">
      <c r="C527" s="3">
        <v>2020</v>
      </c>
      <c r="D527" s="80" t="s">
        <v>75</v>
      </c>
      <c r="E527" s="9" t="str">
        <f>IFERROR(VLOOKUP(F527,Table3[#All],2,FALSE)," ")</f>
        <v xml:space="preserve"> </v>
      </c>
      <c r="F527" s="1" t="s">
        <v>288</v>
      </c>
      <c r="G527" s="1" t="s">
        <v>11141</v>
      </c>
      <c r="H527" s="1"/>
      <c r="I527" s="1" t="s">
        <v>11079</v>
      </c>
      <c r="J527" s="1" t="s">
        <v>11206</v>
      </c>
      <c r="K527" s="77">
        <v>1</v>
      </c>
      <c r="L527" s="76">
        <v>30000</v>
      </c>
      <c r="M527" s="88">
        <f>Table1[[#This Row],[Percent]]*Table1[[#This Row],[Estimated Cost]]</f>
        <v>30000</v>
      </c>
      <c r="N527" s="54">
        <f>Table1[[#This Row],[Estimated Cost]]-Table1[[#This Row],[Grant Money ]]</f>
        <v>0</v>
      </c>
      <c r="O527" s="83">
        <v>106173439.3</v>
      </c>
      <c r="P527" s="90">
        <v>21988377</v>
      </c>
      <c r="Q527" s="89">
        <v>75000000</v>
      </c>
      <c r="R527" s="61" t="s">
        <v>18</v>
      </c>
    </row>
    <row r="528" spans="3:18" x14ac:dyDescent="0.25">
      <c r="C528" s="3">
        <v>2020</v>
      </c>
      <c r="D528" s="80" t="s">
        <v>75</v>
      </c>
      <c r="E528" s="9" t="str">
        <f>IFERROR(VLOOKUP(F528,Table3[#All],2,FALSE)," ")</f>
        <v xml:space="preserve"> </v>
      </c>
      <c r="F528" s="1" t="s">
        <v>11174</v>
      </c>
      <c r="G528" s="1" t="s">
        <v>199</v>
      </c>
      <c r="H528" s="1"/>
      <c r="I528" s="1" t="s">
        <v>11079</v>
      </c>
      <c r="J528" s="1" t="s">
        <v>11206</v>
      </c>
      <c r="K528" s="77">
        <v>1</v>
      </c>
      <c r="L528" s="76">
        <v>20000</v>
      </c>
      <c r="M528" s="88">
        <f>Table1[[#This Row],[Percent]]*Table1[[#This Row],[Estimated Cost]]</f>
        <v>20000</v>
      </c>
      <c r="N528" s="54">
        <f>Table1[[#This Row],[Estimated Cost]]-Table1[[#This Row],[Grant Money ]]</f>
        <v>0</v>
      </c>
      <c r="O528" s="83">
        <v>106173439.3</v>
      </c>
      <c r="P528" s="90">
        <v>21988377</v>
      </c>
      <c r="Q528" s="89">
        <v>75000000</v>
      </c>
      <c r="R528" s="73" t="s">
        <v>18</v>
      </c>
    </row>
    <row r="529" spans="3:18" x14ac:dyDescent="0.25">
      <c r="C529" s="3">
        <v>2020</v>
      </c>
      <c r="D529" s="80" t="s">
        <v>75</v>
      </c>
      <c r="E529" s="9" t="str">
        <f>IFERROR(VLOOKUP(F529,Table3[#All],2,FALSE)," ")</f>
        <v>LNC</v>
      </c>
      <c r="F529" s="1" t="s">
        <v>9451</v>
      </c>
      <c r="G529" s="1" t="s">
        <v>4809</v>
      </c>
      <c r="H529" s="1"/>
      <c r="I529" s="1" t="s">
        <v>11079</v>
      </c>
      <c r="J529" s="1" t="s">
        <v>11206</v>
      </c>
      <c r="K529" s="77">
        <v>1</v>
      </c>
      <c r="L529" s="76">
        <v>69000</v>
      </c>
      <c r="M529" s="88">
        <f>Table1[[#This Row],[Percent]]*Table1[[#This Row],[Estimated Cost]]</f>
        <v>69000</v>
      </c>
      <c r="N529" s="54">
        <f>Table1[[#This Row],[Estimated Cost]]-Table1[[#This Row],[Grant Money ]]</f>
        <v>0</v>
      </c>
      <c r="O529" s="83">
        <v>106173439.3</v>
      </c>
      <c r="P529" s="90">
        <v>21988377</v>
      </c>
      <c r="Q529" s="89">
        <v>75000000</v>
      </c>
      <c r="R529" s="73" t="s">
        <v>51</v>
      </c>
    </row>
    <row r="530" spans="3:18" x14ac:dyDescent="0.25">
      <c r="C530" s="3">
        <v>2020</v>
      </c>
      <c r="D530" s="80" t="s">
        <v>75</v>
      </c>
      <c r="E530" s="9" t="str">
        <f>IFERROR(VLOOKUP(F530,Table3[#All],2,FALSE)," ")</f>
        <v xml:space="preserve"> </v>
      </c>
      <c r="F530" s="1" t="s">
        <v>10977</v>
      </c>
      <c r="G530" s="1" t="s">
        <v>10975</v>
      </c>
      <c r="H530" s="1"/>
      <c r="I530" s="1" t="s">
        <v>11079</v>
      </c>
      <c r="J530" s="1" t="s">
        <v>11206</v>
      </c>
      <c r="K530" s="77">
        <v>1</v>
      </c>
      <c r="L530" s="76">
        <v>30000</v>
      </c>
      <c r="M530" s="88">
        <f>Table1[[#This Row],[Percent]]*Table1[[#This Row],[Estimated Cost]]</f>
        <v>30000</v>
      </c>
      <c r="N530" s="54">
        <f>Table1[[#This Row],[Estimated Cost]]-Table1[[#This Row],[Grant Money ]]</f>
        <v>0</v>
      </c>
      <c r="O530" s="83">
        <v>106173439.3</v>
      </c>
      <c r="P530" s="90">
        <v>21988377</v>
      </c>
      <c r="Q530" s="89">
        <v>75000000</v>
      </c>
      <c r="R530" s="73" t="s">
        <v>18</v>
      </c>
    </row>
    <row r="531" spans="3:18" x14ac:dyDescent="0.25">
      <c r="C531" s="3">
        <v>2020</v>
      </c>
      <c r="D531" s="80" t="s">
        <v>75</v>
      </c>
      <c r="E531" s="9" t="str">
        <f>IFERROR(VLOOKUP(F531,Table3[#All],2,FALSE)," ")</f>
        <v xml:space="preserve"> </v>
      </c>
      <c r="F531" s="1" t="s">
        <v>11030</v>
      </c>
      <c r="G531" s="1" t="s">
        <v>201</v>
      </c>
      <c r="H531" s="1"/>
      <c r="I531" s="1" t="s">
        <v>11079</v>
      </c>
      <c r="J531" s="1" t="s">
        <v>11206</v>
      </c>
      <c r="K531" s="77">
        <v>1</v>
      </c>
      <c r="L531" s="76">
        <v>30000</v>
      </c>
      <c r="M531" s="88">
        <f>Table1[[#This Row],[Percent]]*Table1[[#This Row],[Estimated Cost]]</f>
        <v>30000</v>
      </c>
      <c r="N531" s="54">
        <f>Table1[[#This Row],[Estimated Cost]]-Table1[[#This Row],[Grant Money ]]</f>
        <v>0</v>
      </c>
      <c r="O531" s="83">
        <v>106173439.3</v>
      </c>
      <c r="P531" s="90">
        <v>21988377</v>
      </c>
      <c r="Q531" s="89">
        <v>75000000</v>
      </c>
      <c r="R531" s="73" t="s">
        <v>18</v>
      </c>
    </row>
    <row r="532" spans="3:18" x14ac:dyDescent="0.25">
      <c r="C532" s="3">
        <v>2020</v>
      </c>
      <c r="D532" s="80" t="s">
        <v>75</v>
      </c>
      <c r="E532" s="9" t="str">
        <f>IFERROR(VLOOKUP(F532,Table3[#All],2,FALSE)," ")</f>
        <v xml:space="preserve"> </v>
      </c>
      <c r="F532" s="1" t="s">
        <v>10978</v>
      </c>
      <c r="G532" s="1" t="s">
        <v>5043</v>
      </c>
      <c r="H532" s="1"/>
      <c r="I532" s="1" t="s">
        <v>11079</v>
      </c>
      <c r="J532" s="1" t="s">
        <v>11206</v>
      </c>
      <c r="K532" s="77">
        <v>1</v>
      </c>
      <c r="L532" s="76">
        <v>20000</v>
      </c>
      <c r="M532" s="88">
        <f>Table1[[#This Row],[Percent]]*Table1[[#This Row],[Estimated Cost]]</f>
        <v>20000</v>
      </c>
      <c r="N532" s="54">
        <f>Table1[[#This Row],[Estimated Cost]]-Table1[[#This Row],[Grant Money ]]</f>
        <v>0</v>
      </c>
      <c r="O532" s="83">
        <v>106173439.3</v>
      </c>
      <c r="P532" s="90">
        <v>21988377</v>
      </c>
      <c r="Q532" s="89">
        <v>75000000</v>
      </c>
      <c r="R532" s="73" t="s">
        <v>18</v>
      </c>
    </row>
    <row r="533" spans="3:18" x14ac:dyDescent="0.25">
      <c r="C533" s="3">
        <v>2020</v>
      </c>
      <c r="D533" s="80" t="s">
        <v>75</v>
      </c>
      <c r="E533" s="9" t="str">
        <f>IFERROR(VLOOKUP(F533,Table3[#All],2,FALSE)," ")</f>
        <v xml:space="preserve"> </v>
      </c>
      <c r="F533" s="1" t="s">
        <v>11131</v>
      </c>
      <c r="G533" s="1" t="s">
        <v>5052</v>
      </c>
      <c r="H533" s="1"/>
      <c r="I533" s="1" t="s">
        <v>11079</v>
      </c>
      <c r="J533" s="1" t="s">
        <v>11206</v>
      </c>
      <c r="K533" s="77">
        <v>1</v>
      </c>
      <c r="L533" s="76">
        <v>30000</v>
      </c>
      <c r="M533" s="88">
        <f>Table1[[#This Row],[Percent]]*Table1[[#This Row],[Estimated Cost]]</f>
        <v>30000</v>
      </c>
      <c r="N533" s="54">
        <f>Table1[[#This Row],[Estimated Cost]]-Table1[[#This Row],[Grant Money ]]</f>
        <v>0</v>
      </c>
      <c r="O533" s="83">
        <v>106173439.3</v>
      </c>
      <c r="P533" s="90">
        <v>21988377</v>
      </c>
      <c r="Q533" s="89">
        <v>75000000</v>
      </c>
      <c r="R533" s="73" t="s">
        <v>18</v>
      </c>
    </row>
    <row r="534" spans="3:18" x14ac:dyDescent="0.25">
      <c r="C534" s="3">
        <v>2020</v>
      </c>
      <c r="D534" s="80" t="s">
        <v>75</v>
      </c>
      <c r="E534" s="9" t="str">
        <f>IFERROR(VLOOKUP(F534,Table3[#All],2,FALSE)," ")</f>
        <v xml:space="preserve"> </v>
      </c>
      <c r="F534" s="1" t="s">
        <v>10998</v>
      </c>
      <c r="G534" s="1" t="s">
        <v>145</v>
      </c>
      <c r="H534" s="1"/>
      <c r="I534" s="1" t="s">
        <v>11079</v>
      </c>
      <c r="J534" s="1" t="s">
        <v>11206</v>
      </c>
      <c r="K534" s="77">
        <v>1</v>
      </c>
      <c r="L534" s="76">
        <v>30000</v>
      </c>
      <c r="M534" s="88">
        <f>Table1[[#This Row],[Percent]]*Table1[[#This Row],[Estimated Cost]]</f>
        <v>30000</v>
      </c>
      <c r="N534" s="54">
        <f>Table1[[#This Row],[Estimated Cost]]-Table1[[#This Row],[Grant Money ]]</f>
        <v>0</v>
      </c>
      <c r="O534" s="83">
        <v>106173439.3</v>
      </c>
      <c r="P534" s="90">
        <v>21988377</v>
      </c>
      <c r="Q534" s="89">
        <v>75000000</v>
      </c>
      <c r="R534" s="73" t="s">
        <v>18</v>
      </c>
    </row>
    <row r="535" spans="3:18" x14ac:dyDescent="0.25">
      <c r="C535" s="3">
        <v>2020</v>
      </c>
      <c r="D535" s="80" t="s">
        <v>75</v>
      </c>
      <c r="E535" s="9" t="str">
        <f>IFERROR(VLOOKUP(F535,Table3[#All],2,FALSE)," ")</f>
        <v xml:space="preserve"> </v>
      </c>
      <c r="F535" s="1" t="s">
        <v>11132</v>
      </c>
      <c r="G535" s="1" t="s">
        <v>5066</v>
      </c>
      <c r="H535" s="1"/>
      <c r="I535" s="1" t="s">
        <v>11079</v>
      </c>
      <c r="J535" s="1" t="s">
        <v>11206</v>
      </c>
      <c r="K535" s="77">
        <v>1</v>
      </c>
      <c r="L535" s="76">
        <v>30000</v>
      </c>
      <c r="M535" s="88">
        <f>Table1[[#This Row],[Percent]]*Table1[[#This Row],[Estimated Cost]]</f>
        <v>30000</v>
      </c>
      <c r="N535" s="54">
        <f>Table1[[#This Row],[Estimated Cost]]-Table1[[#This Row],[Grant Money ]]</f>
        <v>0</v>
      </c>
      <c r="O535" s="83">
        <v>106173439.3</v>
      </c>
      <c r="P535" s="90">
        <v>21988377</v>
      </c>
      <c r="Q535" s="89">
        <v>75000000</v>
      </c>
      <c r="R535" s="73" t="s">
        <v>18</v>
      </c>
    </row>
    <row r="536" spans="3:18" x14ac:dyDescent="0.25">
      <c r="C536" s="3">
        <v>2020</v>
      </c>
      <c r="D536" s="80" t="s">
        <v>75</v>
      </c>
      <c r="E536" s="9" t="str">
        <f>IFERROR(VLOOKUP(F536,Table3[#All],2,FALSE)," ")</f>
        <v xml:space="preserve"> </v>
      </c>
      <c r="F536" s="1" t="s">
        <v>217</v>
      </c>
      <c r="G536" s="1" t="s">
        <v>202</v>
      </c>
      <c r="H536" s="1"/>
      <c r="I536" s="1" t="s">
        <v>11079</v>
      </c>
      <c r="J536" s="1" t="s">
        <v>11206</v>
      </c>
      <c r="K536" s="77">
        <v>1</v>
      </c>
      <c r="L536" s="76">
        <v>69000</v>
      </c>
      <c r="M536" s="88">
        <f>Table1[[#This Row],[Percent]]*Table1[[#This Row],[Estimated Cost]]</f>
        <v>69000</v>
      </c>
      <c r="N536" s="54">
        <f>Table1[[#This Row],[Estimated Cost]]-Table1[[#This Row],[Grant Money ]]</f>
        <v>0</v>
      </c>
      <c r="O536" s="83">
        <v>106173439.3</v>
      </c>
      <c r="P536" s="90">
        <v>21988377</v>
      </c>
      <c r="Q536" s="89">
        <v>75000000</v>
      </c>
      <c r="R536" s="73" t="s">
        <v>18</v>
      </c>
    </row>
    <row r="537" spans="3:18" x14ac:dyDescent="0.25">
      <c r="C537" s="3">
        <v>2020</v>
      </c>
      <c r="D537" s="80" t="s">
        <v>75</v>
      </c>
      <c r="E537" s="9" t="str">
        <f>IFERROR(VLOOKUP(F537,Table3[#All],2,FALSE)," ")</f>
        <v xml:space="preserve"> </v>
      </c>
      <c r="F537" s="1" t="s">
        <v>11133</v>
      </c>
      <c r="G537" s="1" t="s">
        <v>20</v>
      </c>
      <c r="H537" s="1"/>
      <c r="I537" s="1" t="s">
        <v>11079</v>
      </c>
      <c r="J537" s="1" t="s">
        <v>11206</v>
      </c>
      <c r="K537" s="77">
        <v>1</v>
      </c>
      <c r="L537" s="76">
        <v>30000</v>
      </c>
      <c r="M537" s="88">
        <f>Table1[[#This Row],[Percent]]*Table1[[#This Row],[Estimated Cost]]</f>
        <v>30000</v>
      </c>
      <c r="N537" s="54">
        <f>Table1[[#This Row],[Estimated Cost]]-Table1[[#This Row],[Grant Money ]]</f>
        <v>0</v>
      </c>
      <c r="O537" s="83">
        <v>106173439.3</v>
      </c>
      <c r="P537" s="90">
        <v>21988377</v>
      </c>
      <c r="Q537" s="89">
        <v>75000000</v>
      </c>
      <c r="R537" s="73" t="s">
        <v>18</v>
      </c>
    </row>
    <row r="538" spans="3:18" x14ac:dyDescent="0.25">
      <c r="C538" s="3">
        <v>2020</v>
      </c>
      <c r="D538" s="80" t="s">
        <v>75</v>
      </c>
      <c r="E538" s="9" t="str">
        <f>IFERROR(VLOOKUP(F538,Table3[#All],2,FALSE)," ")</f>
        <v xml:space="preserve"> </v>
      </c>
      <c r="F538" s="1" t="s">
        <v>11143</v>
      </c>
      <c r="G538" s="1" t="s">
        <v>3769</v>
      </c>
      <c r="H538" s="1"/>
      <c r="I538" s="1" t="s">
        <v>11079</v>
      </c>
      <c r="J538" s="1" t="s">
        <v>11206</v>
      </c>
      <c r="K538" s="77">
        <v>1</v>
      </c>
      <c r="L538" s="76">
        <v>69000</v>
      </c>
      <c r="M538" s="88">
        <f>Table1[[#This Row],[Percent]]*Table1[[#This Row],[Estimated Cost]]</f>
        <v>69000</v>
      </c>
      <c r="N538" s="54">
        <f>Table1[[#This Row],[Estimated Cost]]-Table1[[#This Row],[Grant Money ]]</f>
        <v>0</v>
      </c>
      <c r="O538" s="83">
        <v>106173439.3</v>
      </c>
      <c r="P538" s="90">
        <v>21988377</v>
      </c>
      <c r="Q538" s="89">
        <v>75000000</v>
      </c>
      <c r="R538" s="73" t="s">
        <v>18</v>
      </c>
    </row>
    <row r="539" spans="3:18" x14ac:dyDescent="0.25">
      <c r="C539" s="3">
        <v>2020</v>
      </c>
      <c r="D539" s="80" t="s">
        <v>75</v>
      </c>
      <c r="E539" s="9" t="str">
        <f>IFERROR(VLOOKUP(F539,Table3[#All],2,FALSE)," ")</f>
        <v>TKI</v>
      </c>
      <c r="F539" s="1" t="s">
        <v>10517</v>
      </c>
      <c r="G539" s="1" t="s">
        <v>10942</v>
      </c>
      <c r="H539" s="1"/>
      <c r="I539" s="1" t="s">
        <v>11079</v>
      </c>
      <c r="J539" s="1" t="s">
        <v>11206</v>
      </c>
      <c r="K539" s="77">
        <v>1</v>
      </c>
      <c r="L539" s="76">
        <v>157000</v>
      </c>
      <c r="M539" s="88">
        <f>Table1[[#This Row],[Percent]]*Table1[[#This Row],[Estimated Cost]]</f>
        <v>157000</v>
      </c>
      <c r="N539" s="54">
        <f>Table1[[#This Row],[Estimated Cost]]-Table1[[#This Row],[Grant Money ]]</f>
        <v>0</v>
      </c>
      <c r="O539" s="83">
        <v>106173439.3</v>
      </c>
      <c r="P539" s="90">
        <v>21988377</v>
      </c>
      <c r="Q539" s="89">
        <v>75000000</v>
      </c>
      <c r="R539" s="73" t="s">
        <v>51</v>
      </c>
    </row>
    <row r="540" spans="3:18" x14ac:dyDescent="0.25">
      <c r="C540" s="3">
        <v>2020</v>
      </c>
      <c r="D540" s="80" t="s">
        <v>75</v>
      </c>
      <c r="E540" s="9" t="str">
        <f>IFERROR(VLOOKUP(F540,Table3[#All],2,FALSE)," ")</f>
        <v xml:space="preserve"> </v>
      </c>
      <c r="F540" s="1" t="s">
        <v>11144</v>
      </c>
      <c r="G540" s="1" t="s">
        <v>5513</v>
      </c>
      <c r="H540" s="1"/>
      <c r="I540" s="1" t="s">
        <v>11079</v>
      </c>
      <c r="J540" s="1" t="s">
        <v>11206</v>
      </c>
      <c r="K540" s="77">
        <v>1</v>
      </c>
      <c r="L540" s="76">
        <v>1000</v>
      </c>
      <c r="M540" s="88">
        <f>Table1[[#This Row],[Percent]]*Table1[[#This Row],[Estimated Cost]]</f>
        <v>1000</v>
      </c>
      <c r="N540" s="54">
        <f>Table1[[#This Row],[Estimated Cost]]-Table1[[#This Row],[Grant Money ]]</f>
        <v>0</v>
      </c>
      <c r="O540" s="83">
        <v>106173439.3</v>
      </c>
      <c r="P540" s="90">
        <v>21988377</v>
      </c>
      <c r="Q540" s="89">
        <v>75000000</v>
      </c>
      <c r="R540" s="73" t="s">
        <v>18</v>
      </c>
    </row>
    <row r="541" spans="3:18" x14ac:dyDescent="0.25">
      <c r="C541" s="3">
        <v>2020</v>
      </c>
      <c r="D541" s="80" t="s">
        <v>75</v>
      </c>
      <c r="E541" s="9" t="str">
        <f>IFERROR(VLOOKUP(F541,Table3[#All],2,FALSE)," ")</f>
        <v>HQZ</v>
      </c>
      <c r="F541" s="1" t="s">
        <v>10503</v>
      </c>
      <c r="G541" s="1" t="s">
        <v>9501</v>
      </c>
      <c r="H541" s="1"/>
      <c r="I541" s="1" t="s">
        <v>11079</v>
      </c>
      <c r="J541" s="1" t="s">
        <v>11206</v>
      </c>
      <c r="K541" s="77">
        <v>1</v>
      </c>
      <c r="L541" s="76">
        <v>69000</v>
      </c>
      <c r="M541" s="88">
        <f>Table1[[#This Row],[Percent]]*Table1[[#This Row],[Estimated Cost]]</f>
        <v>69000</v>
      </c>
      <c r="N541" s="54">
        <f>Table1[[#This Row],[Estimated Cost]]-Table1[[#This Row],[Grant Money ]]</f>
        <v>0</v>
      </c>
      <c r="O541" s="83">
        <v>106173439.3</v>
      </c>
      <c r="P541" s="90">
        <v>21988377</v>
      </c>
      <c r="Q541" s="89">
        <v>75000000</v>
      </c>
      <c r="R541" s="73" t="s">
        <v>51</v>
      </c>
    </row>
    <row r="542" spans="3:18" x14ac:dyDescent="0.25">
      <c r="C542" s="3">
        <v>2020</v>
      </c>
      <c r="D542" s="80" t="s">
        <v>75</v>
      </c>
      <c r="E542" s="9" t="str">
        <f>IFERROR(VLOOKUP(F542,Table3[#All],2,FALSE)," ")</f>
        <v xml:space="preserve"> </v>
      </c>
      <c r="F542" s="9" t="s">
        <v>11146</v>
      </c>
      <c r="G542" s="9" t="s">
        <v>11142</v>
      </c>
      <c r="H542" s="9"/>
      <c r="I542" s="1" t="s">
        <v>11079</v>
      </c>
      <c r="J542" s="1" t="s">
        <v>11206</v>
      </c>
      <c r="K542" s="77">
        <v>1</v>
      </c>
      <c r="L542" s="76">
        <v>20000</v>
      </c>
      <c r="M542" s="88">
        <f>Table1[[#This Row],[Percent]]*Table1[[#This Row],[Estimated Cost]]</f>
        <v>20000</v>
      </c>
      <c r="N542" s="54">
        <f>Table1[[#This Row],[Estimated Cost]]-Table1[[#This Row],[Grant Money ]]</f>
        <v>0</v>
      </c>
      <c r="O542" s="83">
        <v>106173439.3</v>
      </c>
      <c r="P542" s="90">
        <v>21988377</v>
      </c>
      <c r="Q542" s="89">
        <v>75000000</v>
      </c>
      <c r="R542" s="61" t="s">
        <v>18</v>
      </c>
    </row>
    <row r="543" spans="3:18" ht="22.5" customHeight="1" x14ac:dyDescent="0.25">
      <c r="C543" s="3">
        <v>2020</v>
      </c>
      <c r="D543" s="80" t="s">
        <v>75</v>
      </c>
      <c r="E543" s="9" t="str">
        <f>IFERROR(VLOOKUP(F543,Table3[#All],2,FALSE)," ")</f>
        <v xml:space="preserve"> </v>
      </c>
      <c r="F543" s="9" t="s">
        <v>10546</v>
      </c>
      <c r="G543" s="9" t="s">
        <v>5613</v>
      </c>
      <c r="H543" s="9"/>
      <c r="I543" s="1" t="s">
        <v>11079</v>
      </c>
      <c r="J543" s="1" t="s">
        <v>11206</v>
      </c>
      <c r="K543" s="77">
        <v>1</v>
      </c>
      <c r="L543" s="76">
        <v>69000</v>
      </c>
      <c r="M543" s="88">
        <f>Table1[[#This Row],[Percent]]*Table1[[#This Row],[Estimated Cost]]</f>
        <v>69000</v>
      </c>
      <c r="N543" s="54">
        <f>Table1[[#This Row],[Estimated Cost]]-Table1[[#This Row],[Grant Money ]]</f>
        <v>0</v>
      </c>
      <c r="O543" s="83">
        <v>106173439.3</v>
      </c>
      <c r="P543" s="90">
        <v>21988377</v>
      </c>
      <c r="Q543" s="89">
        <v>75000000</v>
      </c>
      <c r="R543" s="61" t="s">
        <v>18</v>
      </c>
    </row>
    <row r="544" spans="3:18" ht="16.5" customHeight="1" x14ac:dyDescent="0.25">
      <c r="C544" s="3">
        <v>2020</v>
      </c>
      <c r="D544" s="80" t="s">
        <v>75</v>
      </c>
      <c r="E544" s="9" t="str">
        <f>IFERROR(VLOOKUP(F544,Table3[#All],2,FALSE)," ")</f>
        <v>JWY</v>
      </c>
      <c r="F544" s="9" t="s">
        <v>9439</v>
      </c>
      <c r="G544" s="9" t="s">
        <v>203</v>
      </c>
      <c r="H544" s="9" t="s">
        <v>10986</v>
      </c>
      <c r="I544" s="1" t="s">
        <v>11079</v>
      </c>
      <c r="J544" s="1" t="s">
        <v>11206</v>
      </c>
      <c r="K544" s="77">
        <v>1</v>
      </c>
      <c r="L544" s="76">
        <v>30000</v>
      </c>
      <c r="M544" s="88">
        <f>Table1[[#This Row],[Percent]]*Table1[[#This Row],[Estimated Cost]]</f>
        <v>30000</v>
      </c>
      <c r="N544" s="54">
        <f>Table1[[#This Row],[Estimated Cost]]-Table1[[#This Row],[Grant Money ]]</f>
        <v>0</v>
      </c>
      <c r="O544" s="83">
        <v>106173439.3</v>
      </c>
      <c r="P544" s="90">
        <v>21988377</v>
      </c>
      <c r="Q544" s="89">
        <v>75000000</v>
      </c>
      <c r="R544" s="61" t="s">
        <v>51</v>
      </c>
    </row>
    <row r="545" spans="3:18" ht="20.25" customHeight="1" x14ac:dyDescent="0.25">
      <c r="C545" s="3">
        <v>2020</v>
      </c>
      <c r="D545" s="80" t="s">
        <v>75</v>
      </c>
      <c r="E545" s="9" t="str">
        <f>IFERROR(VLOOKUP(F545,Table3[#All],2,FALSE)," ")</f>
        <v>MWL</v>
      </c>
      <c r="F545" s="9" t="s">
        <v>11017</v>
      </c>
      <c r="G545" s="9" t="s">
        <v>9440</v>
      </c>
      <c r="H545" s="9" t="s">
        <v>10986</v>
      </c>
      <c r="I545" s="1" t="s">
        <v>11079</v>
      </c>
      <c r="J545" s="1" t="s">
        <v>11206</v>
      </c>
      <c r="K545" s="77">
        <v>1</v>
      </c>
      <c r="L545" s="76">
        <v>69000</v>
      </c>
      <c r="M545" s="88">
        <f>Table1[[#This Row],[Percent]]*Table1[[#This Row],[Estimated Cost]]</f>
        <v>69000</v>
      </c>
      <c r="N545" s="54">
        <f>Table1[[#This Row],[Estimated Cost]]-Table1[[#This Row],[Grant Money ]]</f>
        <v>0</v>
      </c>
      <c r="O545" s="83">
        <v>106173439.3</v>
      </c>
      <c r="P545" s="90">
        <v>21988377</v>
      </c>
      <c r="Q545" s="89">
        <v>75000000</v>
      </c>
      <c r="R545" s="61" t="s">
        <v>51</v>
      </c>
    </row>
    <row r="546" spans="3:18" ht="18.75" customHeight="1" x14ac:dyDescent="0.25">
      <c r="C546" s="3">
        <v>2020</v>
      </c>
      <c r="D546" s="80" t="s">
        <v>75</v>
      </c>
      <c r="E546" s="9" t="str">
        <f>IFERROR(VLOOKUP(F546,Table3[#All],2,FALSE)," ")</f>
        <v xml:space="preserve"> </v>
      </c>
      <c r="F546" s="9" t="s">
        <v>273</v>
      </c>
      <c r="G546" s="9" t="s">
        <v>269</v>
      </c>
      <c r="H546" s="9"/>
      <c r="I546" s="1" t="s">
        <v>11079</v>
      </c>
      <c r="J546" s="1" t="s">
        <v>11206</v>
      </c>
      <c r="K546" s="77">
        <v>1</v>
      </c>
      <c r="L546" s="76">
        <v>30000</v>
      </c>
      <c r="M546" s="88">
        <f>Table1[[#This Row],[Percent]]*Table1[[#This Row],[Estimated Cost]]</f>
        <v>30000</v>
      </c>
      <c r="N546" s="54">
        <f>Table1[[#This Row],[Estimated Cost]]-Table1[[#This Row],[Grant Money ]]</f>
        <v>0</v>
      </c>
      <c r="O546" s="83">
        <v>106173439.3</v>
      </c>
      <c r="P546" s="90">
        <v>21988377</v>
      </c>
      <c r="Q546" s="89">
        <v>75000000</v>
      </c>
      <c r="R546" s="61" t="s">
        <v>18</v>
      </c>
    </row>
    <row r="547" spans="3:18" ht="17.25" customHeight="1" x14ac:dyDescent="0.25">
      <c r="C547" s="3">
        <v>2020</v>
      </c>
      <c r="D547" s="80" t="s">
        <v>75</v>
      </c>
      <c r="E547" s="9" t="str">
        <f>IFERROR(VLOOKUP(F547,Table3[#All],2,FALSE)," ")</f>
        <v xml:space="preserve"> </v>
      </c>
      <c r="F547" s="9" t="s">
        <v>10493</v>
      </c>
      <c r="G547" s="9" t="s">
        <v>10494</v>
      </c>
      <c r="H547" s="9" t="s">
        <v>11051</v>
      </c>
      <c r="I547" s="1" t="s">
        <v>11079</v>
      </c>
      <c r="J547" s="1" t="s">
        <v>11206</v>
      </c>
      <c r="K547" s="77">
        <v>1</v>
      </c>
      <c r="L547" s="76">
        <v>1000</v>
      </c>
      <c r="M547" s="88">
        <f>Table1[[#This Row],[Percent]]*Table1[[#This Row],[Estimated Cost]]</f>
        <v>1000</v>
      </c>
      <c r="N547" s="54">
        <f>Table1[[#This Row],[Estimated Cost]]-Table1[[#This Row],[Grant Money ]]</f>
        <v>0</v>
      </c>
      <c r="O547" s="83">
        <v>106173439.3</v>
      </c>
      <c r="P547" s="90">
        <v>21988377</v>
      </c>
      <c r="Q547" s="89">
        <v>75000000</v>
      </c>
      <c r="R547" s="61" t="s">
        <v>18</v>
      </c>
    </row>
    <row r="548" spans="3:18" ht="17.25" customHeight="1" x14ac:dyDescent="0.25">
      <c r="C548" s="3">
        <v>2020</v>
      </c>
      <c r="D548" s="80" t="s">
        <v>75</v>
      </c>
      <c r="E548" s="9" t="str">
        <f>IFERROR(VLOOKUP(F548,Table3[#All],2,FALSE)," ")</f>
        <v xml:space="preserve"> </v>
      </c>
      <c r="F548" s="9" t="s">
        <v>11147</v>
      </c>
      <c r="G548" s="9" t="s">
        <v>9504</v>
      </c>
      <c r="H548" s="9" t="s">
        <v>11051</v>
      </c>
      <c r="I548" s="1" t="s">
        <v>11079</v>
      </c>
      <c r="J548" s="1" t="s">
        <v>11206</v>
      </c>
      <c r="K548" s="77">
        <v>1</v>
      </c>
      <c r="L548" s="76">
        <v>69000</v>
      </c>
      <c r="M548" s="88">
        <f>Table1[[#This Row],[Percent]]*Table1[[#This Row],[Estimated Cost]]</f>
        <v>69000</v>
      </c>
      <c r="N548" s="54">
        <f>Table1[[#This Row],[Estimated Cost]]-Table1[[#This Row],[Grant Money ]]</f>
        <v>0</v>
      </c>
      <c r="O548" s="83">
        <v>106173439.3</v>
      </c>
      <c r="P548" s="90">
        <v>21988377</v>
      </c>
      <c r="Q548" s="89">
        <v>75000000</v>
      </c>
      <c r="R548" s="61" t="s">
        <v>18</v>
      </c>
    </row>
    <row r="549" spans="3:18" ht="21" customHeight="1" x14ac:dyDescent="0.25">
      <c r="C549" s="3">
        <v>2020</v>
      </c>
      <c r="D549" s="80" t="s">
        <v>75</v>
      </c>
      <c r="E549" s="9" t="str">
        <f>IFERROR(VLOOKUP(F549,Table3[#All],2,FALSE)," ")</f>
        <v xml:space="preserve"> </v>
      </c>
      <c r="F549" s="9" t="s">
        <v>99</v>
      </c>
      <c r="G549" s="9" t="s">
        <v>74</v>
      </c>
      <c r="H549" s="9"/>
      <c r="I549" s="1" t="s">
        <v>11079</v>
      </c>
      <c r="J549" s="1" t="s">
        <v>11206</v>
      </c>
      <c r="K549" s="77">
        <v>1</v>
      </c>
      <c r="L549" s="76">
        <v>20000</v>
      </c>
      <c r="M549" s="88">
        <f>Table1[[#This Row],[Percent]]*Table1[[#This Row],[Estimated Cost]]</f>
        <v>20000</v>
      </c>
      <c r="N549" s="54">
        <f>Table1[[#This Row],[Estimated Cost]]-Table1[[#This Row],[Grant Money ]]</f>
        <v>0</v>
      </c>
      <c r="O549" s="83">
        <v>106173439.3</v>
      </c>
      <c r="P549" s="90">
        <v>21988377</v>
      </c>
      <c r="Q549" s="89">
        <v>75000000</v>
      </c>
      <c r="R549" s="61" t="s">
        <v>18</v>
      </c>
    </row>
    <row r="550" spans="3:18" ht="18.75" customHeight="1" x14ac:dyDescent="0.25">
      <c r="C550" s="3">
        <v>2020</v>
      </c>
      <c r="D550" s="80" t="s">
        <v>75</v>
      </c>
      <c r="E550" s="9" t="str">
        <f>IFERROR(VLOOKUP(F550,Table3[#All],2,FALSE)," ")</f>
        <v xml:space="preserve"> </v>
      </c>
      <c r="F550" s="9" t="s">
        <v>84</v>
      </c>
      <c r="G550" s="9" t="s">
        <v>11148</v>
      </c>
      <c r="H550" s="9" t="s">
        <v>10</v>
      </c>
      <c r="I550" s="1" t="s">
        <v>11079</v>
      </c>
      <c r="J550" s="1" t="s">
        <v>11206</v>
      </c>
      <c r="K550" s="77">
        <v>1</v>
      </c>
      <c r="L550" s="76">
        <v>20000</v>
      </c>
      <c r="M550" s="88">
        <f>Table1[[#This Row],[Percent]]*Table1[[#This Row],[Estimated Cost]]</f>
        <v>20000</v>
      </c>
      <c r="N550" s="54">
        <f>Table1[[#This Row],[Estimated Cost]]-Table1[[#This Row],[Grant Money ]]</f>
        <v>0</v>
      </c>
      <c r="O550" s="83">
        <v>106173439.3</v>
      </c>
      <c r="P550" s="90">
        <v>21988377</v>
      </c>
      <c r="Q550" s="89">
        <v>75000000</v>
      </c>
      <c r="R550" s="61" t="s">
        <v>18</v>
      </c>
    </row>
    <row r="551" spans="3:18" ht="18.75" customHeight="1" x14ac:dyDescent="0.25">
      <c r="C551" s="3">
        <v>2020</v>
      </c>
      <c r="D551" s="80" t="s">
        <v>75</v>
      </c>
      <c r="E551" s="9" t="str">
        <f>IFERROR(VLOOKUP(F551,Table3[#All],2,FALSE)," ")</f>
        <v xml:space="preserve"> </v>
      </c>
      <c r="F551" s="9" t="s">
        <v>11149</v>
      </c>
      <c r="G551" s="9" t="s">
        <v>11150</v>
      </c>
      <c r="H551" s="9"/>
      <c r="I551" s="1" t="s">
        <v>11079</v>
      </c>
      <c r="J551" s="1" t="s">
        <v>11206</v>
      </c>
      <c r="K551" s="77">
        <v>1</v>
      </c>
      <c r="L551" s="76">
        <v>30000</v>
      </c>
      <c r="M551" s="88">
        <f>Table1[[#This Row],[Percent]]*Table1[[#This Row],[Estimated Cost]]</f>
        <v>30000</v>
      </c>
      <c r="N551" s="54">
        <f>Table1[[#This Row],[Estimated Cost]]-Table1[[#This Row],[Grant Money ]]</f>
        <v>0</v>
      </c>
      <c r="O551" s="83">
        <v>106173439.3</v>
      </c>
      <c r="P551" s="90">
        <v>21988377</v>
      </c>
      <c r="Q551" s="89">
        <v>75000000</v>
      </c>
      <c r="R551" s="61" t="s">
        <v>18</v>
      </c>
    </row>
    <row r="552" spans="3:18" ht="20.25" customHeight="1" x14ac:dyDescent="0.25">
      <c r="C552" s="3">
        <v>2020</v>
      </c>
      <c r="D552" s="80" t="s">
        <v>75</v>
      </c>
      <c r="E552" s="9" t="str">
        <f>IFERROR(VLOOKUP(F552,Table3[#All],2,FALSE)," ")</f>
        <v xml:space="preserve"> </v>
      </c>
      <c r="F552" s="9" t="s">
        <v>110</v>
      </c>
      <c r="G552" s="9" t="s">
        <v>44</v>
      </c>
      <c r="H552" s="9" t="s">
        <v>11051</v>
      </c>
      <c r="I552" s="1" t="s">
        <v>11079</v>
      </c>
      <c r="J552" s="1" t="s">
        <v>11206</v>
      </c>
      <c r="K552" s="77">
        <v>1</v>
      </c>
      <c r="L552" s="76">
        <v>69000</v>
      </c>
      <c r="M552" s="88">
        <f>Table1[[#This Row],[Percent]]*Table1[[#This Row],[Estimated Cost]]</f>
        <v>69000</v>
      </c>
      <c r="N552" s="54">
        <f>Table1[[#This Row],[Estimated Cost]]-Table1[[#This Row],[Grant Money ]]</f>
        <v>0</v>
      </c>
      <c r="O552" s="83">
        <v>106173439.3</v>
      </c>
      <c r="P552" s="90">
        <v>21988377</v>
      </c>
      <c r="Q552" s="89">
        <v>75000000</v>
      </c>
      <c r="R552" s="61" t="s">
        <v>18</v>
      </c>
    </row>
    <row r="553" spans="3:18" ht="27.75" customHeight="1" x14ac:dyDescent="0.25">
      <c r="C553" s="3">
        <v>2020</v>
      </c>
      <c r="D553" s="80" t="s">
        <v>75</v>
      </c>
      <c r="E553" s="9" t="str">
        <f>IFERROR(VLOOKUP(F553,Table3[#All],2,FALSE)," ")</f>
        <v xml:space="preserve"> </v>
      </c>
      <c r="F553" s="9" t="s">
        <v>10930</v>
      </c>
      <c r="G553" s="9" t="s">
        <v>254</v>
      </c>
      <c r="H553" s="9" t="s">
        <v>11051</v>
      </c>
      <c r="I553" s="1" t="s">
        <v>11079</v>
      </c>
      <c r="J553" s="1" t="s">
        <v>11206</v>
      </c>
      <c r="K553" s="77">
        <v>1</v>
      </c>
      <c r="L553" s="76">
        <v>69000</v>
      </c>
      <c r="M553" s="88">
        <f>Table1[[#This Row],[Percent]]*Table1[[#This Row],[Estimated Cost]]</f>
        <v>69000</v>
      </c>
      <c r="N553" s="54">
        <f>Table1[[#This Row],[Estimated Cost]]-Table1[[#This Row],[Grant Money ]]</f>
        <v>0</v>
      </c>
      <c r="O553" s="83">
        <v>106173439.3</v>
      </c>
      <c r="P553" s="90">
        <v>21988377</v>
      </c>
      <c r="Q553" s="89">
        <v>75000000</v>
      </c>
      <c r="R553" s="61" t="s">
        <v>18</v>
      </c>
    </row>
    <row r="554" spans="3:18" ht="27.75" customHeight="1" x14ac:dyDescent="0.25">
      <c r="C554" s="3">
        <v>2020</v>
      </c>
      <c r="D554" s="80" t="s">
        <v>75</v>
      </c>
      <c r="E554" s="9" t="str">
        <f>IFERROR(VLOOKUP(F554,Table3[#All],2,FALSE)," ")</f>
        <v xml:space="preserve"> </v>
      </c>
      <c r="F554" s="1" t="s">
        <v>10882</v>
      </c>
      <c r="G554" s="1" t="s">
        <v>6385</v>
      </c>
      <c r="H554" s="1"/>
      <c r="I554" s="1" t="s">
        <v>11079</v>
      </c>
      <c r="J554" s="1" t="s">
        <v>11206</v>
      </c>
      <c r="K554" s="77">
        <v>1</v>
      </c>
      <c r="L554" s="76">
        <v>1000</v>
      </c>
      <c r="M554" s="88">
        <f>Table1[[#This Row],[Percent]]*Table1[[#This Row],[Estimated Cost]]</f>
        <v>1000</v>
      </c>
      <c r="N554" s="54">
        <f>Table1[[#This Row],[Estimated Cost]]-Table1[[#This Row],[Grant Money ]]</f>
        <v>0</v>
      </c>
      <c r="O554" s="83">
        <v>106173439.3</v>
      </c>
      <c r="P554" s="90">
        <v>21988377</v>
      </c>
      <c r="Q554" s="89">
        <v>75000000</v>
      </c>
      <c r="R554" s="61" t="s">
        <v>18</v>
      </c>
    </row>
    <row r="555" spans="3:18" ht="27.75" customHeight="1" x14ac:dyDescent="0.25">
      <c r="C555" s="3">
        <v>2020</v>
      </c>
      <c r="D555" s="80" t="s">
        <v>75</v>
      </c>
      <c r="E555" s="9" t="str">
        <f>IFERROR(VLOOKUP(F555,Table3[#All],2,FALSE)," ")</f>
        <v xml:space="preserve"> </v>
      </c>
      <c r="F555" s="1" t="s">
        <v>11151</v>
      </c>
      <c r="G555" s="1" t="s">
        <v>11152</v>
      </c>
      <c r="H555" s="1"/>
      <c r="I555" s="1" t="s">
        <v>11079</v>
      </c>
      <c r="J555" s="1" t="s">
        <v>11206</v>
      </c>
      <c r="K555" s="77">
        <v>1</v>
      </c>
      <c r="L555" s="76">
        <v>30000</v>
      </c>
      <c r="M555" s="88">
        <f>Table1[[#This Row],[Percent]]*Table1[[#This Row],[Estimated Cost]]</f>
        <v>30000</v>
      </c>
      <c r="N555" s="54">
        <f>Table1[[#This Row],[Estimated Cost]]-Table1[[#This Row],[Grant Money ]]</f>
        <v>0</v>
      </c>
      <c r="O555" s="83">
        <v>106173439.3</v>
      </c>
      <c r="P555" s="90">
        <v>21988377</v>
      </c>
      <c r="Q555" s="89">
        <v>75000000</v>
      </c>
      <c r="R555" s="61" t="s">
        <v>18</v>
      </c>
    </row>
    <row r="556" spans="3:18" ht="17.25" customHeight="1" x14ac:dyDescent="0.25">
      <c r="C556" s="3">
        <v>2020</v>
      </c>
      <c r="D556" s="80" t="s">
        <v>75</v>
      </c>
      <c r="E556" s="9" t="str">
        <f>IFERROR(VLOOKUP(F556,Table3[#All],2,FALSE)," ")</f>
        <v xml:space="preserve"> </v>
      </c>
      <c r="F556" s="9" t="s">
        <v>11153</v>
      </c>
      <c r="G556" s="9" t="s">
        <v>2259</v>
      </c>
      <c r="H556" s="9"/>
      <c r="I556" s="1" t="s">
        <v>11079</v>
      </c>
      <c r="J556" s="1" t="s">
        <v>11206</v>
      </c>
      <c r="K556" s="77">
        <v>1</v>
      </c>
      <c r="L556" s="76">
        <v>20000</v>
      </c>
      <c r="M556" s="88">
        <f>Table1[[#This Row],[Percent]]*Table1[[#This Row],[Estimated Cost]]</f>
        <v>20000</v>
      </c>
      <c r="N556" s="54">
        <f>Table1[[#This Row],[Estimated Cost]]-Table1[[#This Row],[Grant Money ]]</f>
        <v>0</v>
      </c>
      <c r="O556" s="83">
        <v>106173439.3</v>
      </c>
      <c r="P556" s="90">
        <v>21988377</v>
      </c>
      <c r="Q556" s="89">
        <v>75000000</v>
      </c>
      <c r="R556" s="61" t="s">
        <v>18</v>
      </c>
    </row>
    <row r="557" spans="3:18" ht="17.25" customHeight="1" x14ac:dyDescent="0.25">
      <c r="C557" s="3">
        <v>2020</v>
      </c>
      <c r="D557" s="80" t="s">
        <v>75</v>
      </c>
      <c r="E557" s="9" t="str">
        <f>IFERROR(VLOOKUP(F557,Table3[#All],2,FALSE)," ")</f>
        <v xml:space="preserve"> </v>
      </c>
      <c r="F557" s="1" t="s">
        <v>10461</v>
      </c>
      <c r="G557" s="1" t="s">
        <v>11154</v>
      </c>
      <c r="H557" s="1"/>
      <c r="I557" s="1" t="s">
        <v>11079</v>
      </c>
      <c r="J557" s="1" t="s">
        <v>11206</v>
      </c>
      <c r="K557" s="77">
        <v>1</v>
      </c>
      <c r="L557" s="76">
        <v>20000</v>
      </c>
      <c r="M557" s="88">
        <f>Table1[[#This Row],[Percent]]*Table1[[#This Row],[Estimated Cost]]</f>
        <v>20000</v>
      </c>
      <c r="N557" s="54">
        <f>Table1[[#This Row],[Estimated Cost]]-Table1[[#This Row],[Grant Money ]]</f>
        <v>0</v>
      </c>
      <c r="O557" s="83">
        <v>106173439.3</v>
      </c>
      <c r="P557" s="90">
        <v>21988377</v>
      </c>
      <c r="Q557" s="89">
        <v>75000000</v>
      </c>
      <c r="R557" s="61" t="s">
        <v>18</v>
      </c>
    </row>
    <row r="558" spans="3:18" ht="17.25" customHeight="1" x14ac:dyDescent="0.25">
      <c r="C558" s="3">
        <v>2020</v>
      </c>
      <c r="D558" s="80" t="s">
        <v>75</v>
      </c>
      <c r="E558" s="9" t="str">
        <f>IFERROR(VLOOKUP(F558,Table3[#All],2,FALSE)," ")</f>
        <v xml:space="preserve"> </v>
      </c>
      <c r="F558" s="1" t="s">
        <v>11035</v>
      </c>
      <c r="G558" s="1" t="s">
        <v>6579</v>
      </c>
      <c r="H558" s="1"/>
      <c r="I558" s="1" t="s">
        <v>11079</v>
      </c>
      <c r="J558" s="1" t="s">
        <v>11206</v>
      </c>
      <c r="K558" s="77">
        <v>1</v>
      </c>
      <c r="L558" s="76">
        <v>69000</v>
      </c>
      <c r="M558" s="88">
        <f>Table1[[#This Row],[Percent]]*Table1[[#This Row],[Estimated Cost]]</f>
        <v>69000</v>
      </c>
      <c r="N558" s="54">
        <f>Table1[[#This Row],[Estimated Cost]]-Table1[[#This Row],[Grant Money ]]</f>
        <v>0</v>
      </c>
      <c r="O558" s="83">
        <v>106173439.3</v>
      </c>
      <c r="P558" s="90">
        <v>21988377</v>
      </c>
      <c r="Q558" s="89">
        <v>75000000</v>
      </c>
      <c r="R558" s="61" t="s">
        <v>18</v>
      </c>
    </row>
    <row r="559" spans="3:18" ht="17.25" customHeight="1" x14ac:dyDescent="0.25">
      <c r="C559" s="3">
        <v>2020</v>
      </c>
      <c r="D559" s="80" t="s">
        <v>75</v>
      </c>
      <c r="E559" s="9" t="str">
        <f>IFERROR(VLOOKUP(F559,Table3[#All],2,FALSE)," ")</f>
        <v xml:space="preserve"> </v>
      </c>
      <c r="F559" s="1" t="s">
        <v>11056</v>
      </c>
      <c r="G559" s="1" t="s">
        <v>6602</v>
      </c>
      <c r="H559" s="1"/>
      <c r="I559" s="1" t="s">
        <v>11079</v>
      </c>
      <c r="J559" s="1" t="s">
        <v>11206</v>
      </c>
      <c r="K559" s="77">
        <v>1</v>
      </c>
      <c r="L559" s="76">
        <v>69000</v>
      </c>
      <c r="M559" s="88">
        <f>Table1[[#This Row],[Percent]]*Table1[[#This Row],[Estimated Cost]]</f>
        <v>69000</v>
      </c>
      <c r="N559" s="54">
        <f>Table1[[#This Row],[Estimated Cost]]-Table1[[#This Row],[Grant Money ]]</f>
        <v>0</v>
      </c>
      <c r="O559" s="83">
        <v>106173439.3</v>
      </c>
      <c r="P559" s="90">
        <v>21988377</v>
      </c>
      <c r="Q559" s="89">
        <v>75000000</v>
      </c>
      <c r="R559" s="61" t="s">
        <v>18</v>
      </c>
    </row>
    <row r="560" spans="3:18" ht="17.25" customHeight="1" x14ac:dyDescent="0.25">
      <c r="C560" s="3">
        <v>2020</v>
      </c>
      <c r="D560" s="80" t="s">
        <v>75</v>
      </c>
      <c r="E560" s="9" t="str">
        <f>IFERROR(VLOOKUP(F560,Table3[#All],2,FALSE)," ")</f>
        <v xml:space="preserve"> </v>
      </c>
      <c r="F560" s="1" t="s">
        <v>11155</v>
      </c>
      <c r="G560" s="1" t="s">
        <v>11156</v>
      </c>
      <c r="H560" s="1"/>
      <c r="I560" s="1" t="s">
        <v>11079</v>
      </c>
      <c r="J560" s="1" t="s">
        <v>11206</v>
      </c>
      <c r="K560" s="77">
        <v>1</v>
      </c>
      <c r="L560" s="76">
        <v>69000</v>
      </c>
      <c r="M560" s="88">
        <f>Table1[[#This Row],[Percent]]*Table1[[#This Row],[Estimated Cost]]</f>
        <v>69000</v>
      </c>
      <c r="N560" s="54">
        <f>Table1[[#This Row],[Estimated Cost]]-Table1[[#This Row],[Grant Money ]]</f>
        <v>0</v>
      </c>
      <c r="O560" s="83">
        <v>106173439.3</v>
      </c>
      <c r="P560" s="90">
        <v>21988377</v>
      </c>
      <c r="Q560" s="89">
        <v>75000000</v>
      </c>
      <c r="R560" s="61" t="s">
        <v>18</v>
      </c>
    </row>
    <row r="561" spans="3:18" ht="17.25" customHeight="1" x14ac:dyDescent="0.25">
      <c r="C561" s="3">
        <v>2020</v>
      </c>
      <c r="D561" s="80" t="s">
        <v>75</v>
      </c>
      <c r="E561" s="9" t="str">
        <f>IFERROR(VLOOKUP(F561,Table3[#All],2,FALSE)," ")</f>
        <v xml:space="preserve"> </v>
      </c>
      <c r="F561" s="1" t="s">
        <v>161</v>
      </c>
      <c r="G561" s="1" t="s">
        <v>10482</v>
      </c>
      <c r="H561" s="1"/>
      <c r="I561" s="1" t="s">
        <v>11079</v>
      </c>
      <c r="J561" s="1" t="s">
        <v>11206</v>
      </c>
      <c r="K561" s="77">
        <v>1</v>
      </c>
      <c r="L561" s="76">
        <v>20000</v>
      </c>
      <c r="M561" s="88">
        <f>Table1[[#This Row],[Percent]]*Table1[[#This Row],[Estimated Cost]]</f>
        <v>20000</v>
      </c>
      <c r="N561" s="54">
        <f>Table1[[#This Row],[Estimated Cost]]-Table1[[#This Row],[Grant Money ]]</f>
        <v>0</v>
      </c>
      <c r="O561" s="83">
        <v>106173439.3</v>
      </c>
      <c r="P561" s="90">
        <v>21988377</v>
      </c>
      <c r="Q561" s="89">
        <v>75000000</v>
      </c>
      <c r="R561" s="61" t="s">
        <v>18</v>
      </c>
    </row>
    <row r="562" spans="3:18" ht="17.25" customHeight="1" x14ac:dyDescent="0.25">
      <c r="C562" s="3">
        <v>2020</v>
      </c>
      <c r="D562" s="80" t="s">
        <v>75</v>
      </c>
      <c r="E562" s="9" t="str">
        <f>IFERROR(VLOOKUP(F562,Table3[#All],2,FALSE)," ")</f>
        <v xml:space="preserve"> </v>
      </c>
      <c r="F562" s="1" t="s">
        <v>10983</v>
      </c>
      <c r="G562" s="1" t="s">
        <v>10903</v>
      </c>
      <c r="H562" s="1"/>
      <c r="I562" s="1" t="s">
        <v>11079</v>
      </c>
      <c r="J562" s="1" t="s">
        <v>11206</v>
      </c>
      <c r="K562" s="77">
        <v>1</v>
      </c>
      <c r="L562" s="76">
        <v>69000</v>
      </c>
      <c r="M562" s="88">
        <f>Table1[[#This Row],[Percent]]*Table1[[#This Row],[Estimated Cost]]</f>
        <v>69000</v>
      </c>
      <c r="N562" s="54">
        <f>Table1[[#This Row],[Estimated Cost]]-Table1[[#This Row],[Grant Money ]]</f>
        <v>0</v>
      </c>
      <c r="O562" s="83">
        <v>106173439.3</v>
      </c>
      <c r="P562" s="90">
        <v>21988377</v>
      </c>
      <c r="Q562" s="89">
        <v>75000000</v>
      </c>
      <c r="R562" s="61" t="s">
        <v>18</v>
      </c>
    </row>
    <row r="563" spans="3:18" ht="17.25" customHeight="1" x14ac:dyDescent="0.25">
      <c r="C563" s="3">
        <v>2020</v>
      </c>
      <c r="D563" s="80" t="s">
        <v>75</v>
      </c>
      <c r="E563" s="9" t="str">
        <f>IFERROR(VLOOKUP(F563,Table3[#All],2,FALSE)," ")</f>
        <v xml:space="preserve"> </v>
      </c>
      <c r="F563" s="1" t="s">
        <v>10933</v>
      </c>
      <c r="G563" s="1" t="s">
        <v>6745</v>
      </c>
      <c r="H563" s="1"/>
      <c r="I563" s="1" t="s">
        <v>11079</v>
      </c>
      <c r="J563" s="1" t="s">
        <v>11206</v>
      </c>
      <c r="K563" s="77">
        <v>1</v>
      </c>
      <c r="L563" s="76">
        <v>30000</v>
      </c>
      <c r="M563" s="88">
        <f>Table1[[#This Row],[Percent]]*Table1[[#This Row],[Estimated Cost]]</f>
        <v>30000</v>
      </c>
      <c r="N563" s="54">
        <f>Table1[[#This Row],[Estimated Cost]]-Table1[[#This Row],[Grant Money ]]</f>
        <v>0</v>
      </c>
      <c r="O563" s="83">
        <v>106173439.3</v>
      </c>
      <c r="P563" s="90">
        <v>21988377</v>
      </c>
      <c r="Q563" s="89">
        <v>75000000</v>
      </c>
      <c r="R563" s="61" t="s">
        <v>18</v>
      </c>
    </row>
    <row r="564" spans="3:18" ht="17.25" customHeight="1" x14ac:dyDescent="0.25">
      <c r="C564" s="3">
        <v>2020</v>
      </c>
      <c r="D564" s="80" t="s">
        <v>75</v>
      </c>
      <c r="E564" s="9" t="str">
        <f>IFERROR(VLOOKUP(F564,Table3[#All],2,FALSE)," ")</f>
        <v xml:space="preserve"> </v>
      </c>
      <c r="F564" s="1" t="s">
        <v>10935</v>
      </c>
      <c r="G564" s="1" t="s">
        <v>10962</v>
      </c>
      <c r="H564" s="1"/>
      <c r="I564" s="1" t="s">
        <v>11079</v>
      </c>
      <c r="J564" s="1" t="s">
        <v>11206</v>
      </c>
      <c r="K564" s="77">
        <v>1</v>
      </c>
      <c r="L564" s="76">
        <v>30000</v>
      </c>
      <c r="M564" s="88">
        <f>Table1[[#This Row],[Percent]]*Table1[[#This Row],[Estimated Cost]]</f>
        <v>30000</v>
      </c>
      <c r="N564" s="54">
        <f>Table1[[#This Row],[Estimated Cost]]-Table1[[#This Row],[Grant Money ]]</f>
        <v>0</v>
      </c>
      <c r="O564" s="83">
        <v>106173439.3</v>
      </c>
      <c r="P564" s="90">
        <v>21988377</v>
      </c>
      <c r="Q564" s="89">
        <v>75000000</v>
      </c>
      <c r="R564" s="61" t="s">
        <v>18</v>
      </c>
    </row>
    <row r="565" spans="3:18" ht="17.25" customHeight="1" x14ac:dyDescent="0.25">
      <c r="C565" s="3">
        <v>2020</v>
      </c>
      <c r="D565" s="80" t="s">
        <v>75</v>
      </c>
      <c r="E565" s="9" t="str">
        <f>IFERROR(VLOOKUP(F565,Table3[#All],2,FALSE)," ")</f>
        <v xml:space="preserve"> </v>
      </c>
      <c r="F565" s="1" t="s">
        <v>10886</v>
      </c>
      <c r="G565" s="1" t="s">
        <v>11157</v>
      </c>
      <c r="H565" s="1"/>
      <c r="I565" s="1" t="s">
        <v>11079</v>
      </c>
      <c r="J565" s="1" t="s">
        <v>11206</v>
      </c>
      <c r="K565" s="77">
        <v>1</v>
      </c>
      <c r="L565" s="76">
        <v>20000</v>
      </c>
      <c r="M565" s="88">
        <f>Table1[[#This Row],[Percent]]*Table1[[#This Row],[Estimated Cost]]</f>
        <v>20000</v>
      </c>
      <c r="N565" s="54">
        <f>Table1[[#This Row],[Estimated Cost]]-Table1[[#This Row],[Grant Money ]]</f>
        <v>0</v>
      </c>
      <c r="O565" s="83">
        <v>106173439.3</v>
      </c>
      <c r="P565" s="90">
        <v>21988377</v>
      </c>
      <c r="Q565" s="89">
        <v>75000000</v>
      </c>
      <c r="R565" s="61" t="s">
        <v>18</v>
      </c>
    </row>
    <row r="566" spans="3:18" ht="17.25" customHeight="1" x14ac:dyDescent="0.25">
      <c r="C566" s="3">
        <v>2020</v>
      </c>
      <c r="D566" s="80" t="s">
        <v>75</v>
      </c>
      <c r="E566" s="9" t="str">
        <f>IFERROR(VLOOKUP(F566,Table3[#All],2,FALSE)," ")</f>
        <v xml:space="preserve"> </v>
      </c>
      <c r="F566" s="1" t="s">
        <v>11019</v>
      </c>
      <c r="G566" s="1" t="s">
        <v>1474</v>
      </c>
      <c r="H566" s="1"/>
      <c r="I566" s="1" t="s">
        <v>11079</v>
      </c>
      <c r="J566" s="1" t="s">
        <v>11206</v>
      </c>
      <c r="K566" s="77">
        <v>1</v>
      </c>
      <c r="L566" s="76">
        <v>20000</v>
      </c>
      <c r="M566" s="88">
        <f>Table1[[#This Row],[Percent]]*Table1[[#This Row],[Estimated Cost]]</f>
        <v>20000</v>
      </c>
      <c r="N566" s="54">
        <f>Table1[[#This Row],[Estimated Cost]]-Table1[[#This Row],[Grant Money ]]</f>
        <v>0</v>
      </c>
      <c r="O566" s="83">
        <v>106173439.3</v>
      </c>
      <c r="P566" s="90">
        <v>21988377</v>
      </c>
      <c r="Q566" s="89">
        <v>75000000</v>
      </c>
      <c r="R566" s="61" t="s">
        <v>18</v>
      </c>
    </row>
    <row r="567" spans="3:18" ht="17.25" customHeight="1" x14ac:dyDescent="0.25">
      <c r="C567" s="3">
        <v>2020</v>
      </c>
      <c r="D567" s="80" t="s">
        <v>75</v>
      </c>
      <c r="E567" s="9" t="str">
        <f>IFERROR(VLOOKUP(F567,Table3[#All],2,FALSE)," ")</f>
        <v xml:space="preserve"> </v>
      </c>
      <c r="F567" s="1" t="s">
        <v>11000</v>
      </c>
      <c r="G567" s="1" t="s">
        <v>1440</v>
      </c>
      <c r="H567" s="1"/>
      <c r="I567" s="1" t="s">
        <v>11079</v>
      </c>
      <c r="J567" s="1" t="s">
        <v>11206</v>
      </c>
      <c r="K567" s="77">
        <v>1</v>
      </c>
      <c r="L567" s="76">
        <v>30000</v>
      </c>
      <c r="M567" s="88">
        <f>Table1[[#This Row],[Percent]]*Table1[[#This Row],[Estimated Cost]]</f>
        <v>30000</v>
      </c>
      <c r="N567" s="54">
        <f>Table1[[#This Row],[Estimated Cost]]-Table1[[#This Row],[Grant Money ]]</f>
        <v>0</v>
      </c>
      <c r="O567" s="83">
        <v>106173439.3</v>
      </c>
      <c r="P567" s="90">
        <v>21988377</v>
      </c>
      <c r="Q567" s="89">
        <v>75000000</v>
      </c>
      <c r="R567" s="61" t="s">
        <v>18</v>
      </c>
    </row>
    <row r="568" spans="3:18" ht="17.25" customHeight="1" x14ac:dyDescent="0.25">
      <c r="C568" s="3">
        <v>2020</v>
      </c>
      <c r="D568" s="80" t="s">
        <v>75</v>
      </c>
      <c r="E568" s="9" t="str">
        <f>IFERROR(VLOOKUP(F568,Table3[#All],2,FALSE)," ")</f>
        <v xml:space="preserve"> </v>
      </c>
      <c r="F568" s="1" t="s">
        <v>70</v>
      </c>
      <c r="G568" s="1" t="s">
        <v>11145</v>
      </c>
      <c r="H568" s="1"/>
      <c r="I568" s="1" t="s">
        <v>11079</v>
      </c>
      <c r="J568" s="1" t="s">
        <v>11206</v>
      </c>
      <c r="K568" s="77">
        <v>1</v>
      </c>
      <c r="L568" s="76">
        <v>20000</v>
      </c>
      <c r="M568" s="88">
        <f>Table1[[#This Row],[Percent]]*Table1[[#This Row],[Estimated Cost]]</f>
        <v>20000</v>
      </c>
      <c r="N568" s="54">
        <f>Table1[[#This Row],[Estimated Cost]]-Table1[[#This Row],[Grant Money ]]</f>
        <v>0</v>
      </c>
      <c r="O568" s="83">
        <v>106173439.3</v>
      </c>
      <c r="P568" s="90">
        <v>21988377</v>
      </c>
      <c r="Q568" s="89">
        <v>75000000</v>
      </c>
      <c r="R568" s="61" t="s">
        <v>18</v>
      </c>
    </row>
    <row r="569" spans="3:18" ht="17.25" customHeight="1" x14ac:dyDescent="0.25">
      <c r="C569" s="3">
        <v>2020</v>
      </c>
      <c r="D569" s="80" t="s">
        <v>75</v>
      </c>
      <c r="E569" s="9" t="str">
        <f>IFERROR(VLOOKUP(F569,Table3[#All],2,FALSE)," ")</f>
        <v xml:space="preserve"> </v>
      </c>
      <c r="F569" s="1" t="s">
        <v>11036</v>
      </c>
      <c r="G569" s="1" t="s">
        <v>205</v>
      </c>
      <c r="H569" s="1"/>
      <c r="I569" s="1" t="s">
        <v>11079</v>
      </c>
      <c r="J569" s="1" t="s">
        <v>11206</v>
      </c>
      <c r="K569" s="77">
        <v>1</v>
      </c>
      <c r="L569" s="76">
        <v>30000</v>
      </c>
      <c r="M569" s="88">
        <f>Table1[[#This Row],[Percent]]*Table1[[#This Row],[Estimated Cost]]</f>
        <v>30000</v>
      </c>
      <c r="N569" s="54">
        <f>Table1[[#This Row],[Estimated Cost]]-Table1[[#This Row],[Grant Money ]]</f>
        <v>0</v>
      </c>
      <c r="O569" s="83">
        <v>106173439.3</v>
      </c>
      <c r="P569" s="90">
        <v>21988377</v>
      </c>
      <c r="Q569" s="89">
        <v>75000000</v>
      </c>
      <c r="R569" s="61" t="s">
        <v>18</v>
      </c>
    </row>
    <row r="570" spans="3:18" ht="17.25" customHeight="1" x14ac:dyDescent="0.25">
      <c r="C570" s="3">
        <v>2020</v>
      </c>
      <c r="D570" s="80" t="s">
        <v>75</v>
      </c>
      <c r="E570" s="9" t="str">
        <f>IFERROR(VLOOKUP(F570,Table3[#All],2,FALSE)," ")</f>
        <v xml:space="preserve"> </v>
      </c>
      <c r="F570" s="1" t="s">
        <v>11073</v>
      </c>
      <c r="G570" s="1" t="s">
        <v>7290</v>
      </c>
      <c r="H570" s="1"/>
      <c r="I570" s="1" t="s">
        <v>11079</v>
      </c>
      <c r="J570" s="1" t="s">
        <v>11206</v>
      </c>
      <c r="K570" s="77">
        <v>1</v>
      </c>
      <c r="L570" s="76">
        <v>30000</v>
      </c>
      <c r="M570" s="88">
        <f>Table1[[#This Row],[Percent]]*Table1[[#This Row],[Estimated Cost]]</f>
        <v>30000</v>
      </c>
      <c r="N570" s="54">
        <f>Table1[[#This Row],[Estimated Cost]]-Table1[[#This Row],[Grant Money ]]</f>
        <v>0</v>
      </c>
      <c r="O570" s="83">
        <v>106173439.3</v>
      </c>
      <c r="P570" s="90">
        <v>21988377</v>
      </c>
      <c r="Q570" s="89">
        <v>75000000</v>
      </c>
      <c r="R570" s="61" t="s">
        <v>18</v>
      </c>
    </row>
    <row r="571" spans="3:18" ht="17.25" customHeight="1" x14ac:dyDescent="0.25">
      <c r="C571" s="3">
        <v>2020</v>
      </c>
      <c r="D571" s="80" t="s">
        <v>75</v>
      </c>
      <c r="E571" s="9" t="str">
        <f>IFERROR(VLOOKUP(F571,Table3[#All],2,FALSE)," ")</f>
        <v xml:space="preserve"> </v>
      </c>
      <c r="F571" s="1" t="s">
        <v>105</v>
      </c>
      <c r="G571" s="1" t="s">
        <v>106</v>
      </c>
      <c r="H571" s="1"/>
      <c r="I571" s="1" t="s">
        <v>11079</v>
      </c>
      <c r="J571" s="1" t="s">
        <v>11206</v>
      </c>
      <c r="K571" s="77">
        <v>1</v>
      </c>
      <c r="L571" s="76">
        <v>30000</v>
      </c>
      <c r="M571" s="88">
        <f>Table1[[#This Row],[Percent]]*Table1[[#This Row],[Estimated Cost]]</f>
        <v>30000</v>
      </c>
      <c r="N571" s="54">
        <f>Table1[[#This Row],[Estimated Cost]]-Table1[[#This Row],[Grant Money ]]</f>
        <v>0</v>
      </c>
      <c r="O571" s="83">
        <v>106173439.3</v>
      </c>
      <c r="P571" s="90">
        <v>21988377</v>
      </c>
      <c r="Q571" s="89">
        <v>75000000</v>
      </c>
      <c r="R571" s="61" t="s">
        <v>18</v>
      </c>
    </row>
    <row r="572" spans="3:18" ht="17.25" customHeight="1" x14ac:dyDescent="0.25">
      <c r="C572" s="3">
        <v>2020</v>
      </c>
      <c r="D572" s="80" t="s">
        <v>75</v>
      </c>
      <c r="E572" s="9" t="str">
        <f>IFERROR(VLOOKUP(F572,Table3[#All],2,FALSE)," ")</f>
        <v xml:space="preserve"> </v>
      </c>
      <c r="F572" s="1" t="s">
        <v>78</v>
      </c>
      <c r="G572" s="1" t="s">
        <v>73</v>
      </c>
      <c r="H572" s="1"/>
      <c r="I572" s="1" t="s">
        <v>11079</v>
      </c>
      <c r="J572" s="1" t="s">
        <v>11206</v>
      </c>
      <c r="K572" s="77">
        <v>1</v>
      </c>
      <c r="L572" s="76">
        <v>30000</v>
      </c>
      <c r="M572" s="88">
        <f>Table1[[#This Row],[Percent]]*Table1[[#This Row],[Estimated Cost]]</f>
        <v>30000</v>
      </c>
      <c r="N572" s="54">
        <f>Table1[[#This Row],[Estimated Cost]]-Table1[[#This Row],[Grant Money ]]</f>
        <v>0</v>
      </c>
      <c r="O572" s="83">
        <v>106173439.3</v>
      </c>
      <c r="P572" s="90">
        <v>21988377</v>
      </c>
      <c r="Q572" s="89">
        <v>75000000</v>
      </c>
      <c r="R572" s="61" t="s">
        <v>18</v>
      </c>
    </row>
    <row r="573" spans="3:18" ht="17.25" customHeight="1" x14ac:dyDescent="0.25">
      <c r="C573" s="3">
        <v>2020</v>
      </c>
      <c r="D573" s="80" t="s">
        <v>75</v>
      </c>
      <c r="E573" s="9" t="str">
        <f>IFERROR(VLOOKUP(F573,Table3[#All],2,FALSE)," ")</f>
        <v>F46</v>
      </c>
      <c r="F573" s="1" t="s">
        <v>10514</v>
      </c>
      <c r="G573" s="1" t="s">
        <v>11160</v>
      </c>
      <c r="H573" s="1"/>
      <c r="I573" s="1" t="s">
        <v>11079</v>
      </c>
      <c r="J573" s="1" t="s">
        <v>11206</v>
      </c>
      <c r="K573" s="77">
        <v>1</v>
      </c>
      <c r="L573" s="76">
        <v>30000</v>
      </c>
      <c r="M573" s="88">
        <f>Table1[[#This Row],[Percent]]*Table1[[#This Row],[Estimated Cost]]</f>
        <v>30000</v>
      </c>
      <c r="N573" s="54">
        <f>Table1[[#This Row],[Estimated Cost]]-Table1[[#This Row],[Grant Money ]]</f>
        <v>0</v>
      </c>
      <c r="O573" s="83">
        <v>106173439.3</v>
      </c>
      <c r="P573" s="90">
        <v>21988377</v>
      </c>
      <c r="Q573" s="89">
        <v>75000000</v>
      </c>
      <c r="R573" s="73" t="s">
        <v>51</v>
      </c>
    </row>
    <row r="574" spans="3:18" ht="17.25" customHeight="1" x14ac:dyDescent="0.25">
      <c r="C574" s="3">
        <v>2020</v>
      </c>
      <c r="D574" s="80" t="s">
        <v>75</v>
      </c>
      <c r="E574" s="9" t="str">
        <f>IFERROR(VLOOKUP(F574,Table3[#All],2,FALSE)," ")</f>
        <v xml:space="preserve"> </v>
      </c>
      <c r="F574" s="1" t="s">
        <v>10987</v>
      </c>
      <c r="G574" s="1" t="s">
        <v>10543</v>
      </c>
      <c r="H574" s="1"/>
      <c r="I574" s="1" t="s">
        <v>11079</v>
      </c>
      <c r="J574" s="1" t="s">
        <v>11206</v>
      </c>
      <c r="K574" s="77">
        <v>1</v>
      </c>
      <c r="L574" s="76">
        <v>30000</v>
      </c>
      <c r="M574" s="88">
        <f>Table1[[#This Row],[Percent]]*Table1[[#This Row],[Estimated Cost]]</f>
        <v>30000</v>
      </c>
      <c r="N574" s="54">
        <f>Table1[[#This Row],[Estimated Cost]]-Table1[[#This Row],[Grant Money ]]</f>
        <v>0</v>
      </c>
      <c r="O574" s="83">
        <v>106173439.3</v>
      </c>
      <c r="P574" s="90">
        <v>21988377</v>
      </c>
      <c r="Q574" s="89">
        <v>75000000</v>
      </c>
      <c r="R574" s="73" t="s">
        <v>18</v>
      </c>
    </row>
    <row r="575" spans="3:18" ht="17.25" customHeight="1" x14ac:dyDescent="0.25">
      <c r="C575" s="3">
        <v>2020</v>
      </c>
      <c r="D575" s="80" t="s">
        <v>75</v>
      </c>
      <c r="E575" s="9" t="str">
        <f>IFERROR(VLOOKUP(F575,Table3[#All],2,FALSE)," ")</f>
        <v xml:space="preserve"> </v>
      </c>
      <c r="F575" s="1" t="s">
        <v>11161</v>
      </c>
      <c r="G575" s="1" t="s">
        <v>10543</v>
      </c>
      <c r="H575" s="1"/>
      <c r="I575" s="1" t="s">
        <v>11079</v>
      </c>
      <c r="J575" s="1" t="s">
        <v>11206</v>
      </c>
      <c r="K575" s="77">
        <v>1</v>
      </c>
      <c r="L575" s="76">
        <v>20000</v>
      </c>
      <c r="M575" s="88">
        <f>Table1[[#This Row],[Percent]]*Table1[[#This Row],[Estimated Cost]]</f>
        <v>20000</v>
      </c>
      <c r="N575" s="54">
        <f>Table1[[#This Row],[Estimated Cost]]-Table1[[#This Row],[Grant Money ]]</f>
        <v>0</v>
      </c>
      <c r="O575" s="83">
        <v>106173439.3</v>
      </c>
      <c r="P575" s="90">
        <v>21988377</v>
      </c>
      <c r="Q575" s="89">
        <v>75000000</v>
      </c>
      <c r="R575" s="73" t="s">
        <v>18</v>
      </c>
    </row>
    <row r="576" spans="3:18" ht="17.25" customHeight="1" x14ac:dyDescent="0.25">
      <c r="C576" s="3">
        <v>2020</v>
      </c>
      <c r="D576" s="80" t="s">
        <v>75</v>
      </c>
      <c r="E576" s="9" t="str">
        <f>IFERROR(VLOOKUP(F576,Table3[#All],2,FALSE)," ")</f>
        <v xml:space="preserve"> </v>
      </c>
      <c r="F576" s="1" t="s">
        <v>138</v>
      </c>
      <c r="G576" s="1" t="s">
        <v>11162</v>
      </c>
      <c r="H576" s="1"/>
      <c r="I576" s="1" t="s">
        <v>11079</v>
      </c>
      <c r="J576" s="1" t="s">
        <v>11206</v>
      </c>
      <c r="K576" s="77">
        <v>1</v>
      </c>
      <c r="L576" s="76">
        <v>157000</v>
      </c>
      <c r="M576" s="88">
        <f>Table1[[#This Row],[Percent]]*Table1[[#This Row],[Estimated Cost]]</f>
        <v>157000</v>
      </c>
      <c r="N576" s="54">
        <f>Table1[[#This Row],[Estimated Cost]]-Table1[[#This Row],[Grant Money ]]</f>
        <v>0</v>
      </c>
      <c r="O576" s="83">
        <v>106173439.3</v>
      </c>
      <c r="P576" s="90">
        <v>21988377</v>
      </c>
      <c r="Q576" s="89">
        <v>75000000</v>
      </c>
      <c r="R576" s="73" t="s">
        <v>18</v>
      </c>
    </row>
    <row r="577" spans="3:18" ht="17.25" customHeight="1" x14ac:dyDescent="0.25">
      <c r="C577" s="3">
        <v>2020</v>
      </c>
      <c r="D577" s="80" t="s">
        <v>75</v>
      </c>
      <c r="E577" s="9" t="str">
        <f>IFERROR(VLOOKUP(F577,Table3[#All],2,FALSE)," ")</f>
        <v xml:space="preserve"> </v>
      </c>
      <c r="F577" s="1" t="s">
        <v>11163</v>
      </c>
      <c r="G577" s="1" t="s">
        <v>7790</v>
      </c>
      <c r="H577" s="1"/>
      <c r="I577" s="1" t="s">
        <v>11079</v>
      </c>
      <c r="J577" s="1" t="s">
        <v>11206</v>
      </c>
      <c r="K577" s="77">
        <v>1</v>
      </c>
      <c r="L577" s="76">
        <v>30000</v>
      </c>
      <c r="M577" s="88">
        <f>Table1[[#This Row],[Percent]]*Table1[[#This Row],[Estimated Cost]]</f>
        <v>30000</v>
      </c>
      <c r="N577" s="54">
        <f>Table1[[#This Row],[Estimated Cost]]-Table1[[#This Row],[Grant Money ]]</f>
        <v>0</v>
      </c>
      <c r="O577" s="83">
        <v>106173439.3</v>
      </c>
      <c r="P577" s="90">
        <v>21988377</v>
      </c>
      <c r="Q577" s="89">
        <v>75000000</v>
      </c>
      <c r="R577" s="73" t="s">
        <v>18</v>
      </c>
    </row>
    <row r="578" spans="3:18" ht="17.25" customHeight="1" x14ac:dyDescent="0.25">
      <c r="C578" s="3">
        <v>2020</v>
      </c>
      <c r="D578" s="80" t="s">
        <v>75</v>
      </c>
      <c r="E578" s="9" t="str">
        <f>IFERROR(VLOOKUP(F578,Table3[#All],2,FALSE)," ")</f>
        <v xml:space="preserve"> </v>
      </c>
      <c r="F578" s="1" t="s">
        <v>10964</v>
      </c>
      <c r="G578" s="1" t="s">
        <v>7808</v>
      </c>
      <c r="H578" s="1"/>
      <c r="I578" s="1" t="s">
        <v>11079</v>
      </c>
      <c r="J578" s="1" t="s">
        <v>11206</v>
      </c>
      <c r="K578" s="77">
        <v>1</v>
      </c>
      <c r="L578" s="76">
        <v>20000</v>
      </c>
      <c r="M578" s="88">
        <f>Table1[[#This Row],[Percent]]*Table1[[#This Row],[Estimated Cost]]</f>
        <v>20000</v>
      </c>
      <c r="N578" s="54">
        <f>Table1[[#This Row],[Estimated Cost]]-Table1[[#This Row],[Grant Money ]]</f>
        <v>0</v>
      </c>
      <c r="O578" s="83">
        <v>106173439.3</v>
      </c>
      <c r="P578" s="90">
        <v>21988377</v>
      </c>
      <c r="Q578" s="89">
        <v>75000000</v>
      </c>
      <c r="R578" s="73" t="s">
        <v>18</v>
      </c>
    </row>
    <row r="579" spans="3:18" ht="17.25" customHeight="1" x14ac:dyDescent="0.25">
      <c r="C579" s="3">
        <v>2020</v>
      </c>
      <c r="D579" s="80" t="s">
        <v>75</v>
      </c>
      <c r="E579" s="9" t="str">
        <f>IFERROR(VLOOKUP(F579,Table3[#All],2,FALSE)," ")</f>
        <v>GYI</v>
      </c>
      <c r="F579" s="1" t="s">
        <v>10518</v>
      </c>
      <c r="G579" s="1" t="s">
        <v>11164</v>
      </c>
      <c r="H579" s="1"/>
      <c r="I579" s="1" t="s">
        <v>11079</v>
      </c>
      <c r="J579" s="1" t="s">
        <v>11206</v>
      </c>
      <c r="K579" s="77">
        <v>1</v>
      </c>
      <c r="L579" s="76">
        <v>69000</v>
      </c>
      <c r="M579" s="88">
        <f>Table1[[#This Row],[Percent]]*Table1[[#This Row],[Estimated Cost]]</f>
        <v>69000</v>
      </c>
      <c r="N579" s="54">
        <f>Table1[[#This Row],[Estimated Cost]]-Table1[[#This Row],[Grant Money ]]</f>
        <v>0</v>
      </c>
      <c r="O579" s="83">
        <v>106173439.3</v>
      </c>
      <c r="P579" s="90">
        <v>21988377</v>
      </c>
      <c r="Q579" s="89">
        <v>75000000</v>
      </c>
      <c r="R579" s="73" t="s">
        <v>51</v>
      </c>
    </row>
    <row r="580" spans="3:18" ht="17.25" customHeight="1" x14ac:dyDescent="0.25">
      <c r="C580" s="3">
        <v>2020</v>
      </c>
      <c r="D580" s="80" t="s">
        <v>75</v>
      </c>
      <c r="E580" s="9" t="str">
        <f>IFERROR(VLOOKUP(F580,Table3[#All],2,FALSE)," ")</f>
        <v xml:space="preserve"> </v>
      </c>
      <c r="F580" s="1" t="s">
        <v>11158</v>
      </c>
      <c r="G580" s="1" t="s">
        <v>11165</v>
      </c>
      <c r="H580" s="1"/>
      <c r="I580" s="1" t="s">
        <v>11079</v>
      </c>
      <c r="J580" s="1" t="s">
        <v>11206</v>
      </c>
      <c r="K580" s="77">
        <v>1</v>
      </c>
      <c r="L580" s="76">
        <v>20000</v>
      </c>
      <c r="M580" s="88">
        <f>Table1[[#This Row],[Percent]]*Table1[[#This Row],[Estimated Cost]]</f>
        <v>20000</v>
      </c>
      <c r="N580" s="54">
        <f>Table1[[#This Row],[Estimated Cost]]-Table1[[#This Row],[Grant Money ]]</f>
        <v>0</v>
      </c>
      <c r="O580" s="83">
        <v>106173439.3</v>
      </c>
      <c r="P580" s="90">
        <v>21988377</v>
      </c>
      <c r="Q580" s="89">
        <v>75000000</v>
      </c>
      <c r="R580" s="73" t="s">
        <v>18</v>
      </c>
    </row>
    <row r="581" spans="3:18" ht="18.75" customHeight="1" x14ac:dyDescent="0.25">
      <c r="C581" s="3">
        <v>2020</v>
      </c>
      <c r="D581" s="80" t="s">
        <v>75</v>
      </c>
      <c r="E581" s="9" t="str">
        <f>IFERROR(VLOOKUP(F581,Table3[#All],2,FALSE)," ")</f>
        <v xml:space="preserve"> </v>
      </c>
      <c r="F581" s="9" t="s">
        <v>10950</v>
      </c>
      <c r="G581" s="9" t="s">
        <v>7966</v>
      </c>
      <c r="H581" s="9" t="s">
        <v>10</v>
      </c>
      <c r="I581" s="1" t="s">
        <v>11079</v>
      </c>
      <c r="J581" s="1" t="s">
        <v>11206</v>
      </c>
      <c r="K581" s="77">
        <v>1</v>
      </c>
      <c r="L581" s="76">
        <v>20000</v>
      </c>
      <c r="M581" s="88">
        <f>Table1[[#This Row],[Percent]]*Table1[[#This Row],[Estimated Cost]]</f>
        <v>20000</v>
      </c>
      <c r="N581" s="54">
        <f>Table1[[#This Row],[Estimated Cost]]-Table1[[#This Row],[Grant Money ]]</f>
        <v>0</v>
      </c>
      <c r="O581" s="83">
        <v>106173439.3</v>
      </c>
      <c r="P581" s="90">
        <v>21988377</v>
      </c>
      <c r="Q581" s="89">
        <v>75000000</v>
      </c>
      <c r="R581" s="73" t="s">
        <v>18</v>
      </c>
    </row>
    <row r="582" spans="3:18" x14ac:dyDescent="0.25">
      <c r="C582" s="3">
        <v>2020</v>
      </c>
      <c r="D582" s="80" t="s">
        <v>75</v>
      </c>
      <c r="E582" s="9" t="str">
        <f>IFERROR(VLOOKUP(F582,Table3[#All],2,FALSE)," ")</f>
        <v xml:space="preserve"> </v>
      </c>
      <c r="F582" s="9" t="s">
        <v>11159</v>
      </c>
      <c r="G582" s="9" t="s">
        <v>7977</v>
      </c>
      <c r="H582" s="9"/>
      <c r="I582" s="1" t="s">
        <v>11079</v>
      </c>
      <c r="J582" s="1" t="s">
        <v>11206</v>
      </c>
      <c r="K582" s="77">
        <v>1</v>
      </c>
      <c r="L582" s="76">
        <v>30000</v>
      </c>
      <c r="M582" s="88">
        <f>Table1[[#This Row],[Percent]]*Table1[[#This Row],[Estimated Cost]]</f>
        <v>30000</v>
      </c>
      <c r="N582" s="54">
        <f>Table1[[#This Row],[Estimated Cost]]-Table1[[#This Row],[Grant Money ]]</f>
        <v>0</v>
      </c>
      <c r="O582" s="83">
        <v>106173439.3</v>
      </c>
      <c r="P582" s="90">
        <v>21988377</v>
      </c>
      <c r="Q582" s="89">
        <v>75000000</v>
      </c>
      <c r="R582" s="73" t="s">
        <v>18</v>
      </c>
    </row>
    <row r="583" spans="3:18" ht="16.5" customHeight="1" x14ac:dyDescent="0.25">
      <c r="C583" s="3">
        <v>2020</v>
      </c>
      <c r="D583" s="80" t="s">
        <v>75</v>
      </c>
      <c r="E583" s="9" t="str">
        <f>IFERROR(VLOOKUP(F583,Table3[#All],2,FALSE)," ")</f>
        <v xml:space="preserve"> </v>
      </c>
      <c r="F583" s="9" t="s">
        <v>10500</v>
      </c>
      <c r="G583" s="9" t="s">
        <v>8044</v>
      </c>
      <c r="H583" s="9" t="s">
        <v>111</v>
      </c>
      <c r="I583" s="1" t="s">
        <v>11079</v>
      </c>
      <c r="J583" s="1" t="s">
        <v>11206</v>
      </c>
      <c r="K583" s="77">
        <v>1</v>
      </c>
      <c r="L583" s="76">
        <v>20000</v>
      </c>
      <c r="M583" s="88">
        <f>Table1[[#This Row],[Percent]]*Table1[[#This Row],[Estimated Cost]]</f>
        <v>20000</v>
      </c>
      <c r="N583" s="54">
        <f>Table1[[#This Row],[Estimated Cost]]-Table1[[#This Row],[Grant Money ]]</f>
        <v>0</v>
      </c>
      <c r="O583" s="83">
        <v>106173439.3</v>
      </c>
      <c r="P583" s="90">
        <v>21988377</v>
      </c>
      <c r="Q583" s="89">
        <v>75000000</v>
      </c>
      <c r="R583" s="73" t="s">
        <v>18</v>
      </c>
    </row>
    <row r="584" spans="3:18" ht="16.5" customHeight="1" x14ac:dyDescent="0.25">
      <c r="C584" s="3">
        <v>2020</v>
      </c>
      <c r="D584" s="80" t="s">
        <v>75</v>
      </c>
      <c r="E584" s="9" t="str">
        <f>IFERROR(VLOOKUP(F584,Table3[#All],2,FALSE)," ")</f>
        <v xml:space="preserve"> </v>
      </c>
      <c r="F584" s="9" t="s">
        <v>11037</v>
      </c>
      <c r="G584" s="9" t="s">
        <v>8166</v>
      </c>
      <c r="H584" s="9" t="s">
        <v>111</v>
      </c>
      <c r="I584" s="1" t="s">
        <v>11079</v>
      </c>
      <c r="J584" s="1" t="s">
        <v>11206</v>
      </c>
      <c r="K584" s="77">
        <v>1</v>
      </c>
      <c r="L584" s="76">
        <v>30000</v>
      </c>
      <c r="M584" s="88">
        <f>Table1[[#This Row],[Percent]]*Table1[[#This Row],[Estimated Cost]]</f>
        <v>30000</v>
      </c>
      <c r="N584" s="54">
        <f>Table1[[#This Row],[Estimated Cost]]-Table1[[#This Row],[Grant Money ]]</f>
        <v>0</v>
      </c>
      <c r="O584" s="83">
        <v>106173439.3</v>
      </c>
      <c r="P584" s="90">
        <v>21988377</v>
      </c>
      <c r="Q584" s="89">
        <v>75000000</v>
      </c>
      <c r="R584" s="73" t="s">
        <v>18</v>
      </c>
    </row>
    <row r="585" spans="3:18" x14ac:dyDescent="0.25">
      <c r="C585" s="3">
        <v>2020</v>
      </c>
      <c r="D585" s="80" t="s">
        <v>75</v>
      </c>
      <c r="E585" s="9" t="str">
        <f>IFERROR(VLOOKUP(F585,Table3[#All],2,FALSE)," ")</f>
        <v>SEP</v>
      </c>
      <c r="F585" s="9" t="s">
        <v>10513</v>
      </c>
      <c r="G585" s="9" t="s">
        <v>93</v>
      </c>
      <c r="H585" s="9"/>
      <c r="I585" s="1" t="s">
        <v>11079</v>
      </c>
      <c r="J585" s="1" t="s">
        <v>11206</v>
      </c>
      <c r="K585" s="77">
        <v>1</v>
      </c>
      <c r="L585" s="76">
        <v>30000</v>
      </c>
      <c r="M585" s="88">
        <f>Table1[[#This Row],[Percent]]*Table1[[#This Row],[Estimated Cost]]</f>
        <v>30000</v>
      </c>
      <c r="N585" s="54">
        <f>Table1[[#This Row],[Estimated Cost]]-Table1[[#This Row],[Grant Money ]]</f>
        <v>0</v>
      </c>
      <c r="O585" s="83">
        <v>106173439.3</v>
      </c>
      <c r="P585" s="90">
        <v>21988377</v>
      </c>
      <c r="Q585" s="89">
        <v>75000000</v>
      </c>
      <c r="R585" s="61" t="s">
        <v>51</v>
      </c>
    </row>
    <row r="586" spans="3:18" ht="15" customHeight="1" x14ac:dyDescent="0.25">
      <c r="C586" s="3">
        <v>2020</v>
      </c>
      <c r="D586" s="80" t="s">
        <v>75</v>
      </c>
      <c r="E586" s="9" t="str">
        <f>IFERROR(VLOOKUP(F586,Table3[#All],2,FALSE)," ")</f>
        <v xml:space="preserve"> </v>
      </c>
      <c r="F586" s="9" t="s">
        <v>10965</v>
      </c>
      <c r="G586" s="9" t="s">
        <v>10966</v>
      </c>
      <c r="H586" s="9" t="s">
        <v>11051</v>
      </c>
      <c r="I586" s="1" t="s">
        <v>11079</v>
      </c>
      <c r="J586" s="1" t="s">
        <v>11206</v>
      </c>
      <c r="K586" s="77">
        <v>1</v>
      </c>
      <c r="L586" s="76">
        <v>30000</v>
      </c>
      <c r="M586" s="88">
        <f>Table1[[#This Row],[Percent]]*Table1[[#This Row],[Estimated Cost]]</f>
        <v>30000</v>
      </c>
      <c r="N586" s="54">
        <f>Table1[[#This Row],[Estimated Cost]]-Table1[[#This Row],[Grant Money ]]</f>
        <v>0</v>
      </c>
      <c r="O586" s="83">
        <v>106173439.3</v>
      </c>
      <c r="P586" s="90">
        <v>21988377</v>
      </c>
      <c r="Q586" s="89">
        <v>75000000</v>
      </c>
      <c r="R586" s="61" t="s">
        <v>18</v>
      </c>
    </row>
    <row r="587" spans="3:18" ht="15" customHeight="1" x14ac:dyDescent="0.25">
      <c r="C587" s="3">
        <v>2020</v>
      </c>
      <c r="D587" s="80" t="s">
        <v>75</v>
      </c>
      <c r="E587" s="9" t="str">
        <f>IFERROR(VLOOKUP(F587,Table3[#All],2,FALSE)," ")</f>
        <v xml:space="preserve"> </v>
      </c>
      <c r="F587" s="9" t="s">
        <v>9517</v>
      </c>
      <c r="G587" s="9" t="s">
        <v>116</v>
      </c>
      <c r="H587" s="9" t="s">
        <v>11051</v>
      </c>
      <c r="I587" s="1" t="s">
        <v>11079</v>
      </c>
      <c r="J587" s="1" t="s">
        <v>11206</v>
      </c>
      <c r="K587" s="77">
        <v>1</v>
      </c>
      <c r="L587" s="76">
        <v>20000</v>
      </c>
      <c r="M587" s="88">
        <f>Table1[[#This Row],[Percent]]*Table1[[#This Row],[Estimated Cost]]</f>
        <v>20000</v>
      </c>
      <c r="N587" s="54">
        <f>Table1[[#This Row],[Estimated Cost]]-Table1[[#This Row],[Grant Money ]]</f>
        <v>0</v>
      </c>
      <c r="O587" s="83">
        <v>106173439.3</v>
      </c>
      <c r="P587" s="90">
        <v>21988377</v>
      </c>
      <c r="Q587" s="89">
        <v>75000000</v>
      </c>
      <c r="R587" s="61" t="s">
        <v>18</v>
      </c>
    </row>
    <row r="588" spans="3:18" x14ac:dyDescent="0.25">
      <c r="C588" s="3">
        <v>2020</v>
      </c>
      <c r="D588" s="80" t="s">
        <v>75</v>
      </c>
      <c r="E588" s="9" t="str">
        <f>IFERROR(VLOOKUP(F588,Table3[#All],2,FALSE)," ")</f>
        <v xml:space="preserve"> </v>
      </c>
      <c r="F588" s="9" t="s">
        <v>170</v>
      </c>
      <c r="G588" s="9" t="s">
        <v>168</v>
      </c>
      <c r="H588" s="9"/>
      <c r="I588" s="1" t="s">
        <v>11079</v>
      </c>
      <c r="J588" s="1" t="s">
        <v>11206</v>
      </c>
      <c r="K588" s="77">
        <v>1</v>
      </c>
      <c r="L588" s="76">
        <v>30000</v>
      </c>
      <c r="M588" s="88">
        <f>Table1[[#This Row],[Percent]]*Table1[[#This Row],[Estimated Cost]]</f>
        <v>30000</v>
      </c>
      <c r="N588" s="54">
        <f>Table1[[#This Row],[Estimated Cost]]-Table1[[#This Row],[Grant Money ]]</f>
        <v>0</v>
      </c>
      <c r="O588" s="83">
        <v>106173439.3</v>
      </c>
      <c r="P588" s="90">
        <v>21988377</v>
      </c>
      <c r="Q588" s="89">
        <v>75000000</v>
      </c>
      <c r="R588" s="61" t="s">
        <v>18</v>
      </c>
    </row>
    <row r="589" spans="3:18" ht="17.25" customHeight="1" x14ac:dyDescent="0.25">
      <c r="C589" s="3">
        <v>2020</v>
      </c>
      <c r="D589" s="80" t="s">
        <v>75</v>
      </c>
      <c r="E589" s="9" t="str">
        <f>IFERROR(VLOOKUP(F589,Table3[#All],2,FALSE)," ")</f>
        <v xml:space="preserve"> </v>
      </c>
      <c r="F589" s="9" t="s">
        <v>68</v>
      </c>
      <c r="G589" s="9" t="s">
        <v>295</v>
      </c>
      <c r="H589" s="9" t="s">
        <v>11051</v>
      </c>
      <c r="I589" s="1" t="s">
        <v>11079</v>
      </c>
      <c r="J589" s="1" t="s">
        <v>11206</v>
      </c>
      <c r="K589" s="77">
        <v>1</v>
      </c>
      <c r="L589" s="76">
        <v>69000</v>
      </c>
      <c r="M589" s="88">
        <f>Table1[[#This Row],[Percent]]*Table1[[#This Row],[Estimated Cost]]</f>
        <v>69000</v>
      </c>
      <c r="N589" s="54">
        <f>Table1[[#This Row],[Estimated Cost]]-Table1[[#This Row],[Grant Money ]]</f>
        <v>0</v>
      </c>
      <c r="O589" s="83">
        <v>106173439.3</v>
      </c>
      <c r="P589" s="90">
        <v>21988377</v>
      </c>
      <c r="Q589" s="89">
        <v>75000000</v>
      </c>
      <c r="R589" s="61" t="s">
        <v>18</v>
      </c>
    </row>
    <row r="590" spans="3:18" ht="17.25" customHeight="1" x14ac:dyDescent="0.25">
      <c r="C590" s="3">
        <v>2020</v>
      </c>
      <c r="D590" s="80" t="s">
        <v>75</v>
      </c>
      <c r="E590" s="9" t="str">
        <f>IFERROR(VLOOKUP(F590,Table3[#All],2,FALSE)," ")</f>
        <v>TRL</v>
      </c>
      <c r="F590" s="9" t="s">
        <v>94</v>
      </c>
      <c r="G590" s="9" t="s">
        <v>108</v>
      </c>
      <c r="H590" s="9" t="s">
        <v>11051</v>
      </c>
      <c r="I590" s="1" t="s">
        <v>11079</v>
      </c>
      <c r="J590" s="1" t="s">
        <v>11206</v>
      </c>
      <c r="K590" s="77">
        <v>1</v>
      </c>
      <c r="L590" s="76">
        <v>30000</v>
      </c>
      <c r="M590" s="88">
        <f>Table1[[#This Row],[Percent]]*Table1[[#This Row],[Estimated Cost]]</f>
        <v>30000</v>
      </c>
      <c r="N590" s="54">
        <f>Table1[[#This Row],[Estimated Cost]]-Table1[[#This Row],[Grant Money ]]</f>
        <v>0</v>
      </c>
      <c r="O590" s="83">
        <v>106173439.3</v>
      </c>
      <c r="P590" s="90">
        <v>21988377</v>
      </c>
      <c r="Q590" s="89">
        <v>75000000</v>
      </c>
      <c r="R590" s="61" t="s">
        <v>51</v>
      </c>
    </row>
    <row r="591" spans="3:18" x14ac:dyDescent="0.25">
      <c r="C591" s="3">
        <v>2020</v>
      </c>
      <c r="D591" s="80" t="s">
        <v>75</v>
      </c>
      <c r="E591" s="9" t="str">
        <f>IFERROR(VLOOKUP(F591,Table3[#All],2,FALSE)," ")</f>
        <v xml:space="preserve"> </v>
      </c>
      <c r="F591" s="9" t="s">
        <v>11166</v>
      </c>
      <c r="G591" s="9" t="s">
        <v>146</v>
      </c>
      <c r="H591" s="9"/>
      <c r="I591" s="1" t="s">
        <v>11079</v>
      </c>
      <c r="J591" s="1" t="s">
        <v>11206</v>
      </c>
      <c r="K591" s="77">
        <v>1</v>
      </c>
      <c r="L591" s="76">
        <v>20000</v>
      </c>
      <c r="M591" s="88">
        <f>Table1[[#This Row],[Percent]]*Table1[[#This Row],[Estimated Cost]]</f>
        <v>20000</v>
      </c>
      <c r="N591" s="54">
        <f>Table1[[#This Row],[Estimated Cost]]-Table1[[#This Row],[Grant Money ]]</f>
        <v>0</v>
      </c>
      <c r="O591" s="83">
        <v>106173439.3</v>
      </c>
      <c r="P591" s="90">
        <v>21988377</v>
      </c>
      <c r="Q591" s="89">
        <v>75000000</v>
      </c>
      <c r="R591" s="61" t="s">
        <v>18</v>
      </c>
    </row>
    <row r="592" spans="3:18" ht="16.5" customHeight="1" x14ac:dyDescent="0.25">
      <c r="C592" s="3">
        <v>2020</v>
      </c>
      <c r="D592" s="80" t="s">
        <v>75</v>
      </c>
      <c r="E592" s="9" t="str">
        <f>IFERROR(VLOOKUP(F592,Table3[#All],2,FALSE)," ")</f>
        <v xml:space="preserve"> </v>
      </c>
      <c r="F592" s="9" t="s">
        <v>10988</v>
      </c>
      <c r="G592" s="9" t="s">
        <v>8737</v>
      </c>
      <c r="H592" s="9" t="s">
        <v>10</v>
      </c>
      <c r="I592" s="1" t="s">
        <v>11079</v>
      </c>
      <c r="J592" s="1" t="s">
        <v>11206</v>
      </c>
      <c r="K592" s="77">
        <v>1</v>
      </c>
      <c r="L592" s="76">
        <v>30000</v>
      </c>
      <c r="M592" s="88">
        <f>Table1[[#This Row],[Percent]]*Table1[[#This Row],[Estimated Cost]]</f>
        <v>30000</v>
      </c>
      <c r="N592" s="54">
        <f>Table1[[#This Row],[Estimated Cost]]-Table1[[#This Row],[Grant Money ]]</f>
        <v>0</v>
      </c>
      <c r="O592" s="83">
        <v>106173439.3</v>
      </c>
      <c r="P592" s="90">
        <v>21988377</v>
      </c>
      <c r="Q592" s="89">
        <v>75000000</v>
      </c>
      <c r="R592" s="61" t="s">
        <v>18</v>
      </c>
    </row>
    <row r="593" spans="3:18" ht="16.5" customHeight="1" x14ac:dyDescent="0.25">
      <c r="C593" s="3">
        <v>2020</v>
      </c>
      <c r="D593" s="80" t="s">
        <v>75</v>
      </c>
      <c r="E593" s="9" t="str">
        <f>IFERROR(VLOOKUP(F593,Table3[#All],2,FALSE)," ")</f>
        <v xml:space="preserve"> </v>
      </c>
      <c r="F593" s="9" t="s">
        <v>81</v>
      </c>
      <c r="G593" s="9" t="s">
        <v>72</v>
      </c>
      <c r="H593" s="9" t="s">
        <v>10</v>
      </c>
      <c r="I593" s="1" t="s">
        <v>11079</v>
      </c>
      <c r="J593" s="1" t="s">
        <v>11206</v>
      </c>
      <c r="K593" s="77">
        <v>1</v>
      </c>
      <c r="L593" s="76">
        <v>20000</v>
      </c>
      <c r="M593" s="88">
        <f>Table1[[#This Row],[Percent]]*Table1[[#This Row],[Estimated Cost]]</f>
        <v>20000</v>
      </c>
      <c r="N593" s="54">
        <f>Table1[[#This Row],[Estimated Cost]]-Table1[[#This Row],[Grant Money ]]</f>
        <v>0</v>
      </c>
      <c r="O593" s="83">
        <v>106173439.3</v>
      </c>
      <c r="P593" s="90">
        <v>21988377</v>
      </c>
      <c r="Q593" s="89">
        <v>75000000</v>
      </c>
      <c r="R593" s="61" t="s">
        <v>18</v>
      </c>
    </row>
    <row r="594" spans="3:18" ht="21" customHeight="1" x14ac:dyDescent="0.25">
      <c r="C594" s="3">
        <v>2020</v>
      </c>
      <c r="D594" s="80" t="s">
        <v>75</v>
      </c>
      <c r="E594" s="9" t="str">
        <f>IFERROR(VLOOKUP(F594,Table3[#All],2,FALSE)," ")</f>
        <v xml:space="preserve"> </v>
      </c>
      <c r="F594" s="9" t="s">
        <v>11065</v>
      </c>
      <c r="G594" s="9" t="s">
        <v>8787</v>
      </c>
      <c r="H594" s="9"/>
      <c r="I594" s="1" t="s">
        <v>11079</v>
      </c>
      <c r="J594" s="1" t="s">
        <v>11206</v>
      </c>
      <c r="K594" s="77">
        <v>1</v>
      </c>
      <c r="L594" s="76">
        <v>20000</v>
      </c>
      <c r="M594" s="88">
        <f>Table1[[#This Row],[Percent]]*Table1[[#This Row],[Estimated Cost]]</f>
        <v>20000</v>
      </c>
      <c r="N594" s="54">
        <f>Table1[[#This Row],[Estimated Cost]]-Table1[[#This Row],[Grant Money ]]</f>
        <v>0</v>
      </c>
      <c r="O594" s="83">
        <v>106173439.3</v>
      </c>
      <c r="P594" s="90">
        <v>21988377</v>
      </c>
      <c r="Q594" s="89">
        <v>75000000</v>
      </c>
      <c r="R594" s="61" t="s">
        <v>18</v>
      </c>
    </row>
    <row r="595" spans="3:18" ht="21" customHeight="1" x14ac:dyDescent="0.25">
      <c r="C595" s="3">
        <v>2020</v>
      </c>
      <c r="D595" s="80" t="s">
        <v>75</v>
      </c>
      <c r="E595" s="9" t="str">
        <f>IFERROR(VLOOKUP(F595,Table3[#All],2,FALSE)," ")</f>
        <v xml:space="preserve"> </v>
      </c>
      <c r="F595" s="9" t="s">
        <v>10431</v>
      </c>
      <c r="G595" s="9" t="s">
        <v>11060</v>
      </c>
      <c r="H595" s="9" t="s">
        <v>86</v>
      </c>
      <c r="I595" s="1" t="s">
        <v>11079</v>
      </c>
      <c r="J595" s="1" t="s">
        <v>11206</v>
      </c>
      <c r="K595" s="77">
        <v>1</v>
      </c>
      <c r="L595" s="76">
        <v>30000</v>
      </c>
      <c r="M595" s="88">
        <f>Table1[[#This Row],[Percent]]*Table1[[#This Row],[Estimated Cost]]</f>
        <v>30000</v>
      </c>
      <c r="N595" s="54">
        <f>Table1[[#This Row],[Estimated Cost]]-Table1[[#This Row],[Grant Money ]]</f>
        <v>0</v>
      </c>
      <c r="O595" s="83">
        <v>106173439.3</v>
      </c>
      <c r="P595" s="90">
        <v>21988377</v>
      </c>
      <c r="Q595" s="89">
        <v>75000000</v>
      </c>
      <c r="R595" s="61" t="s">
        <v>18</v>
      </c>
    </row>
    <row r="596" spans="3:18" ht="27.75" customHeight="1" x14ac:dyDescent="0.25">
      <c r="C596" s="3">
        <v>2020</v>
      </c>
      <c r="D596" s="80" t="s">
        <v>75</v>
      </c>
      <c r="E596" s="9" t="str">
        <f>IFERROR(VLOOKUP(F596,Table3[#All],2,FALSE)," ")</f>
        <v xml:space="preserve"> </v>
      </c>
      <c r="F596" s="9" t="s">
        <v>11167</v>
      </c>
      <c r="G596" s="9" t="s">
        <v>65</v>
      </c>
      <c r="H596" s="9"/>
      <c r="I596" s="1" t="s">
        <v>11079</v>
      </c>
      <c r="J596" s="1" t="s">
        <v>11206</v>
      </c>
      <c r="K596" s="77">
        <v>1</v>
      </c>
      <c r="L596" s="76">
        <v>69000</v>
      </c>
      <c r="M596" s="88">
        <f>Table1[[#This Row],[Percent]]*Table1[[#This Row],[Estimated Cost]]</f>
        <v>69000</v>
      </c>
      <c r="N596" s="54">
        <f>Table1[[#This Row],[Estimated Cost]]-Table1[[#This Row],[Grant Money ]]</f>
        <v>0</v>
      </c>
      <c r="O596" s="83">
        <v>106173439.3</v>
      </c>
      <c r="P596" s="90">
        <v>21988377</v>
      </c>
      <c r="Q596" s="89">
        <v>75000000</v>
      </c>
      <c r="R596" s="61" t="s">
        <v>18</v>
      </c>
    </row>
    <row r="597" spans="3:18" ht="18.75" customHeight="1" x14ac:dyDescent="0.25">
      <c r="C597" s="3">
        <v>2020</v>
      </c>
      <c r="D597" s="80" t="s">
        <v>75</v>
      </c>
      <c r="E597" s="9" t="str">
        <f>IFERROR(VLOOKUP(F597,Table3[#All],2,FALSE)," ")</f>
        <v xml:space="preserve"> </v>
      </c>
      <c r="F597" s="9" t="s">
        <v>11168</v>
      </c>
      <c r="G597" s="9" t="s">
        <v>65</v>
      </c>
      <c r="H597" s="9" t="s">
        <v>111</v>
      </c>
      <c r="I597" s="1" t="s">
        <v>11079</v>
      </c>
      <c r="J597" s="1" t="s">
        <v>11206</v>
      </c>
      <c r="K597" s="77">
        <v>1</v>
      </c>
      <c r="L597" s="76">
        <v>1000</v>
      </c>
      <c r="M597" s="88">
        <f>Table1[[#This Row],[Percent]]*Table1[[#This Row],[Estimated Cost]]</f>
        <v>1000</v>
      </c>
      <c r="N597" s="54">
        <f>Table1[[#This Row],[Estimated Cost]]-Table1[[#This Row],[Grant Money ]]</f>
        <v>0</v>
      </c>
      <c r="O597" s="83">
        <v>106173439.3</v>
      </c>
      <c r="P597" s="90">
        <v>21988377</v>
      </c>
      <c r="Q597" s="89">
        <v>75000000</v>
      </c>
      <c r="R597" s="61" t="s">
        <v>18</v>
      </c>
    </row>
    <row r="598" spans="3:18" ht="22.5" customHeight="1" x14ac:dyDescent="0.25">
      <c r="C598" s="3">
        <v>2020</v>
      </c>
      <c r="D598" s="80" t="s">
        <v>75</v>
      </c>
      <c r="E598" s="9" t="str">
        <f>IFERROR(VLOOKUP(F598,Table3[#All],2,FALSE)," ")</f>
        <v xml:space="preserve"> </v>
      </c>
      <c r="F598" s="9" t="s">
        <v>11169</v>
      </c>
      <c r="G598" s="9" t="s">
        <v>11170</v>
      </c>
      <c r="H598" s="9" t="s">
        <v>111</v>
      </c>
      <c r="I598" s="1" t="s">
        <v>11079</v>
      </c>
      <c r="J598" s="1" t="s">
        <v>11206</v>
      </c>
      <c r="K598" s="77">
        <v>1</v>
      </c>
      <c r="L598" s="76">
        <v>20000</v>
      </c>
      <c r="M598" s="88">
        <f>Table1[[#This Row],[Percent]]*Table1[[#This Row],[Estimated Cost]]</f>
        <v>20000</v>
      </c>
      <c r="N598" s="54">
        <f>Table1[[#This Row],[Estimated Cost]]-Table1[[#This Row],[Grant Money ]]</f>
        <v>0</v>
      </c>
      <c r="O598" s="83">
        <v>106173439.3</v>
      </c>
      <c r="P598" s="90">
        <v>21988377</v>
      </c>
      <c r="Q598" s="89">
        <v>75000000</v>
      </c>
      <c r="R598" s="61" t="s">
        <v>18</v>
      </c>
    </row>
    <row r="599" spans="3:18" x14ac:dyDescent="0.25">
      <c r="C599" s="3">
        <v>2020</v>
      </c>
      <c r="D599" s="80" t="s">
        <v>75</v>
      </c>
      <c r="E599" s="9" t="str">
        <f>IFERROR(VLOOKUP(F599,Table3[#All],2,FALSE)," ")</f>
        <v xml:space="preserve"> </v>
      </c>
      <c r="F599" s="9" t="s">
        <v>10952</v>
      </c>
      <c r="G599" s="9" t="s">
        <v>9086</v>
      </c>
      <c r="H599" s="9"/>
      <c r="I599" s="1" t="s">
        <v>11079</v>
      </c>
      <c r="J599" s="1" t="s">
        <v>11206</v>
      </c>
      <c r="K599" s="77">
        <v>1</v>
      </c>
      <c r="L599" s="76">
        <v>30000</v>
      </c>
      <c r="M599" s="88">
        <f>Table1[[#This Row],[Percent]]*Table1[[#This Row],[Estimated Cost]]</f>
        <v>30000</v>
      </c>
      <c r="N599" s="54">
        <f>Table1[[#This Row],[Estimated Cost]]-Table1[[#This Row],[Grant Money ]]</f>
        <v>0</v>
      </c>
      <c r="O599" s="83">
        <v>106173439.3</v>
      </c>
      <c r="P599" s="90">
        <v>21988377</v>
      </c>
      <c r="Q599" s="89">
        <v>75000000</v>
      </c>
      <c r="R599" s="61" t="s">
        <v>18</v>
      </c>
    </row>
    <row r="600" spans="3:18" ht="17.25" customHeight="1" x14ac:dyDescent="0.25">
      <c r="C600" s="3">
        <v>2020</v>
      </c>
      <c r="D600" s="80" t="s">
        <v>75</v>
      </c>
      <c r="E600" s="9" t="str">
        <f>IFERROR(VLOOKUP(F600,Table3[#All],2,FALSE)," ")</f>
        <v xml:space="preserve"> </v>
      </c>
      <c r="F600" s="9" t="s">
        <v>10953</v>
      </c>
      <c r="G600" s="9" t="s">
        <v>11171</v>
      </c>
      <c r="H600" s="9" t="s">
        <v>11055</v>
      </c>
      <c r="I600" s="1" t="s">
        <v>11079</v>
      </c>
      <c r="J600" s="1" t="s">
        <v>11206</v>
      </c>
      <c r="K600" s="77">
        <v>1</v>
      </c>
      <c r="L600" s="76">
        <v>30000</v>
      </c>
      <c r="M600" s="88">
        <f>Table1[[#This Row],[Percent]]*Table1[[#This Row],[Estimated Cost]]</f>
        <v>30000</v>
      </c>
      <c r="N600" s="54">
        <f>Table1[[#This Row],[Estimated Cost]]-Table1[[#This Row],[Grant Money ]]</f>
        <v>0</v>
      </c>
      <c r="O600" s="83">
        <v>106173439.3</v>
      </c>
      <c r="P600" s="90">
        <v>21988377</v>
      </c>
      <c r="Q600" s="89">
        <v>75000000</v>
      </c>
      <c r="R600" s="61" t="s">
        <v>18</v>
      </c>
    </row>
    <row r="601" spans="3:18" ht="17.25" customHeight="1" x14ac:dyDescent="0.25">
      <c r="C601" s="3">
        <v>2020</v>
      </c>
      <c r="D601" s="80" t="s">
        <v>75</v>
      </c>
      <c r="E601" s="9" t="str">
        <f>IFERROR(VLOOKUP(F601,Table3[#All],2,FALSE)," ")</f>
        <v xml:space="preserve"> </v>
      </c>
      <c r="F601" s="9" t="s">
        <v>10436</v>
      </c>
      <c r="G601" s="9" t="s">
        <v>11172</v>
      </c>
      <c r="H601" s="9" t="s">
        <v>11055</v>
      </c>
      <c r="I601" s="1" t="s">
        <v>11079</v>
      </c>
      <c r="J601" s="1" t="s">
        <v>11206</v>
      </c>
      <c r="K601" s="77">
        <v>1</v>
      </c>
      <c r="L601" s="76">
        <v>69000</v>
      </c>
      <c r="M601" s="88">
        <f>Table1[[#This Row],[Percent]]*Table1[[#This Row],[Estimated Cost]]</f>
        <v>69000</v>
      </c>
      <c r="N601" s="54">
        <f>Table1[[#This Row],[Estimated Cost]]-Table1[[#This Row],[Grant Money ]]</f>
        <v>0</v>
      </c>
      <c r="O601" s="83">
        <v>106173439.3</v>
      </c>
      <c r="P601" s="90">
        <v>21988377</v>
      </c>
      <c r="Q601" s="89">
        <v>75000000</v>
      </c>
      <c r="R601" s="61" t="s">
        <v>18</v>
      </c>
    </row>
    <row r="602" spans="3:18" x14ac:dyDescent="0.25">
      <c r="C602" s="3">
        <v>2020</v>
      </c>
      <c r="D602" s="80" t="s">
        <v>75</v>
      </c>
      <c r="E602" s="9" t="str">
        <f>IFERROR(VLOOKUP(F602,Table3[#All],2,FALSE)," ")</f>
        <v xml:space="preserve"> </v>
      </c>
      <c r="F602" s="9" t="s">
        <v>42</v>
      </c>
      <c r="G602" s="9" t="s">
        <v>40</v>
      </c>
      <c r="H602" s="9"/>
      <c r="I602" s="1" t="s">
        <v>11079</v>
      </c>
      <c r="J602" s="1" t="s">
        <v>11206</v>
      </c>
      <c r="K602" s="77">
        <v>1</v>
      </c>
      <c r="L602" s="76">
        <v>1000</v>
      </c>
      <c r="M602" s="88">
        <f>Table1[[#This Row],[Percent]]*Table1[[#This Row],[Estimated Cost]]</f>
        <v>1000</v>
      </c>
      <c r="N602" s="54">
        <f>Table1[[#This Row],[Estimated Cost]]-Table1[[#This Row],[Grant Money ]]</f>
        <v>0</v>
      </c>
      <c r="O602" s="83">
        <v>106173439.3</v>
      </c>
      <c r="P602" s="90">
        <v>21988377</v>
      </c>
      <c r="Q602" s="89">
        <v>75000000</v>
      </c>
      <c r="R602" s="61" t="s">
        <v>18</v>
      </c>
    </row>
    <row r="603" spans="3:18" ht="13.5" customHeight="1" x14ac:dyDescent="0.25">
      <c r="C603" s="3">
        <v>2020</v>
      </c>
      <c r="D603" s="80" t="s">
        <v>75</v>
      </c>
      <c r="E603" s="9" t="str">
        <f>IFERROR(VLOOKUP(F603,Table3[#All],2,FALSE)," ")</f>
        <v xml:space="preserve"> </v>
      </c>
      <c r="F603" s="9" t="s">
        <v>207</v>
      </c>
      <c r="G603" s="9" t="s">
        <v>174</v>
      </c>
      <c r="H603" s="9" t="s">
        <v>111</v>
      </c>
      <c r="I603" s="1" t="s">
        <v>11079</v>
      </c>
      <c r="J603" s="1" t="s">
        <v>11206</v>
      </c>
      <c r="K603" s="77">
        <v>1</v>
      </c>
      <c r="L603" s="76">
        <v>20000</v>
      </c>
      <c r="M603" s="88">
        <f>Table1[[#This Row],[Percent]]*Table1[[#This Row],[Estimated Cost]]</f>
        <v>20000</v>
      </c>
      <c r="N603" s="54">
        <f>Table1[[#This Row],[Estimated Cost]]-Table1[[#This Row],[Grant Money ]]</f>
        <v>0</v>
      </c>
      <c r="O603" s="83">
        <v>106173439.3</v>
      </c>
      <c r="P603" s="90">
        <v>21988377</v>
      </c>
      <c r="Q603" s="89">
        <v>75000000</v>
      </c>
      <c r="R603" s="61" t="s">
        <v>18</v>
      </c>
    </row>
    <row r="604" spans="3:18" ht="13.5" customHeight="1" x14ac:dyDescent="0.25">
      <c r="C604" s="3">
        <v>2020</v>
      </c>
      <c r="D604" s="80" t="s">
        <v>75</v>
      </c>
      <c r="E604" s="9" t="str">
        <f>IFERROR(VLOOKUP(F604,Table3[#All],2,FALSE)," ")</f>
        <v xml:space="preserve"> </v>
      </c>
      <c r="F604" s="9" t="s">
        <v>10888</v>
      </c>
      <c r="G604" s="9" t="s">
        <v>9308</v>
      </c>
      <c r="H604" s="9" t="s">
        <v>111</v>
      </c>
      <c r="I604" s="1" t="s">
        <v>11079</v>
      </c>
      <c r="J604" s="1" t="s">
        <v>11206</v>
      </c>
      <c r="K604" s="77">
        <v>1</v>
      </c>
      <c r="L604" s="76">
        <v>20000</v>
      </c>
      <c r="M604" s="88">
        <f>Table1[[#This Row],[Percent]]*Table1[[#This Row],[Estimated Cost]]</f>
        <v>20000</v>
      </c>
      <c r="N604" s="54">
        <f>Table1[[#This Row],[Estimated Cost]]-Table1[[#This Row],[Grant Money ]]</f>
        <v>0</v>
      </c>
      <c r="O604" s="83">
        <v>106173439.3</v>
      </c>
      <c r="P604" s="90">
        <v>21988377</v>
      </c>
      <c r="Q604" s="89">
        <v>75000000</v>
      </c>
      <c r="R604" s="61" t="s">
        <v>18</v>
      </c>
    </row>
    <row r="605" spans="3:18" x14ac:dyDescent="0.25">
      <c r="C605" s="8">
        <v>2020</v>
      </c>
      <c r="D605" s="79" t="s">
        <v>151</v>
      </c>
      <c r="E605" s="9" t="str">
        <f>IFERROR(VLOOKUP(F605,Table3[#All],2,FALSE)," ")</f>
        <v xml:space="preserve"> </v>
      </c>
      <c r="F605" s="9" t="s">
        <v>160</v>
      </c>
      <c r="G605" s="9" t="s">
        <v>157</v>
      </c>
      <c r="H605" s="9" t="s">
        <v>10</v>
      </c>
      <c r="I605" s="1"/>
      <c r="J605" s="9" t="s">
        <v>7</v>
      </c>
      <c r="K605" s="77">
        <v>1</v>
      </c>
      <c r="L605" s="76">
        <v>315000</v>
      </c>
      <c r="M605" s="88">
        <v>315000</v>
      </c>
      <c r="N605" s="54">
        <f>Table1[[#This Row],[Estimated Cost]]-Table1[[#This Row],[Grant Money ]]</f>
        <v>0</v>
      </c>
      <c r="O605" s="83">
        <v>106173439.3</v>
      </c>
      <c r="P605" s="90">
        <v>21988377</v>
      </c>
      <c r="Q605" s="91">
        <v>75000000</v>
      </c>
      <c r="R605" s="61" t="s">
        <v>18</v>
      </c>
    </row>
    <row r="606" spans="3:18" ht="17.25" customHeight="1" x14ac:dyDescent="0.25">
      <c r="C606" s="8">
        <v>2020</v>
      </c>
      <c r="D606" s="79" t="s">
        <v>151</v>
      </c>
      <c r="E606" s="9" t="str">
        <f>IFERROR(VLOOKUP(F606,Table3[#All],2,FALSE)," ")</f>
        <v xml:space="preserve"> </v>
      </c>
      <c r="F606" s="9" t="s">
        <v>160</v>
      </c>
      <c r="G606" s="9" t="s">
        <v>157</v>
      </c>
      <c r="H606" s="9" t="s">
        <v>10</v>
      </c>
      <c r="I606" s="1"/>
      <c r="J606" s="1" t="s">
        <v>11206</v>
      </c>
      <c r="K606" s="77">
        <v>1</v>
      </c>
      <c r="L606" s="76">
        <v>35000</v>
      </c>
      <c r="M606" s="88">
        <v>35000</v>
      </c>
      <c r="N606" s="54">
        <f>Table1[[#This Row],[Estimated Cost]]-Table1[[#This Row],[Grant Money ]]</f>
        <v>0</v>
      </c>
      <c r="O606" s="83">
        <v>106173439.3</v>
      </c>
      <c r="P606" s="90">
        <v>21988377</v>
      </c>
      <c r="Q606" s="91">
        <v>75000000</v>
      </c>
      <c r="R606" s="61" t="s">
        <v>18</v>
      </c>
    </row>
    <row r="607" spans="3:18" ht="17.25" customHeight="1" x14ac:dyDescent="0.25">
      <c r="C607" s="8">
        <v>2020</v>
      </c>
      <c r="D607" s="79" t="s">
        <v>151</v>
      </c>
      <c r="E607" s="9" t="str">
        <f>IFERROR(VLOOKUP(F607,Table3[#All],2,FALSE)," ")</f>
        <v xml:space="preserve"> </v>
      </c>
      <c r="F607" s="9" t="s">
        <v>10495</v>
      </c>
      <c r="G607" s="9" t="s">
        <v>10497</v>
      </c>
      <c r="H607" s="9" t="s">
        <v>9505</v>
      </c>
      <c r="I607" t="s">
        <v>10991</v>
      </c>
      <c r="J607" s="9" t="s">
        <v>26</v>
      </c>
      <c r="K607" s="77">
        <v>0.9</v>
      </c>
      <c r="L607" s="76">
        <v>52400</v>
      </c>
      <c r="M607" s="88">
        <v>47160</v>
      </c>
      <c r="N607" s="54">
        <f>Table1[[#This Row],[Estimated Cost]]-Table1[[#This Row],[Grant Money ]]</f>
        <v>5240</v>
      </c>
      <c r="O607" s="83">
        <v>106173439.3</v>
      </c>
      <c r="P607" s="90">
        <v>21988377</v>
      </c>
      <c r="Q607" s="91">
        <v>75000000</v>
      </c>
      <c r="R607" s="61" t="s">
        <v>18</v>
      </c>
    </row>
    <row r="608" spans="3:18" x14ac:dyDescent="0.25">
      <c r="C608" s="8">
        <v>2020</v>
      </c>
      <c r="D608" s="79" t="s">
        <v>151</v>
      </c>
      <c r="E608" s="9" t="str">
        <f>IFERROR(VLOOKUP(F608,Table3[#All],2,FALSE)," ")</f>
        <v xml:space="preserve"> </v>
      </c>
      <c r="F608" s="9" t="s">
        <v>10863</v>
      </c>
      <c r="G608" s="9" t="s">
        <v>1309</v>
      </c>
      <c r="H608" s="9" t="s">
        <v>86</v>
      </c>
      <c r="I608" s="1"/>
      <c r="J608" s="9" t="s">
        <v>7</v>
      </c>
      <c r="K608" s="77">
        <v>1</v>
      </c>
      <c r="L608" s="76">
        <v>516375</v>
      </c>
      <c r="M608" s="88">
        <v>516375</v>
      </c>
      <c r="N608" s="54">
        <f>Table1[[#This Row],[Estimated Cost]]-Table1[[#This Row],[Grant Money ]]</f>
        <v>0</v>
      </c>
      <c r="O608" s="83">
        <v>106173439.3</v>
      </c>
      <c r="P608" s="90">
        <v>21988377</v>
      </c>
      <c r="Q608" s="91">
        <v>75000000</v>
      </c>
      <c r="R608" s="61" t="s">
        <v>18</v>
      </c>
    </row>
    <row r="609" spans="3:18" ht="16.5" customHeight="1" x14ac:dyDescent="0.25">
      <c r="C609" s="8">
        <v>2020</v>
      </c>
      <c r="D609" s="79" t="s">
        <v>151</v>
      </c>
      <c r="E609" s="9" t="str">
        <f>IFERROR(VLOOKUP(F609,Table3[#All],2,FALSE)," ")</f>
        <v xml:space="preserve"> </v>
      </c>
      <c r="F609" s="9" t="s">
        <v>10863</v>
      </c>
      <c r="G609" s="9" t="s">
        <v>1309</v>
      </c>
      <c r="H609" s="9" t="s">
        <v>86</v>
      </c>
      <c r="I609" s="1"/>
      <c r="J609" s="1" t="s">
        <v>11206</v>
      </c>
      <c r="K609" s="77">
        <v>1</v>
      </c>
      <c r="L609" s="76">
        <v>57375</v>
      </c>
      <c r="M609" s="88">
        <v>57375</v>
      </c>
      <c r="N609" s="54">
        <f>Table1[[#This Row],[Estimated Cost]]-Table1[[#This Row],[Grant Money ]]</f>
        <v>0</v>
      </c>
      <c r="O609" s="83">
        <v>106173439.3</v>
      </c>
      <c r="P609" s="90">
        <v>21988377</v>
      </c>
      <c r="Q609" s="91">
        <v>75000000</v>
      </c>
      <c r="R609" s="61" t="s">
        <v>18</v>
      </c>
    </row>
    <row r="610" spans="3:18" ht="16.5" customHeight="1" x14ac:dyDescent="0.25">
      <c r="C610" s="8">
        <v>2020</v>
      </c>
      <c r="D610" s="79" t="s">
        <v>151</v>
      </c>
      <c r="E610" s="9" t="str">
        <f>IFERROR(VLOOKUP(F610,Table3[#All],2,FALSE)," ")</f>
        <v>CPT</v>
      </c>
      <c r="F610" t="s">
        <v>10896</v>
      </c>
      <c r="G610" s="9" t="s">
        <v>260</v>
      </c>
      <c r="H610" s="9" t="s">
        <v>86</v>
      </c>
      <c r="I610" s="1"/>
      <c r="J610" s="9" t="s">
        <v>9516</v>
      </c>
      <c r="K610" s="77">
        <v>1</v>
      </c>
      <c r="L610" s="76">
        <v>5580000</v>
      </c>
      <c r="M610" s="88">
        <v>5580000</v>
      </c>
      <c r="N610" s="54">
        <f>Table1[[#This Row],[Estimated Cost]]-Table1[[#This Row],[Grant Money ]]</f>
        <v>0</v>
      </c>
      <c r="O610" s="83">
        <v>106173439.3</v>
      </c>
      <c r="P610" s="90">
        <v>21988377</v>
      </c>
      <c r="Q610" s="91">
        <v>75000000</v>
      </c>
      <c r="R610" s="61" t="s">
        <v>51</v>
      </c>
    </row>
    <row r="611" spans="3:18" x14ac:dyDescent="0.25">
      <c r="C611" s="8">
        <v>2020</v>
      </c>
      <c r="D611" s="79" t="s">
        <v>151</v>
      </c>
      <c r="E611" s="9" t="str">
        <f>IFERROR(VLOOKUP(F611,Table3[#All],2,FALSE)," ")</f>
        <v>CPT</v>
      </c>
      <c r="F611" t="s">
        <v>10896</v>
      </c>
      <c r="G611" s="9" t="s">
        <v>260</v>
      </c>
      <c r="H611" s="9" t="s">
        <v>86</v>
      </c>
      <c r="I611" s="1"/>
      <c r="J611" s="1" t="s">
        <v>11206</v>
      </c>
      <c r="K611" s="77">
        <v>1</v>
      </c>
      <c r="L611" s="76">
        <v>620000</v>
      </c>
      <c r="M611" s="88">
        <v>620000</v>
      </c>
      <c r="N611" s="54">
        <f>Table1[[#This Row],[Estimated Cost]]-Table1[[#This Row],[Grant Money ]]</f>
        <v>0</v>
      </c>
      <c r="O611" s="83">
        <v>106173439.3</v>
      </c>
      <c r="P611" s="90">
        <v>21988377</v>
      </c>
      <c r="Q611" s="91">
        <v>75000000</v>
      </c>
      <c r="R611" s="61" t="s">
        <v>51</v>
      </c>
    </row>
    <row r="612" spans="3:18" ht="17.25" customHeight="1" x14ac:dyDescent="0.25">
      <c r="C612" s="8">
        <v>2020</v>
      </c>
      <c r="D612" s="79" t="s">
        <v>151</v>
      </c>
      <c r="E612" s="9" t="str">
        <f>IFERROR(VLOOKUP(F612,Table3[#All],2,FALSE)," ")</f>
        <v xml:space="preserve"> </v>
      </c>
      <c r="F612" s="9" t="s">
        <v>10924</v>
      </c>
      <c r="G612" s="9" t="s">
        <v>2088</v>
      </c>
      <c r="H612" s="9" t="s">
        <v>86</v>
      </c>
      <c r="I612" s="1"/>
      <c r="J612" s="9" t="s">
        <v>11</v>
      </c>
      <c r="K612" s="77">
        <v>1</v>
      </c>
      <c r="L612" s="76">
        <v>406320</v>
      </c>
      <c r="M612" s="88">
        <v>406320</v>
      </c>
      <c r="N612" s="54">
        <f>Table1[[#This Row],[Estimated Cost]]-Table1[[#This Row],[Grant Money ]]</f>
        <v>0</v>
      </c>
      <c r="O612" s="83">
        <v>106173439.3</v>
      </c>
      <c r="P612" s="90">
        <v>21988377</v>
      </c>
      <c r="Q612" s="91">
        <v>75000000</v>
      </c>
      <c r="R612" s="61" t="s">
        <v>18</v>
      </c>
    </row>
    <row r="613" spans="3:18" ht="17.25" customHeight="1" x14ac:dyDescent="0.25">
      <c r="C613" s="8">
        <v>2020</v>
      </c>
      <c r="D613" s="79" t="s">
        <v>151</v>
      </c>
      <c r="E613" s="9" t="str">
        <f>IFERROR(VLOOKUP(F613,Table3[#All],2,FALSE)," ")</f>
        <v xml:space="preserve"> </v>
      </c>
      <c r="F613" s="9" t="s">
        <v>10924</v>
      </c>
      <c r="G613" s="9" t="s">
        <v>2088</v>
      </c>
      <c r="H613" s="9" t="s">
        <v>86</v>
      </c>
      <c r="I613" s="1"/>
      <c r="J613" s="1" t="s">
        <v>7</v>
      </c>
      <c r="K613" s="77">
        <v>1</v>
      </c>
      <c r="L613" s="76">
        <v>300000</v>
      </c>
      <c r="M613" s="88">
        <v>300000</v>
      </c>
      <c r="N613" s="54">
        <f>Table1[[#This Row],[Estimated Cost]]-Table1[[#This Row],[Grant Money ]]</f>
        <v>0</v>
      </c>
      <c r="O613" s="83">
        <v>106173439.3</v>
      </c>
      <c r="P613" s="90">
        <v>21988377</v>
      </c>
      <c r="Q613" s="91">
        <v>75000000</v>
      </c>
      <c r="R613" s="61" t="s">
        <v>18</v>
      </c>
    </row>
    <row r="614" spans="3:18" x14ac:dyDescent="0.25">
      <c r="C614" s="8">
        <v>2020</v>
      </c>
      <c r="D614" s="79" t="s">
        <v>151</v>
      </c>
      <c r="E614" s="9" t="str">
        <f>IFERROR(VLOOKUP(F614,Table3[#All],2,FALSE)," ")</f>
        <v xml:space="preserve"> </v>
      </c>
      <c r="F614" s="9" t="s">
        <v>10924</v>
      </c>
      <c r="G614" s="9" t="s">
        <v>2088</v>
      </c>
      <c r="H614" s="9" t="s">
        <v>86</v>
      </c>
      <c r="I614" s="1"/>
      <c r="J614" s="1" t="s">
        <v>11206</v>
      </c>
      <c r="K614" s="77">
        <v>1</v>
      </c>
      <c r="L614" s="76">
        <v>78480</v>
      </c>
      <c r="M614" s="88">
        <v>78480</v>
      </c>
      <c r="N614" s="54">
        <f>Table1[[#This Row],[Estimated Cost]]-Table1[[#This Row],[Grant Money ]]</f>
        <v>0</v>
      </c>
      <c r="O614" s="83">
        <v>106173439.3</v>
      </c>
      <c r="P614" s="90">
        <v>21988377</v>
      </c>
      <c r="Q614" s="91">
        <v>75000000</v>
      </c>
      <c r="R614" s="61" t="s">
        <v>18</v>
      </c>
    </row>
    <row r="615" spans="3:18" ht="18.75" customHeight="1" x14ac:dyDescent="0.25">
      <c r="C615" s="8">
        <v>2020</v>
      </c>
      <c r="D615" s="79" t="s">
        <v>151</v>
      </c>
      <c r="E615" s="9" t="str">
        <f>IFERROR(VLOOKUP(F615,Table3[#All],2,FALSE)," ")</f>
        <v xml:space="preserve"> </v>
      </c>
      <c r="F615" s="9" t="s">
        <v>11041</v>
      </c>
      <c r="G615" s="9" t="s">
        <v>2259</v>
      </c>
      <c r="H615" s="9" t="s">
        <v>10976</v>
      </c>
      <c r="I615" t="s">
        <v>10991</v>
      </c>
      <c r="J615" s="9" t="s">
        <v>26</v>
      </c>
      <c r="K615" s="77">
        <v>0.75</v>
      </c>
      <c r="L615" s="76">
        <v>150000</v>
      </c>
      <c r="M615" s="88">
        <v>112500</v>
      </c>
      <c r="N615" s="54">
        <f>Table1[[#This Row],[Estimated Cost]]-Table1[[#This Row],[Grant Money ]]</f>
        <v>37500</v>
      </c>
      <c r="O615" s="83">
        <v>106173439.3</v>
      </c>
      <c r="P615" s="90">
        <v>21988377</v>
      </c>
      <c r="Q615" s="91">
        <v>75000000</v>
      </c>
      <c r="R615" s="61" t="s">
        <v>18</v>
      </c>
    </row>
    <row r="616" spans="3:18" ht="18.75" customHeight="1" x14ac:dyDescent="0.25">
      <c r="C616" s="8">
        <v>2020</v>
      </c>
      <c r="D616" s="79" t="s">
        <v>151</v>
      </c>
      <c r="E616" s="9" t="str">
        <f>IFERROR(VLOOKUP(F616,Table3[#All],2,FALSE)," ")</f>
        <v xml:space="preserve"> </v>
      </c>
      <c r="F616" s="9" t="s">
        <v>11042</v>
      </c>
      <c r="G616" s="9" t="s">
        <v>2339</v>
      </c>
      <c r="H616" s="9" t="s">
        <v>10</v>
      </c>
      <c r="I616" s="1"/>
      <c r="J616" s="9" t="s">
        <v>7</v>
      </c>
      <c r="K616" s="77">
        <v>1</v>
      </c>
      <c r="L616" s="76">
        <v>207000</v>
      </c>
      <c r="M616" s="88">
        <v>207000</v>
      </c>
      <c r="N616" s="54">
        <f>Table1[[#This Row],[Estimated Cost]]-Table1[[#This Row],[Grant Money ]]</f>
        <v>0</v>
      </c>
      <c r="O616" s="83">
        <v>106173439.3</v>
      </c>
      <c r="P616" s="90">
        <v>21988377</v>
      </c>
      <c r="Q616" s="91">
        <v>75000000</v>
      </c>
      <c r="R616" s="61" t="s">
        <v>18</v>
      </c>
    </row>
    <row r="617" spans="3:18" x14ac:dyDescent="0.25">
      <c r="C617" s="8">
        <v>2020</v>
      </c>
      <c r="D617" s="79" t="s">
        <v>151</v>
      </c>
      <c r="E617" s="9" t="str">
        <f>IFERROR(VLOOKUP(F617,Table3[#All],2,FALSE)," ")</f>
        <v xml:space="preserve"> </v>
      </c>
      <c r="F617" s="9" t="s">
        <v>11042</v>
      </c>
      <c r="G617" s="9" t="s">
        <v>2339</v>
      </c>
      <c r="H617" s="9" t="s">
        <v>10</v>
      </c>
      <c r="I617" s="1"/>
      <c r="J617" s="1" t="s">
        <v>11206</v>
      </c>
      <c r="K617" s="77">
        <v>1</v>
      </c>
      <c r="L617" s="76">
        <v>23000</v>
      </c>
      <c r="M617" s="88">
        <v>23000</v>
      </c>
      <c r="N617" s="54">
        <f>Table1[[#This Row],[Estimated Cost]]-Table1[[#This Row],[Grant Money ]]</f>
        <v>0</v>
      </c>
      <c r="O617" s="83">
        <v>106173439.3</v>
      </c>
      <c r="P617" s="90">
        <v>21988377</v>
      </c>
      <c r="Q617" s="91">
        <v>75000000</v>
      </c>
      <c r="R617" s="61" t="s">
        <v>18</v>
      </c>
    </row>
    <row r="618" spans="3:18" ht="20.25" customHeight="1" x14ac:dyDescent="0.25">
      <c r="C618" s="8">
        <v>2020</v>
      </c>
      <c r="D618" s="79" t="s">
        <v>151</v>
      </c>
      <c r="E618" s="9" t="str">
        <f>IFERROR(VLOOKUP(F618,Table3[#All],2,FALSE)," ")</f>
        <v xml:space="preserve"> </v>
      </c>
      <c r="F618" s="9" t="s">
        <v>11043</v>
      </c>
      <c r="G618" s="9" t="s">
        <v>11044</v>
      </c>
      <c r="H618" s="9" t="s">
        <v>10</v>
      </c>
      <c r="I618" s="1"/>
      <c r="J618" s="9" t="s">
        <v>7</v>
      </c>
      <c r="K618" s="77">
        <v>0.9</v>
      </c>
      <c r="L618" s="76">
        <v>150000</v>
      </c>
      <c r="M618" s="88">
        <v>135000</v>
      </c>
      <c r="N618" s="54">
        <f>Table1[[#This Row],[Estimated Cost]]-Table1[[#This Row],[Grant Money ]]</f>
        <v>15000</v>
      </c>
      <c r="O618" s="83">
        <v>106173439.3</v>
      </c>
      <c r="P618" s="90">
        <v>21988377</v>
      </c>
      <c r="Q618" s="91">
        <v>75000000</v>
      </c>
      <c r="R618" s="61" t="s">
        <v>18</v>
      </c>
    </row>
    <row r="619" spans="3:18" ht="20.25" customHeight="1" x14ac:dyDescent="0.25">
      <c r="C619" s="8">
        <v>2020</v>
      </c>
      <c r="D619" s="79" t="s">
        <v>151</v>
      </c>
      <c r="E619" s="9" t="str">
        <f>IFERROR(VLOOKUP(F619,Table3[#All],2,FALSE)," ")</f>
        <v xml:space="preserve"> </v>
      </c>
      <c r="F619" s="9" t="s">
        <v>10944</v>
      </c>
      <c r="G619" s="9" t="s">
        <v>10945</v>
      </c>
      <c r="H619" s="9" t="s">
        <v>11045</v>
      </c>
      <c r="I619" t="s">
        <v>10991</v>
      </c>
      <c r="J619" s="9" t="s">
        <v>26</v>
      </c>
      <c r="K619" s="77">
        <v>0.9</v>
      </c>
      <c r="L619" s="76">
        <v>4615000</v>
      </c>
      <c r="M619" s="88">
        <v>4153500</v>
      </c>
      <c r="N619" s="54">
        <f>Table1[[#This Row],[Estimated Cost]]-Table1[[#This Row],[Grant Money ]]</f>
        <v>461500</v>
      </c>
      <c r="O619" s="83">
        <v>106173439.3</v>
      </c>
      <c r="P619" s="90">
        <v>21988377</v>
      </c>
      <c r="Q619" s="91">
        <v>75000000</v>
      </c>
      <c r="R619" s="61" t="s">
        <v>18</v>
      </c>
    </row>
    <row r="620" spans="3:18" ht="18" customHeight="1" x14ac:dyDescent="0.25">
      <c r="C620" s="8">
        <v>2020</v>
      </c>
      <c r="D620" s="79" t="s">
        <v>151</v>
      </c>
      <c r="E620" s="9" t="str">
        <f>IFERROR(VLOOKUP(F620,Table3[#All],2,FALSE)," ")</f>
        <v xml:space="preserve"> </v>
      </c>
      <c r="F620" s="9" t="s">
        <v>10906</v>
      </c>
      <c r="G620" s="9" t="s">
        <v>2718</v>
      </c>
      <c r="H620" s="9" t="s">
        <v>11045</v>
      </c>
      <c r="I620" s="1"/>
      <c r="J620" s="9" t="s">
        <v>11</v>
      </c>
      <c r="K620" s="77">
        <v>1</v>
      </c>
      <c r="L620" s="76">
        <v>534000</v>
      </c>
      <c r="M620" s="88">
        <v>534000</v>
      </c>
      <c r="N620" s="54">
        <f>Table1[[#This Row],[Estimated Cost]]-Table1[[#This Row],[Grant Money ]]</f>
        <v>0</v>
      </c>
      <c r="O620" s="83">
        <v>106173439.3</v>
      </c>
      <c r="P620" s="90">
        <v>21988377</v>
      </c>
      <c r="Q620" s="91">
        <v>75000000</v>
      </c>
      <c r="R620" s="61" t="s">
        <v>18</v>
      </c>
    </row>
    <row r="621" spans="3:18" ht="26.25" customHeight="1" x14ac:dyDescent="0.25">
      <c r="C621" s="8">
        <v>2020</v>
      </c>
      <c r="D621" s="79" t="s">
        <v>151</v>
      </c>
      <c r="E621" s="9" t="str">
        <f>IFERROR(VLOOKUP(F621,Table3[#All],2,FALSE)," ")</f>
        <v xml:space="preserve"> </v>
      </c>
      <c r="F621" s="9" t="s">
        <v>10906</v>
      </c>
      <c r="G621" s="9" t="s">
        <v>2718</v>
      </c>
      <c r="H621" s="9" t="s">
        <v>11045</v>
      </c>
      <c r="I621" s="1"/>
      <c r="J621" s="1" t="s">
        <v>7</v>
      </c>
      <c r="K621" s="77">
        <v>1</v>
      </c>
      <c r="L621" s="76">
        <v>600000</v>
      </c>
      <c r="M621" s="88">
        <v>600000</v>
      </c>
      <c r="N621" s="54">
        <f>Table1[[#This Row],[Estimated Cost]]-Table1[[#This Row],[Grant Money ]]</f>
        <v>0</v>
      </c>
      <c r="O621" s="83">
        <v>106173439.3</v>
      </c>
      <c r="P621" s="90">
        <v>21988377</v>
      </c>
      <c r="Q621" s="91">
        <v>75000000</v>
      </c>
      <c r="R621" s="61" t="s">
        <v>18</v>
      </c>
    </row>
    <row r="622" spans="3:18" ht="26.25" customHeight="1" x14ac:dyDescent="0.25">
      <c r="C622" s="8">
        <v>2020</v>
      </c>
      <c r="D622" s="79" t="s">
        <v>151</v>
      </c>
      <c r="E622" s="9" t="str">
        <f>IFERROR(VLOOKUP(F622,Table3[#All],2,FALSE)," ")</f>
        <v xml:space="preserve"> </v>
      </c>
      <c r="F622" s="9" t="s">
        <v>10906</v>
      </c>
      <c r="G622" s="9" t="s">
        <v>2718</v>
      </c>
      <c r="H622" s="9" t="s">
        <v>11045</v>
      </c>
      <c r="I622" s="1"/>
      <c r="J622" s="1" t="s">
        <v>11206</v>
      </c>
      <c r="K622" s="77">
        <v>1</v>
      </c>
      <c r="L622" s="76">
        <v>126000</v>
      </c>
      <c r="M622" s="88">
        <v>126000</v>
      </c>
      <c r="N622" s="54">
        <f>Table1[[#This Row],[Estimated Cost]]-Table1[[#This Row],[Grant Money ]]</f>
        <v>0</v>
      </c>
      <c r="O622" s="83">
        <v>106173439.3</v>
      </c>
      <c r="P622" s="90">
        <v>21988377</v>
      </c>
      <c r="Q622" s="91">
        <v>75000000</v>
      </c>
      <c r="R622" s="61" t="s">
        <v>18</v>
      </c>
    </row>
    <row r="623" spans="3:18" ht="18.75" customHeight="1" x14ac:dyDescent="0.25">
      <c r="C623" s="8">
        <v>2020</v>
      </c>
      <c r="D623" s="79" t="s">
        <v>151</v>
      </c>
      <c r="E623" s="9" t="str">
        <f>IFERROR(VLOOKUP(F623,Table3[#All],2,FALSE)," ")</f>
        <v xml:space="preserve"> </v>
      </c>
      <c r="F623" s="9" t="s">
        <v>15</v>
      </c>
      <c r="G623" s="9" t="s">
        <v>14</v>
      </c>
      <c r="H623" s="9" t="s">
        <v>10</v>
      </c>
      <c r="I623" s="1"/>
      <c r="J623" s="9" t="s">
        <v>7</v>
      </c>
      <c r="K623" s="77">
        <v>1</v>
      </c>
      <c r="L623" s="76">
        <v>202500</v>
      </c>
      <c r="M623" s="88">
        <v>202500</v>
      </c>
      <c r="N623" s="54">
        <f>Table1[[#This Row],[Estimated Cost]]-Table1[[#This Row],[Grant Money ]]</f>
        <v>0</v>
      </c>
      <c r="O623" s="83">
        <v>106173439.3</v>
      </c>
      <c r="P623" s="90">
        <v>21988377</v>
      </c>
      <c r="Q623" s="91">
        <v>75000000</v>
      </c>
      <c r="R623" s="61" t="s">
        <v>18</v>
      </c>
    </row>
    <row r="624" spans="3:18" ht="18.75" customHeight="1" x14ac:dyDescent="0.25">
      <c r="C624" s="8">
        <v>2020</v>
      </c>
      <c r="D624" s="79" t="s">
        <v>151</v>
      </c>
      <c r="E624" s="9" t="str">
        <f>IFERROR(VLOOKUP(F624,Table3[#All],2,FALSE)," ")</f>
        <v xml:space="preserve"> </v>
      </c>
      <c r="F624" s="9" t="s">
        <v>15</v>
      </c>
      <c r="G624" s="9" t="s">
        <v>14</v>
      </c>
      <c r="H624" s="9" t="s">
        <v>10</v>
      </c>
      <c r="I624" s="1"/>
      <c r="J624" s="1" t="s">
        <v>11206</v>
      </c>
      <c r="K624" s="77">
        <v>1</v>
      </c>
      <c r="L624" s="76">
        <v>22500</v>
      </c>
      <c r="M624" s="88">
        <v>22500</v>
      </c>
      <c r="N624" s="54">
        <f>Table1[[#This Row],[Estimated Cost]]-Table1[[#This Row],[Grant Money ]]</f>
        <v>0</v>
      </c>
      <c r="O624" s="83">
        <v>106173439.3</v>
      </c>
      <c r="P624" s="90">
        <v>21988377</v>
      </c>
      <c r="Q624" s="91">
        <v>75000000</v>
      </c>
      <c r="R624" s="61" t="s">
        <v>18</v>
      </c>
    </row>
    <row r="625" spans="3:18" ht="20.25" customHeight="1" x14ac:dyDescent="0.25">
      <c r="C625" s="8">
        <v>2020</v>
      </c>
      <c r="D625" s="79" t="s">
        <v>151</v>
      </c>
      <c r="E625" s="9" t="str">
        <f>IFERROR(VLOOKUP(F625,Table3[#All],2,FALSE)," ")</f>
        <v xml:space="preserve"> </v>
      </c>
      <c r="F625" s="9" t="s">
        <v>11046</v>
      </c>
      <c r="G625" s="9" t="s">
        <v>4340</v>
      </c>
      <c r="H625" s="9" t="s">
        <v>10976</v>
      </c>
      <c r="I625" t="s">
        <v>10991</v>
      </c>
      <c r="J625" s="9" t="s">
        <v>26</v>
      </c>
      <c r="K625" s="77">
        <v>0.75</v>
      </c>
      <c r="L625" s="76">
        <v>150000</v>
      </c>
      <c r="M625" s="88">
        <v>112500</v>
      </c>
      <c r="N625" s="54">
        <f>Table1[[#This Row],[Estimated Cost]]-Table1[[#This Row],[Grant Money ]]</f>
        <v>37500</v>
      </c>
      <c r="O625" s="83">
        <v>106173439.3</v>
      </c>
      <c r="P625" s="90">
        <v>21988377</v>
      </c>
      <c r="Q625" s="91">
        <v>75000000</v>
      </c>
      <c r="R625" s="61" t="s">
        <v>18</v>
      </c>
    </row>
    <row r="626" spans="3:18" ht="20.25" customHeight="1" x14ac:dyDescent="0.25">
      <c r="C626" s="8">
        <v>2020</v>
      </c>
      <c r="D626" s="79" t="s">
        <v>151</v>
      </c>
      <c r="E626" s="9" t="str">
        <f>IFERROR(VLOOKUP(F626,Table3[#All],2,FALSE)," ")</f>
        <v xml:space="preserve"> </v>
      </c>
      <c r="F626" s="9" t="s">
        <v>11047</v>
      </c>
      <c r="G626" s="9" t="s">
        <v>92</v>
      </c>
      <c r="H626" s="9" t="s">
        <v>10466</v>
      </c>
      <c r="I626" s="1"/>
      <c r="J626" s="9" t="s">
        <v>11</v>
      </c>
      <c r="K626" s="77">
        <v>0.9</v>
      </c>
      <c r="L626" s="76">
        <v>211830</v>
      </c>
      <c r="M626" s="88">
        <v>190647</v>
      </c>
      <c r="N626" s="54">
        <f>Table1[[#This Row],[Estimated Cost]]-Table1[[#This Row],[Grant Money ]]</f>
        <v>21183</v>
      </c>
      <c r="O626" s="83">
        <v>106173439.3</v>
      </c>
      <c r="P626" s="90">
        <v>21988377</v>
      </c>
      <c r="Q626" s="91">
        <v>75000000</v>
      </c>
      <c r="R626" s="61" t="s">
        <v>18</v>
      </c>
    </row>
    <row r="627" spans="3:18" ht="17.25" customHeight="1" x14ac:dyDescent="0.25">
      <c r="C627" s="8">
        <v>2020</v>
      </c>
      <c r="D627" s="79" t="s">
        <v>151</v>
      </c>
      <c r="E627" s="9" t="str">
        <f>IFERROR(VLOOKUP(F627,Table3[#All],2,FALSE)," ")</f>
        <v xml:space="preserve"> </v>
      </c>
      <c r="F627" s="9" t="s">
        <v>217</v>
      </c>
      <c r="G627" s="9" t="s">
        <v>202</v>
      </c>
      <c r="H627" s="9" t="s">
        <v>10</v>
      </c>
      <c r="I627" s="1"/>
      <c r="J627" s="9" t="s">
        <v>7</v>
      </c>
      <c r="K627" s="77">
        <v>1</v>
      </c>
      <c r="L627" s="76">
        <v>135000</v>
      </c>
      <c r="M627" s="88">
        <v>135000</v>
      </c>
      <c r="N627" s="54">
        <f>Table1[[#This Row],[Estimated Cost]]-Table1[[#This Row],[Grant Money ]]</f>
        <v>0</v>
      </c>
      <c r="O627" s="83">
        <v>106173439.3</v>
      </c>
      <c r="P627" s="90">
        <v>21988377</v>
      </c>
      <c r="Q627" s="91">
        <v>75000000</v>
      </c>
      <c r="R627" s="61" t="s">
        <v>18</v>
      </c>
    </row>
    <row r="628" spans="3:18" ht="20.25" customHeight="1" x14ac:dyDescent="0.25">
      <c r="C628" s="8">
        <v>2020</v>
      </c>
      <c r="D628" s="79" t="s">
        <v>151</v>
      </c>
      <c r="E628" s="9" t="str">
        <f>IFERROR(VLOOKUP(F628,Table3[#All],2,FALSE)," ")</f>
        <v xml:space="preserve"> </v>
      </c>
      <c r="F628" s="9" t="s">
        <v>217</v>
      </c>
      <c r="G628" s="9" t="s">
        <v>202</v>
      </c>
      <c r="H628" s="9" t="s">
        <v>10</v>
      </c>
      <c r="I628" s="1"/>
      <c r="J628" s="1" t="s">
        <v>11206</v>
      </c>
      <c r="K628" s="77">
        <v>1</v>
      </c>
      <c r="L628" s="76">
        <v>15000</v>
      </c>
      <c r="M628" s="88">
        <v>15000</v>
      </c>
      <c r="N628" s="54">
        <f>Table1[[#This Row],[Estimated Cost]]-Table1[[#This Row],[Grant Money ]]</f>
        <v>0</v>
      </c>
      <c r="O628" s="83">
        <v>106173439.3</v>
      </c>
      <c r="P628" s="90">
        <v>21988377</v>
      </c>
      <c r="Q628" s="91">
        <v>75000000</v>
      </c>
      <c r="R628" s="61" t="s">
        <v>18</v>
      </c>
    </row>
    <row r="629" spans="3:18" ht="24" customHeight="1" x14ac:dyDescent="0.25">
      <c r="C629" s="8">
        <v>2020</v>
      </c>
      <c r="D629" s="79" t="s">
        <v>151</v>
      </c>
      <c r="E629" s="9" t="str">
        <f>IFERROR(VLOOKUP(F629,Table3[#All],2,FALSE)," ")</f>
        <v xml:space="preserve"> </v>
      </c>
      <c r="F629" s="9" t="s">
        <v>37</v>
      </c>
      <c r="G629" s="9" t="s">
        <v>11048</v>
      </c>
      <c r="H629" s="9" t="s">
        <v>222</v>
      </c>
      <c r="I629" t="s">
        <v>10991</v>
      </c>
      <c r="J629" s="9" t="s">
        <v>26</v>
      </c>
      <c r="K629" s="77">
        <v>0.9</v>
      </c>
      <c r="L629" s="76">
        <v>1100000</v>
      </c>
      <c r="M629" s="88">
        <v>990000</v>
      </c>
      <c r="N629" s="54">
        <f>Table1[[#This Row],[Estimated Cost]]-Table1[[#This Row],[Grant Money ]]</f>
        <v>110000</v>
      </c>
      <c r="O629" s="83">
        <v>106173439.3</v>
      </c>
      <c r="P629" s="90">
        <v>21988377</v>
      </c>
      <c r="Q629" s="91">
        <v>75000000</v>
      </c>
      <c r="R629" s="61" t="s">
        <v>18</v>
      </c>
    </row>
    <row r="630" spans="3:18" ht="27" customHeight="1" x14ac:dyDescent="0.25">
      <c r="C630" s="8">
        <v>2020</v>
      </c>
      <c r="D630" s="79" t="s">
        <v>151</v>
      </c>
      <c r="E630" s="9" t="str">
        <f>IFERROR(VLOOKUP(F630,Table3[#All],2,FALSE)," ")</f>
        <v>TKI</v>
      </c>
      <c r="F630" s="9" t="s">
        <v>10517</v>
      </c>
      <c r="G630" s="9" t="s">
        <v>10942</v>
      </c>
      <c r="H630" s="9" t="s">
        <v>11049</v>
      </c>
      <c r="I630" s="1"/>
      <c r="J630" s="9" t="s">
        <v>7</v>
      </c>
      <c r="K630" s="77">
        <v>1</v>
      </c>
      <c r="L630" s="76">
        <v>198000</v>
      </c>
      <c r="M630" s="88">
        <v>198000</v>
      </c>
      <c r="N630" s="54">
        <f>Table1[[#This Row],[Estimated Cost]]-Table1[[#This Row],[Grant Money ]]</f>
        <v>0</v>
      </c>
      <c r="O630" s="83">
        <v>106173439.3</v>
      </c>
      <c r="P630" s="90">
        <v>21988377</v>
      </c>
      <c r="Q630" s="91">
        <v>75000000</v>
      </c>
      <c r="R630" s="61" t="s">
        <v>51</v>
      </c>
    </row>
    <row r="631" spans="3:18" ht="26.25" customHeight="1" x14ac:dyDescent="0.25">
      <c r="C631" s="8">
        <v>2020</v>
      </c>
      <c r="D631" s="79" t="s">
        <v>151</v>
      </c>
      <c r="E631" s="9" t="str">
        <f>IFERROR(VLOOKUP(F631,Table3[#All],2,FALSE)," ")</f>
        <v>TKI</v>
      </c>
      <c r="F631" s="9" t="s">
        <v>10517</v>
      </c>
      <c r="G631" s="9" t="s">
        <v>10942</v>
      </c>
      <c r="H631" s="9" t="s">
        <v>11049</v>
      </c>
      <c r="I631" s="1"/>
      <c r="J631" s="1" t="s">
        <v>11206</v>
      </c>
      <c r="K631" s="77">
        <v>1</v>
      </c>
      <c r="L631" s="76">
        <v>22000</v>
      </c>
      <c r="M631" s="88">
        <v>22000</v>
      </c>
      <c r="N631" s="54">
        <f>Table1[[#This Row],[Estimated Cost]]-Table1[[#This Row],[Grant Money ]]</f>
        <v>0</v>
      </c>
      <c r="O631" s="83">
        <v>106173439.3</v>
      </c>
      <c r="P631" s="90">
        <v>21988377</v>
      </c>
      <c r="Q631" s="91">
        <v>75000000</v>
      </c>
      <c r="R631" s="61" t="s">
        <v>51</v>
      </c>
    </row>
    <row r="632" spans="3:18" ht="18.75" customHeight="1" x14ac:dyDescent="0.25">
      <c r="C632" s="8">
        <v>2020</v>
      </c>
      <c r="D632" s="79" t="s">
        <v>151</v>
      </c>
      <c r="E632" s="9" t="str">
        <f>IFERROR(VLOOKUP(F632,Table3[#All],2,FALSE)," ")</f>
        <v xml:space="preserve"> </v>
      </c>
      <c r="F632" s="9" t="s">
        <v>161</v>
      </c>
      <c r="G632" s="9" t="s">
        <v>10482</v>
      </c>
      <c r="H632" s="9" t="s">
        <v>9472</v>
      </c>
      <c r="I632" s="1"/>
      <c r="J632" s="9" t="s">
        <v>11</v>
      </c>
      <c r="K632" s="77">
        <v>1</v>
      </c>
      <c r="L632" s="76">
        <v>4130700</v>
      </c>
      <c r="M632" s="88">
        <v>4130700</v>
      </c>
      <c r="N632" s="54">
        <f>Table1[[#This Row],[Estimated Cost]]-Table1[[#This Row],[Grant Money ]]</f>
        <v>0</v>
      </c>
      <c r="O632" s="83">
        <v>106173439.3</v>
      </c>
      <c r="P632" s="90">
        <v>21988377</v>
      </c>
      <c r="Q632" s="91">
        <v>75000000</v>
      </c>
      <c r="R632" s="61" t="s">
        <v>18</v>
      </c>
    </row>
    <row r="633" spans="3:18" ht="20.25" customHeight="1" x14ac:dyDescent="0.25">
      <c r="C633" s="8">
        <v>2020</v>
      </c>
      <c r="D633" s="79" t="s">
        <v>151</v>
      </c>
      <c r="E633" s="9" t="str">
        <f>IFERROR(VLOOKUP(F633,Table3[#All],2,FALSE)," ")</f>
        <v xml:space="preserve"> </v>
      </c>
      <c r="F633" s="9" t="s">
        <v>161</v>
      </c>
      <c r="G633" s="9" t="s">
        <v>10482</v>
      </c>
      <c r="H633" s="9" t="s">
        <v>9472</v>
      </c>
      <c r="I633" s="1"/>
      <c r="J633" s="1" t="s">
        <v>7</v>
      </c>
      <c r="K633" s="77">
        <v>1</v>
      </c>
      <c r="L633" s="76">
        <v>300000</v>
      </c>
      <c r="M633" s="88">
        <v>300000</v>
      </c>
      <c r="N633" s="54">
        <f>Table1[[#This Row],[Estimated Cost]]-Table1[[#This Row],[Grant Money ]]</f>
        <v>0</v>
      </c>
      <c r="O633" s="83">
        <v>106173439.3</v>
      </c>
      <c r="P633" s="90">
        <v>21988377</v>
      </c>
      <c r="Q633" s="91">
        <v>75000000</v>
      </c>
      <c r="R633" s="61" t="s">
        <v>18</v>
      </c>
    </row>
    <row r="634" spans="3:18" ht="18.75" customHeight="1" x14ac:dyDescent="0.25">
      <c r="C634" s="8">
        <v>2020</v>
      </c>
      <c r="D634" s="79" t="s">
        <v>151</v>
      </c>
      <c r="E634" s="9" t="str">
        <f>IFERROR(VLOOKUP(F634,Table3[#All],2,FALSE)," ")</f>
        <v xml:space="preserve"> </v>
      </c>
      <c r="F634" s="9" t="s">
        <v>161</v>
      </c>
      <c r="G634" s="9" t="s">
        <v>10482</v>
      </c>
      <c r="H634" s="9" t="s">
        <v>9472</v>
      </c>
      <c r="I634" s="1"/>
      <c r="J634" s="1" t="s">
        <v>11206</v>
      </c>
      <c r="K634" s="77">
        <v>1</v>
      </c>
      <c r="L634" s="76">
        <v>492300</v>
      </c>
      <c r="M634" s="88">
        <v>492300</v>
      </c>
      <c r="N634" s="54">
        <f>Table1[[#This Row],[Estimated Cost]]-Table1[[#This Row],[Grant Money ]]</f>
        <v>0</v>
      </c>
      <c r="O634" s="83">
        <v>106173439.3</v>
      </c>
      <c r="P634" s="90">
        <v>21988377</v>
      </c>
      <c r="Q634" s="91">
        <v>75000000</v>
      </c>
      <c r="R634" s="61" t="s">
        <v>18</v>
      </c>
    </row>
    <row r="635" spans="3:18" ht="17.25" customHeight="1" x14ac:dyDescent="0.25">
      <c r="C635" s="8">
        <v>2020</v>
      </c>
      <c r="D635" s="79" t="s">
        <v>151</v>
      </c>
      <c r="E635" s="9" t="str">
        <f>IFERROR(VLOOKUP(F635,Table3[#All],2,FALSE)," ")</f>
        <v>FWS</v>
      </c>
      <c r="F635" s="9" t="s">
        <v>11012</v>
      </c>
      <c r="G635" s="9" t="s">
        <v>11050</v>
      </c>
      <c r="H635" s="9" t="s">
        <v>86</v>
      </c>
      <c r="I635" s="1"/>
      <c r="J635" s="9" t="s">
        <v>9516</v>
      </c>
      <c r="K635" s="77">
        <v>1</v>
      </c>
      <c r="L635" s="76">
        <v>3370500</v>
      </c>
      <c r="M635" s="88">
        <v>3370500</v>
      </c>
      <c r="N635" s="54">
        <f>Table1[[#This Row],[Estimated Cost]]-Table1[[#This Row],[Grant Money ]]</f>
        <v>0</v>
      </c>
      <c r="O635" s="83">
        <v>106173439.3</v>
      </c>
      <c r="P635" s="90">
        <v>21988377</v>
      </c>
      <c r="Q635" s="91">
        <v>75000000</v>
      </c>
      <c r="R635" s="61" t="s">
        <v>51</v>
      </c>
    </row>
    <row r="636" spans="3:18" ht="22.5" customHeight="1" x14ac:dyDescent="0.25">
      <c r="C636" s="8">
        <v>2020</v>
      </c>
      <c r="D636" s="79" t="s">
        <v>151</v>
      </c>
      <c r="E636" s="9" t="str">
        <f>IFERROR(VLOOKUP(F636,Table3[#All],2,FALSE)," ")</f>
        <v>FWS</v>
      </c>
      <c r="F636" s="9" t="s">
        <v>11012</v>
      </c>
      <c r="G636" s="9" t="s">
        <v>11050</v>
      </c>
      <c r="H636" s="9" t="s">
        <v>86</v>
      </c>
      <c r="I636" s="1"/>
      <c r="J636" s="1" t="s">
        <v>11206</v>
      </c>
      <c r="K636" s="77">
        <v>1</v>
      </c>
      <c r="L636" s="76">
        <v>374500</v>
      </c>
      <c r="M636" s="88">
        <v>374500</v>
      </c>
      <c r="N636" s="54">
        <f>Table1[[#This Row],[Estimated Cost]]-Table1[[#This Row],[Grant Money ]]</f>
        <v>0</v>
      </c>
      <c r="O636" s="83">
        <v>106173439.3</v>
      </c>
      <c r="P636" s="90">
        <v>21988377</v>
      </c>
      <c r="Q636" s="91">
        <v>75000000</v>
      </c>
      <c r="R636" s="61" t="s">
        <v>51</v>
      </c>
    </row>
    <row r="637" spans="3:18" ht="18.75" customHeight="1" x14ac:dyDescent="0.25">
      <c r="C637" s="8">
        <v>2020</v>
      </c>
      <c r="D637" s="79" t="s">
        <v>151</v>
      </c>
      <c r="E637" s="9" t="str">
        <f>IFERROR(VLOOKUP(F637,Table3[#All],2,FALSE)," ")</f>
        <v>SEP</v>
      </c>
      <c r="F637" s="9" t="s">
        <v>10513</v>
      </c>
      <c r="G637" s="9" t="s">
        <v>93</v>
      </c>
      <c r="H637" s="9" t="s">
        <v>10</v>
      </c>
      <c r="I637" s="1"/>
      <c r="J637" s="9" t="s">
        <v>11</v>
      </c>
      <c r="K637" s="77">
        <v>0.9</v>
      </c>
      <c r="L637" s="76">
        <v>36800</v>
      </c>
      <c r="M637" s="88">
        <v>33120</v>
      </c>
      <c r="N637" s="54">
        <f>Table1[[#This Row],[Estimated Cost]]-Table1[[#This Row],[Grant Money ]]</f>
        <v>3680</v>
      </c>
      <c r="O637" s="83">
        <v>106173439.3</v>
      </c>
      <c r="P637" s="90">
        <v>21988377</v>
      </c>
      <c r="Q637" s="91">
        <v>75000000</v>
      </c>
      <c r="R637" s="61" t="s">
        <v>51</v>
      </c>
    </row>
    <row r="638" spans="3:18" ht="16.5" customHeight="1" x14ac:dyDescent="0.25">
      <c r="C638" s="8">
        <v>2020</v>
      </c>
      <c r="D638" s="79" t="s">
        <v>151</v>
      </c>
      <c r="E638" s="9" t="str">
        <f>IFERROR(VLOOKUP(F638,Table3[#All],2,FALSE)," ")</f>
        <v xml:space="preserve"> </v>
      </c>
      <c r="F638" s="9" t="s">
        <v>11021</v>
      </c>
      <c r="G638" s="9" t="s">
        <v>238</v>
      </c>
      <c r="H638" s="9" t="s">
        <v>9472</v>
      </c>
      <c r="I638" s="1"/>
      <c r="J638" s="9" t="s">
        <v>9516</v>
      </c>
      <c r="K638" s="77">
        <v>1</v>
      </c>
      <c r="L638" s="76">
        <v>2000000</v>
      </c>
      <c r="M638" s="88">
        <v>2000000</v>
      </c>
      <c r="N638" s="54">
        <f>Table1[[#This Row],[Estimated Cost]]-Table1[[#This Row],[Grant Money ]]</f>
        <v>0</v>
      </c>
      <c r="O638" s="83">
        <v>106173439.3</v>
      </c>
      <c r="P638" s="90">
        <v>21988377</v>
      </c>
      <c r="Q638" s="91">
        <v>75000000</v>
      </c>
      <c r="R638" s="61" t="s">
        <v>18</v>
      </c>
    </row>
    <row r="639" spans="3:18" ht="18.75" customHeight="1" x14ac:dyDescent="0.25">
      <c r="C639" s="8">
        <v>2020</v>
      </c>
      <c r="D639" s="79" t="s">
        <v>151</v>
      </c>
      <c r="E639" s="9" t="str">
        <f>IFERROR(VLOOKUP(F639,Table3[#All],2,FALSE)," ")</f>
        <v xml:space="preserve"> </v>
      </c>
      <c r="F639" s="9" t="s">
        <v>11021</v>
      </c>
      <c r="G639" s="9" t="s">
        <v>238</v>
      </c>
      <c r="H639" s="9" t="s">
        <v>9472</v>
      </c>
      <c r="I639" s="1"/>
      <c r="J639" s="1" t="s">
        <v>11206</v>
      </c>
      <c r="K639" s="77">
        <v>1</v>
      </c>
      <c r="L639" s="76">
        <v>222222</v>
      </c>
      <c r="M639" s="88">
        <v>222222</v>
      </c>
      <c r="N639" s="54">
        <f>Table1[[#This Row],[Estimated Cost]]-Table1[[#This Row],[Grant Money ]]</f>
        <v>0</v>
      </c>
      <c r="O639" s="83">
        <v>106173439.3</v>
      </c>
      <c r="P639" s="90">
        <v>21988377</v>
      </c>
      <c r="Q639" s="91">
        <v>75000000</v>
      </c>
      <c r="R639" s="61" t="s">
        <v>18</v>
      </c>
    </row>
    <row r="640" spans="3:18" x14ac:dyDescent="0.25">
      <c r="C640" s="8">
        <v>2020</v>
      </c>
      <c r="D640" s="79" t="s">
        <v>152</v>
      </c>
      <c r="E640" s="9" t="str">
        <f>IFERROR(VLOOKUP(F640,Table3[#All],2,FALSE)," ")</f>
        <v>GKY</v>
      </c>
      <c r="F640" s="9" t="s">
        <v>11038</v>
      </c>
      <c r="G640" s="9" t="s">
        <v>234</v>
      </c>
      <c r="H640" s="9" t="s">
        <v>10986</v>
      </c>
      <c r="I640" s="1"/>
      <c r="J640" s="9" t="s">
        <v>11</v>
      </c>
      <c r="K640" s="77">
        <v>1</v>
      </c>
      <c r="L640" s="76">
        <v>75000</v>
      </c>
      <c r="M640" s="88">
        <v>75000</v>
      </c>
      <c r="N640" s="90">
        <v>0</v>
      </c>
      <c r="O640" s="83">
        <v>106173439.3</v>
      </c>
      <c r="P640" s="90">
        <v>21988377</v>
      </c>
      <c r="Q640" s="91">
        <v>75000000</v>
      </c>
      <c r="R640" s="61" t="s">
        <v>51</v>
      </c>
    </row>
    <row r="641" spans="3:18" ht="24" customHeight="1" x14ac:dyDescent="0.25">
      <c r="C641" s="8">
        <v>2020</v>
      </c>
      <c r="D641" s="79" t="s">
        <v>152</v>
      </c>
      <c r="E641" s="9" t="str">
        <f>IFERROR(VLOOKUP(F641,Table3[#All],2,FALSE)," ")</f>
        <v>GKY</v>
      </c>
      <c r="F641" s="9" t="s">
        <v>11038</v>
      </c>
      <c r="G641" s="9" t="s">
        <v>234</v>
      </c>
      <c r="H641" s="9" t="s">
        <v>10986</v>
      </c>
      <c r="I641" s="1"/>
      <c r="J641" s="1" t="s">
        <v>11206</v>
      </c>
      <c r="K641" s="77">
        <v>1</v>
      </c>
      <c r="L641" s="76">
        <v>25000</v>
      </c>
      <c r="M641" s="88">
        <v>25000</v>
      </c>
      <c r="N641" s="90">
        <v>0</v>
      </c>
      <c r="O641" s="83">
        <v>106173439.3</v>
      </c>
      <c r="P641" s="90">
        <v>21988377</v>
      </c>
      <c r="Q641" s="91">
        <v>75000000</v>
      </c>
      <c r="R641" s="61" t="s">
        <v>51</v>
      </c>
    </row>
    <row r="642" spans="3:18" ht="20.25" customHeight="1" x14ac:dyDescent="0.25">
      <c r="C642" s="8">
        <v>2020</v>
      </c>
      <c r="D642" s="79" t="s">
        <v>152</v>
      </c>
      <c r="E642" s="9" t="str">
        <f>IFERROR(VLOOKUP(F642,Table3[#All],2,FALSE)," ")</f>
        <v>GKY</v>
      </c>
      <c r="F642" s="9" t="s">
        <v>11038</v>
      </c>
      <c r="G642" s="9" t="s">
        <v>234</v>
      </c>
      <c r="H642" s="9" t="s">
        <v>10986</v>
      </c>
      <c r="I642" s="1"/>
      <c r="J642" s="1" t="s">
        <v>7</v>
      </c>
      <c r="K642" s="77">
        <v>1</v>
      </c>
      <c r="L642" s="76">
        <v>150000</v>
      </c>
      <c r="M642" s="88">
        <v>150000</v>
      </c>
      <c r="N642" s="90">
        <v>0</v>
      </c>
      <c r="O642" s="83">
        <v>106173439.3</v>
      </c>
      <c r="P642" s="90">
        <v>21988377</v>
      </c>
      <c r="Q642" s="91">
        <v>75000000</v>
      </c>
      <c r="R642" s="61" t="s">
        <v>51</v>
      </c>
    </row>
    <row r="643" spans="3:18" x14ac:dyDescent="0.25">
      <c r="C643" s="8">
        <v>2020</v>
      </c>
      <c r="D643" s="79" t="s">
        <v>152</v>
      </c>
      <c r="E643" s="9" t="str">
        <f>IFERROR(VLOOKUP(F643,Table3[#All],2,FALSE)," ")</f>
        <v xml:space="preserve"> </v>
      </c>
      <c r="F643" s="9" t="s">
        <v>11005</v>
      </c>
      <c r="G643" s="9" t="s">
        <v>1203</v>
      </c>
      <c r="H643" s="9" t="s">
        <v>11051</v>
      </c>
      <c r="I643" s="1"/>
      <c r="J643" s="9" t="s">
        <v>11</v>
      </c>
      <c r="K643" s="77">
        <v>1</v>
      </c>
      <c r="L643" s="76">
        <v>1101000</v>
      </c>
      <c r="M643" s="88">
        <v>1101000</v>
      </c>
      <c r="N643" s="90">
        <v>0</v>
      </c>
      <c r="O643" s="83">
        <v>106173439.3</v>
      </c>
      <c r="P643" s="90">
        <v>21988377</v>
      </c>
      <c r="Q643" s="91">
        <v>75000000</v>
      </c>
      <c r="R643" s="61" t="s">
        <v>18</v>
      </c>
    </row>
    <row r="644" spans="3:18" x14ac:dyDescent="0.25">
      <c r="C644" s="8">
        <v>2020</v>
      </c>
      <c r="D644" s="79" t="s">
        <v>152</v>
      </c>
      <c r="E644" s="9" t="str">
        <f>IFERROR(VLOOKUP(F644,Table3[#All],2,FALSE)," ")</f>
        <v xml:space="preserve"> </v>
      </c>
      <c r="F644" s="9" t="s">
        <v>11005</v>
      </c>
      <c r="G644" s="9" t="s">
        <v>1203</v>
      </c>
      <c r="H644" s="9" t="s">
        <v>11051</v>
      </c>
      <c r="I644" s="1"/>
      <c r="J644" s="1" t="s">
        <v>11206</v>
      </c>
      <c r="K644" s="77">
        <v>1</v>
      </c>
      <c r="L644" s="76">
        <v>189000</v>
      </c>
      <c r="M644" s="88">
        <v>189000</v>
      </c>
      <c r="N644" s="90">
        <v>0</v>
      </c>
      <c r="O644" s="83">
        <v>106173439.3</v>
      </c>
      <c r="P644" s="90">
        <v>21988377</v>
      </c>
      <c r="Q644" s="91">
        <v>75000000</v>
      </c>
      <c r="R644" s="61" t="s">
        <v>18</v>
      </c>
    </row>
    <row r="645" spans="3:18" x14ac:dyDescent="0.25">
      <c r="C645" s="8">
        <v>2020</v>
      </c>
      <c r="D645" s="79" t="s">
        <v>152</v>
      </c>
      <c r="E645" s="9" t="str">
        <f>IFERROR(VLOOKUP(F645,Table3[#All],2,FALSE)," ")</f>
        <v xml:space="preserve"> </v>
      </c>
      <c r="F645" s="9" t="s">
        <v>11005</v>
      </c>
      <c r="G645" s="9" t="s">
        <v>1203</v>
      </c>
      <c r="H645" s="9" t="s">
        <v>11051</v>
      </c>
      <c r="I645" s="1"/>
      <c r="J645" s="1" t="s">
        <v>7</v>
      </c>
      <c r="K645" s="77">
        <v>1</v>
      </c>
      <c r="L645" s="76">
        <v>600000</v>
      </c>
      <c r="M645" s="88">
        <v>600000</v>
      </c>
      <c r="N645" s="90">
        <v>0</v>
      </c>
      <c r="O645" s="83">
        <v>106173439.3</v>
      </c>
      <c r="P645" s="90">
        <v>21988377</v>
      </c>
      <c r="Q645" s="91">
        <v>75000000</v>
      </c>
      <c r="R645" s="61" t="s">
        <v>18</v>
      </c>
    </row>
    <row r="646" spans="3:18" x14ac:dyDescent="0.25">
      <c r="C646" s="8">
        <v>2020</v>
      </c>
      <c r="D646" s="79" t="s">
        <v>152</v>
      </c>
      <c r="E646" s="9" t="str">
        <f>IFERROR(VLOOKUP(F646,Table3[#All],2,FALSE)," ")</f>
        <v xml:space="preserve"> </v>
      </c>
      <c r="F646" s="9" t="s">
        <v>11052</v>
      </c>
      <c r="G646" s="9" t="s">
        <v>11053</v>
      </c>
      <c r="H646" s="9" t="s">
        <v>10</v>
      </c>
      <c r="I646" s="1"/>
      <c r="J646" s="1" t="s">
        <v>7</v>
      </c>
      <c r="K646" s="77">
        <v>1</v>
      </c>
      <c r="L646" s="76">
        <v>90000</v>
      </c>
      <c r="M646" s="88">
        <v>90000</v>
      </c>
      <c r="N646" s="90">
        <v>0</v>
      </c>
      <c r="O646" s="83">
        <v>106173439.3</v>
      </c>
      <c r="P646" s="90">
        <v>21988377</v>
      </c>
      <c r="Q646" s="91">
        <v>75000000</v>
      </c>
      <c r="R646" s="61" t="s">
        <v>18</v>
      </c>
    </row>
    <row r="647" spans="3:18" x14ac:dyDescent="0.25">
      <c r="C647" s="8">
        <v>2020</v>
      </c>
      <c r="D647" s="79" t="s">
        <v>152</v>
      </c>
      <c r="E647" s="9" t="str">
        <f>IFERROR(VLOOKUP(F647,Table3[#All],2,FALSE)," ")</f>
        <v xml:space="preserve"> </v>
      </c>
      <c r="F647" s="9" t="s">
        <v>11052</v>
      </c>
      <c r="G647" s="9" t="s">
        <v>11053</v>
      </c>
      <c r="H647" s="9" t="s">
        <v>10</v>
      </c>
      <c r="I647" s="1"/>
      <c r="J647" s="1" t="s">
        <v>11206</v>
      </c>
      <c r="K647" s="77">
        <v>1</v>
      </c>
      <c r="L647" s="76">
        <v>10000</v>
      </c>
      <c r="M647" s="88">
        <v>10000</v>
      </c>
      <c r="N647" s="90">
        <v>0</v>
      </c>
      <c r="O647" s="83">
        <v>106173439.3</v>
      </c>
      <c r="P647" s="90">
        <v>21988377</v>
      </c>
      <c r="Q647" s="91">
        <v>75000000</v>
      </c>
      <c r="R647" s="61" t="s">
        <v>18</v>
      </c>
    </row>
    <row r="648" spans="3:18" x14ac:dyDescent="0.25">
      <c r="C648" s="8">
        <v>2020</v>
      </c>
      <c r="D648" s="79" t="s">
        <v>152</v>
      </c>
      <c r="E648" s="9" t="str">
        <f>IFERROR(VLOOKUP(F648,Table3[#All],2,FALSE)," ")</f>
        <v xml:space="preserve"> </v>
      </c>
      <c r="F648" s="9" t="s">
        <v>10458</v>
      </c>
      <c r="G648" s="9" t="s">
        <v>2021</v>
      </c>
      <c r="H648" s="9" t="s">
        <v>11051</v>
      </c>
      <c r="I648" s="1"/>
      <c r="J648" s="9" t="s">
        <v>11</v>
      </c>
      <c r="K648" s="77">
        <v>1</v>
      </c>
      <c r="L648" s="76">
        <v>1356150</v>
      </c>
      <c r="M648" s="88">
        <v>1356150</v>
      </c>
      <c r="N648" s="90">
        <v>0</v>
      </c>
      <c r="O648" s="83">
        <v>106173439.3</v>
      </c>
      <c r="P648" s="90">
        <v>21988377</v>
      </c>
      <c r="Q648" s="91">
        <v>75000000</v>
      </c>
      <c r="R648" s="61" t="s">
        <v>18</v>
      </c>
    </row>
    <row r="649" spans="3:18" x14ac:dyDescent="0.25">
      <c r="C649" s="8">
        <v>2020</v>
      </c>
      <c r="D649" s="79" t="s">
        <v>152</v>
      </c>
      <c r="E649" s="9" t="str">
        <f>IFERROR(VLOOKUP(F649,Table3[#All],2,FALSE)," ")</f>
        <v xml:space="preserve"> </v>
      </c>
      <c r="F649" s="9" t="s">
        <v>10458</v>
      </c>
      <c r="G649" s="9" t="s">
        <v>2021</v>
      </c>
      <c r="H649" s="9" t="s">
        <v>11051</v>
      </c>
      <c r="I649" s="1"/>
      <c r="J649" s="1" t="s">
        <v>11206</v>
      </c>
      <c r="K649" s="77">
        <v>1</v>
      </c>
      <c r="L649" s="76">
        <v>217350</v>
      </c>
      <c r="M649" s="88">
        <v>217350</v>
      </c>
      <c r="N649" s="90">
        <v>0</v>
      </c>
      <c r="O649" s="83">
        <v>106173439.3</v>
      </c>
      <c r="P649" s="90">
        <v>21988377</v>
      </c>
      <c r="Q649" s="91">
        <v>75000000</v>
      </c>
      <c r="R649" s="61" t="s">
        <v>18</v>
      </c>
    </row>
    <row r="650" spans="3:18" x14ac:dyDescent="0.25">
      <c r="C650" s="8">
        <v>2020</v>
      </c>
      <c r="D650" s="79" t="s">
        <v>152</v>
      </c>
      <c r="E650" s="9" t="str">
        <f>IFERROR(VLOOKUP(F650,Table3[#All],2,FALSE)," ")</f>
        <v xml:space="preserve"> </v>
      </c>
      <c r="F650" s="9" t="s">
        <v>10458</v>
      </c>
      <c r="G650" s="9" t="s">
        <v>2021</v>
      </c>
      <c r="H650" s="9" t="s">
        <v>11051</v>
      </c>
      <c r="I650" s="1"/>
      <c r="J650" s="1" t="s">
        <v>7</v>
      </c>
      <c r="K650" s="77">
        <v>1</v>
      </c>
      <c r="L650" s="76">
        <v>600000</v>
      </c>
      <c r="M650" s="88">
        <v>600000</v>
      </c>
      <c r="N650" s="90">
        <v>0</v>
      </c>
      <c r="O650" s="83">
        <v>106173439.3</v>
      </c>
      <c r="P650" s="90">
        <v>21988377</v>
      </c>
      <c r="Q650" s="91">
        <v>75000000</v>
      </c>
      <c r="R650" s="61" t="s">
        <v>18</v>
      </c>
    </row>
    <row r="651" spans="3:18" ht="21" customHeight="1" x14ac:dyDescent="0.25">
      <c r="C651" s="8">
        <v>2020</v>
      </c>
      <c r="D651" s="79" t="s">
        <v>152</v>
      </c>
      <c r="E651" s="9" t="str">
        <f>IFERROR(VLOOKUP(F651,Table3[#All],2,FALSE)," ")</f>
        <v>DTO</v>
      </c>
      <c r="F651" s="9" t="s">
        <v>10504</v>
      </c>
      <c r="G651" s="9" t="s">
        <v>2483</v>
      </c>
      <c r="H651" s="9" t="s">
        <v>10</v>
      </c>
      <c r="I651" s="1"/>
      <c r="J651" s="9" t="s">
        <v>11</v>
      </c>
      <c r="K651" s="77">
        <v>1</v>
      </c>
      <c r="L651" s="76">
        <v>356985</v>
      </c>
      <c r="M651" s="88">
        <v>356985</v>
      </c>
      <c r="N651" s="90">
        <v>0</v>
      </c>
      <c r="O651" s="83">
        <v>106173439.3</v>
      </c>
      <c r="P651" s="90">
        <v>21988377</v>
      </c>
      <c r="Q651" s="91">
        <v>75000000</v>
      </c>
      <c r="R651" s="61" t="s">
        <v>51</v>
      </c>
    </row>
    <row r="652" spans="3:18" x14ac:dyDescent="0.25">
      <c r="C652" s="8">
        <v>2020</v>
      </c>
      <c r="D652" s="79" t="s">
        <v>152</v>
      </c>
      <c r="E652" s="9" t="str">
        <f>IFERROR(VLOOKUP(F652,Table3[#All],2,FALSE)," ")</f>
        <v>DTO</v>
      </c>
      <c r="F652" s="9" t="s">
        <v>10504</v>
      </c>
      <c r="G652" s="9" t="s">
        <v>2483</v>
      </c>
      <c r="H652" s="9" t="s">
        <v>10</v>
      </c>
      <c r="I652" s="1"/>
      <c r="J652" s="1" t="s">
        <v>11206</v>
      </c>
      <c r="K652" s="77">
        <v>1</v>
      </c>
      <c r="L652" s="76">
        <v>39665</v>
      </c>
      <c r="M652" s="88">
        <v>39665</v>
      </c>
      <c r="N652" s="90">
        <v>0</v>
      </c>
      <c r="O652" s="83">
        <v>106173439.3</v>
      </c>
      <c r="P652" s="90">
        <v>21988377</v>
      </c>
      <c r="Q652" s="91"/>
      <c r="R652" s="61" t="s">
        <v>51</v>
      </c>
    </row>
    <row r="653" spans="3:18" x14ac:dyDescent="0.25">
      <c r="C653" s="8">
        <v>2020</v>
      </c>
      <c r="D653" s="79" t="s">
        <v>152</v>
      </c>
      <c r="E653" s="9" t="str">
        <f>IFERROR(VLOOKUP(F653,Table3[#All],2,FALSE)," ")</f>
        <v xml:space="preserve"> </v>
      </c>
      <c r="F653" s="9" t="s">
        <v>10957</v>
      </c>
      <c r="G653" s="9" t="s">
        <v>2520</v>
      </c>
      <c r="H653" s="9" t="s">
        <v>111</v>
      </c>
      <c r="I653" s="1"/>
      <c r="J653" s="9" t="s">
        <v>11</v>
      </c>
      <c r="K653" s="77">
        <v>1</v>
      </c>
      <c r="L653" s="76">
        <v>44100</v>
      </c>
      <c r="M653" s="88">
        <v>44100</v>
      </c>
      <c r="N653" s="90">
        <v>0</v>
      </c>
      <c r="O653" s="83">
        <v>106173439.3</v>
      </c>
      <c r="P653" s="90">
        <v>21988377</v>
      </c>
      <c r="Q653" s="91">
        <v>75000000</v>
      </c>
      <c r="R653" s="61" t="s">
        <v>18</v>
      </c>
    </row>
    <row r="654" spans="3:18" x14ac:dyDescent="0.25">
      <c r="C654" s="8">
        <v>2020</v>
      </c>
      <c r="D654" s="79" t="s">
        <v>152</v>
      </c>
      <c r="E654" s="9" t="str">
        <f>IFERROR(VLOOKUP(F654,Table3[#All],2,FALSE)," ")</f>
        <v xml:space="preserve"> </v>
      </c>
      <c r="F654" s="9" t="s">
        <v>10957</v>
      </c>
      <c r="G654" s="9" t="s">
        <v>2520</v>
      </c>
      <c r="H654" s="9" t="s">
        <v>111</v>
      </c>
      <c r="I654" s="1"/>
      <c r="J654" s="1" t="s">
        <v>11206</v>
      </c>
      <c r="K654" s="77">
        <v>1</v>
      </c>
      <c r="L654" s="76">
        <v>54900</v>
      </c>
      <c r="M654" s="88">
        <v>54900</v>
      </c>
      <c r="N654" s="90">
        <v>0</v>
      </c>
      <c r="O654" s="83">
        <v>106173439.3</v>
      </c>
      <c r="P654" s="90">
        <v>21988377</v>
      </c>
      <c r="Q654" s="91">
        <v>75000000</v>
      </c>
      <c r="R654" s="61" t="s">
        <v>18</v>
      </c>
    </row>
    <row r="655" spans="3:18" x14ac:dyDescent="0.25">
      <c r="C655" s="8">
        <v>2020</v>
      </c>
      <c r="D655" s="79" t="s">
        <v>152</v>
      </c>
      <c r="E655" s="9" t="str">
        <f>IFERROR(VLOOKUP(F655,Table3[#All],2,FALSE)," ")</f>
        <v xml:space="preserve"> </v>
      </c>
      <c r="F655" s="9" t="s">
        <v>10957</v>
      </c>
      <c r="G655" s="9" t="s">
        <v>2520</v>
      </c>
      <c r="H655" s="9" t="s">
        <v>111</v>
      </c>
      <c r="I655" s="1"/>
      <c r="J655" s="1" t="s">
        <v>7</v>
      </c>
      <c r="K655" s="77">
        <v>1</v>
      </c>
      <c r="L655" s="76">
        <v>450000</v>
      </c>
      <c r="M655" s="88">
        <v>450000</v>
      </c>
      <c r="N655" s="90">
        <v>0</v>
      </c>
      <c r="O655" s="83">
        <v>106173439.3</v>
      </c>
      <c r="P655" s="90">
        <v>21988377</v>
      </c>
      <c r="Q655" s="91">
        <v>75000000</v>
      </c>
      <c r="R655" s="61" t="s">
        <v>18</v>
      </c>
    </row>
    <row r="656" spans="3:18" x14ac:dyDescent="0.25">
      <c r="C656" s="8">
        <v>2020</v>
      </c>
      <c r="D656" s="79" t="s">
        <v>152</v>
      </c>
      <c r="E656" s="9" t="str">
        <f>IFERROR(VLOOKUP(F656,Table3[#All],2,FALSE)," ")</f>
        <v xml:space="preserve"> </v>
      </c>
      <c r="F656" s="9" t="s">
        <v>10972</v>
      </c>
      <c r="G656" s="9" t="s">
        <v>2627</v>
      </c>
      <c r="H656" s="9" t="s">
        <v>11051</v>
      </c>
      <c r="I656" s="1"/>
      <c r="J656" s="9" t="s">
        <v>11</v>
      </c>
      <c r="K656" s="77">
        <v>1</v>
      </c>
      <c r="L656" s="76">
        <v>1121371.5</v>
      </c>
      <c r="M656" s="88">
        <v>1121371.5</v>
      </c>
      <c r="N656" s="90">
        <v>0</v>
      </c>
      <c r="O656" s="83">
        <v>106173439.3</v>
      </c>
      <c r="P656" s="90">
        <v>21988377</v>
      </c>
      <c r="Q656" s="91">
        <v>75000000</v>
      </c>
      <c r="R656" s="61" t="s">
        <v>18</v>
      </c>
    </row>
    <row r="657" spans="3:18" x14ac:dyDescent="0.25">
      <c r="C657" s="8">
        <v>2020</v>
      </c>
      <c r="D657" s="79" t="s">
        <v>152</v>
      </c>
      <c r="E657" s="9" t="str">
        <f>IFERROR(VLOOKUP(F657,Table3[#All],2,FALSE)," ")</f>
        <v xml:space="preserve"> </v>
      </c>
      <c r="F657" s="9" t="s">
        <v>10972</v>
      </c>
      <c r="G657" s="9" t="s">
        <v>2627</v>
      </c>
      <c r="H657" s="9" t="s">
        <v>11051</v>
      </c>
      <c r="I657" s="1"/>
      <c r="J657" s="1" t="s">
        <v>11206</v>
      </c>
      <c r="K657" s="77">
        <v>1</v>
      </c>
      <c r="L657" s="76">
        <v>191263.5</v>
      </c>
      <c r="M657" s="88">
        <v>191263.5</v>
      </c>
      <c r="N657" s="90">
        <v>0</v>
      </c>
      <c r="O657" s="83">
        <v>106173439.3</v>
      </c>
      <c r="P657" s="90">
        <v>21988377</v>
      </c>
      <c r="Q657" s="91">
        <v>75000000</v>
      </c>
      <c r="R657" s="61" t="s">
        <v>18</v>
      </c>
    </row>
    <row r="658" spans="3:18" x14ac:dyDescent="0.25">
      <c r="C658" s="8">
        <v>2020</v>
      </c>
      <c r="D658" s="79" t="s">
        <v>152</v>
      </c>
      <c r="E658" s="9" t="str">
        <f>IFERROR(VLOOKUP(F658,Table3[#All],2,FALSE)," ")</f>
        <v xml:space="preserve"> </v>
      </c>
      <c r="F658" s="9" t="s">
        <v>10972</v>
      </c>
      <c r="G658" s="9" t="s">
        <v>2627</v>
      </c>
      <c r="H658" s="9" t="s">
        <v>11051</v>
      </c>
      <c r="I658" s="1"/>
      <c r="J658" s="1" t="s">
        <v>7</v>
      </c>
      <c r="K658" s="77">
        <v>1</v>
      </c>
      <c r="L658" s="76">
        <v>600000</v>
      </c>
      <c r="M658" s="88">
        <v>600000</v>
      </c>
      <c r="N658" s="90">
        <v>0</v>
      </c>
      <c r="O658" s="83">
        <v>106173439.3</v>
      </c>
      <c r="P658" s="90">
        <v>21988377</v>
      </c>
      <c r="Q658" s="91">
        <v>75000000</v>
      </c>
      <c r="R658" s="61" t="s">
        <v>18</v>
      </c>
    </row>
    <row r="659" spans="3:18" x14ac:dyDescent="0.25">
      <c r="C659" s="8">
        <v>2020</v>
      </c>
      <c r="D659" s="79" t="s">
        <v>152</v>
      </c>
      <c r="E659" s="9" t="str">
        <f>IFERROR(VLOOKUP(F659,Table3[#All],2,FALSE)," ")</f>
        <v xml:space="preserve"> </v>
      </c>
      <c r="F659" s="9" t="s">
        <v>10532</v>
      </c>
      <c r="G659" s="9" t="s">
        <v>2715</v>
      </c>
      <c r="H659" s="9" t="s">
        <v>11051</v>
      </c>
      <c r="I659" s="1"/>
      <c r="J659" s="9" t="s">
        <v>11</v>
      </c>
      <c r="K659" s="77">
        <v>1</v>
      </c>
      <c r="L659" s="76">
        <v>368400</v>
      </c>
      <c r="M659" s="88">
        <v>368400</v>
      </c>
      <c r="N659" s="90">
        <v>0</v>
      </c>
      <c r="O659" s="83">
        <v>106173439.3</v>
      </c>
      <c r="P659" s="90">
        <v>21988377</v>
      </c>
      <c r="Q659" s="91">
        <v>75000000</v>
      </c>
      <c r="R659" s="61" t="s">
        <v>18</v>
      </c>
    </row>
    <row r="660" spans="3:18" x14ac:dyDescent="0.25">
      <c r="C660" s="8">
        <v>2020</v>
      </c>
      <c r="D660" s="79" t="s">
        <v>152</v>
      </c>
      <c r="E660" s="9" t="str">
        <f>IFERROR(VLOOKUP(F660,Table3[#All],2,FALSE)," ")</f>
        <v xml:space="preserve"> </v>
      </c>
      <c r="F660" s="9" t="s">
        <v>10532</v>
      </c>
      <c r="G660" s="9" t="s">
        <v>2715</v>
      </c>
      <c r="H660" s="9" t="s">
        <v>11051</v>
      </c>
      <c r="I660" s="1"/>
      <c r="J660" s="1" t="s">
        <v>11206</v>
      </c>
      <c r="K660" s="77">
        <v>1</v>
      </c>
      <c r="L660" s="76">
        <v>57600</v>
      </c>
      <c r="M660" s="88">
        <v>57600</v>
      </c>
      <c r="N660" s="90">
        <v>0</v>
      </c>
      <c r="O660" s="83">
        <v>106173439.3</v>
      </c>
      <c r="P660" s="90">
        <v>21988377</v>
      </c>
      <c r="Q660" s="91">
        <v>75000000</v>
      </c>
      <c r="R660" s="61" t="s">
        <v>18</v>
      </c>
    </row>
    <row r="661" spans="3:18" x14ac:dyDescent="0.25">
      <c r="C661" s="8">
        <v>2020</v>
      </c>
      <c r="D661" s="79" t="s">
        <v>152</v>
      </c>
      <c r="E661" s="9" t="str">
        <f>IFERROR(VLOOKUP(F661,Table3[#All],2,FALSE)," ")</f>
        <v xml:space="preserve"> </v>
      </c>
      <c r="F661" s="9" t="s">
        <v>10532</v>
      </c>
      <c r="G661" s="9" t="s">
        <v>2715</v>
      </c>
      <c r="H661" s="9" t="s">
        <v>11051</v>
      </c>
      <c r="I661" s="1"/>
      <c r="J661" s="1" t="s">
        <v>7</v>
      </c>
      <c r="K661" s="77">
        <v>1</v>
      </c>
      <c r="L661" s="76">
        <v>150000</v>
      </c>
      <c r="M661" s="88">
        <v>150000</v>
      </c>
      <c r="N661" s="90">
        <v>0</v>
      </c>
      <c r="O661" s="83">
        <v>106173439.3</v>
      </c>
      <c r="P661" s="90">
        <v>21988377</v>
      </c>
      <c r="Q661" s="91">
        <v>75000000</v>
      </c>
      <c r="R661" s="61" t="s">
        <v>18</v>
      </c>
    </row>
    <row r="662" spans="3:18" x14ac:dyDescent="0.25">
      <c r="C662" s="8">
        <v>2020</v>
      </c>
      <c r="D662" s="79" t="s">
        <v>152</v>
      </c>
      <c r="E662" s="9" t="str">
        <f>IFERROR(VLOOKUP(F662,Table3[#All],2,FALSE)," ")</f>
        <v xml:space="preserve"> </v>
      </c>
      <c r="F662" s="9" t="s">
        <v>10973</v>
      </c>
      <c r="G662" s="9" t="s">
        <v>3314</v>
      </c>
      <c r="H662" s="9" t="s">
        <v>10</v>
      </c>
      <c r="I662" s="1"/>
      <c r="J662" s="9" t="s">
        <v>11</v>
      </c>
      <c r="K662" s="77">
        <v>1</v>
      </c>
      <c r="L662" s="76">
        <v>120000</v>
      </c>
      <c r="M662" s="88">
        <v>120000</v>
      </c>
      <c r="N662" s="90">
        <v>0</v>
      </c>
      <c r="O662" s="83">
        <v>106173439.3</v>
      </c>
      <c r="P662" s="90">
        <v>21988377</v>
      </c>
      <c r="Q662" s="91">
        <v>75000000</v>
      </c>
      <c r="R662" s="61" t="s">
        <v>18</v>
      </c>
    </row>
    <row r="663" spans="3:18" x14ac:dyDescent="0.25">
      <c r="C663" s="8">
        <v>2020</v>
      </c>
      <c r="D663" s="79" t="s">
        <v>152</v>
      </c>
      <c r="E663" s="9" t="str">
        <f>IFERROR(VLOOKUP(F663,Table3[#All],2,FALSE)," ")</f>
        <v xml:space="preserve"> </v>
      </c>
      <c r="F663" s="9" t="s">
        <v>10973</v>
      </c>
      <c r="G663" s="9" t="s">
        <v>3314</v>
      </c>
      <c r="H663" s="9" t="s">
        <v>10</v>
      </c>
      <c r="I663" s="1"/>
      <c r="J663" s="1" t="s">
        <v>11206</v>
      </c>
      <c r="K663" s="77">
        <v>1</v>
      </c>
      <c r="L663" s="76">
        <v>30000</v>
      </c>
      <c r="M663" s="88">
        <v>30000</v>
      </c>
      <c r="N663" s="90">
        <v>0</v>
      </c>
      <c r="O663" s="83">
        <v>106173439.3</v>
      </c>
      <c r="P663" s="90">
        <v>21988377</v>
      </c>
      <c r="Q663" s="91">
        <v>75000000</v>
      </c>
      <c r="R663" s="61" t="s">
        <v>18</v>
      </c>
    </row>
    <row r="664" spans="3:18" x14ac:dyDescent="0.25">
      <c r="C664" s="8">
        <v>2020</v>
      </c>
      <c r="D664" s="79" t="s">
        <v>152</v>
      </c>
      <c r="E664" s="9" t="str">
        <f>IFERROR(VLOOKUP(F664,Table3[#All],2,FALSE)," ")</f>
        <v xml:space="preserve"> </v>
      </c>
      <c r="F664" s="9" t="s">
        <v>10973</v>
      </c>
      <c r="G664" s="9" t="s">
        <v>3314</v>
      </c>
      <c r="H664" s="9" t="s">
        <v>10</v>
      </c>
      <c r="I664" s="1"/>
      <c r="J664" s="1" t="s">
        <v>7</v>
      </c>
      <c r="K664" s="77">
        <v>1</v>
      </c>
      <c r="L664" s="76">
        <v>150000</v>
      </c>
      <c r="M664" s="88">
        <v>150000</v>
      </c>
      <c r="N664" s="90">
        <v>0</v>
      </c>
      <c r="O664" s="83">
        <v>106173439.3</v>
      </c>
      <c r="P664" s="90">
        <v>21988377</v>
      </c>
      <c r="Q664" s="91">
        <v>75000000</v>
      </c>
      <c r="R664" s="61" t="s">
        <v>18</v>
      </c>
    </row>
    <row r="665" spans="3:18" x14ac:dyDescent="0.25">
      <c r="C665" s="8">
        <v>2020</v>
      </c>
      <c r="D665" s="79" t="s">
        <v>152</v>
      </c>
      <c r="E665" s="9" t="str">
        <f>IFERROR(VLOOKUP(F665,Table3[#All],2,FALSE)," ")</f>
        <v>GDJ</v>
      </c>
      <c r="F665" s="9" t="s">
        <v>11040</v>
      </c>
      <c r="G665" s="9" t="s">
        <v>268</v>
      </c>
      <c r="H665" s="9" t="s">
        <v>86</v>
      </c>
      <c r="I665" s="1"/>
      <c r="J665" s="9" t="s">
        <v>11</v>
      </c>
      <c r="K665" s="77">
        <v>1</v>
      </c>
      <c r="L665" s="76">
        <v>2700000</v>
      </c>
      <c r="M665" s="88">
        <v>2700000</v>
      </c>
      <c r="N665" s="90">
        <v>0</v>
      </c>
      <c r="O665" s="83">
        <v>106173439.3</v>
      </c>
      <c r="P665" s="90">
        <v>21988377</v>
      </c>
      <c r="Q665" s="91">
        <v>75000000</v>
      </c>
      <c r="R665" s="61" t="s">
        <v>51</v>
      </c>
    </row>
    <row r="666" spans="3:18" x14ac:dyDescent="0.25">
      <c r="C666" s="8">
        <v>2020</v>
      </c>
      <c r="D666" s="79" t="s">
        <v>152</v>
      </c>
      <c r="E666" s="9" t="str">
        <f>IFERROR(VLOOKUP(F666,Table3[#All],2,FALSE)," ")</f>
        <v>GDJ</v>
      </c>
      <c r="F666" s="9" t="s">
        <v>11040</v>
      </c>
      <c r="G666" s="9" t="s">
        <v>268</v>
      </c>
      <c r="H666" s="9" t="s">
        <v>86</v>
      </c>
      <c r="I666" s="1"/>
      <c r="J666" s="1" t="s">
        <v>11206</v>
      </c>
      <c r="K666" s="77">
        <v>1</v>
      </c>
      <c r="L666" s="76">
        <v>300000</v>
      </c>
      <c r="M666" s="88">
        <v>300000</v>
      </c>
      <c r="N666" s="90">
        <v>0</v>
      </c>
      <c r="O666" s="83">
        <v>106173439.3</v>
      </c>
      <c r="P666" s="90">
        <v>21988377</v>
      </c>
      <c r="Q666" s="91">
        <v>75000000</v>
      </c>
      <c r="R666" s="61" t="s">
        <v>51</v>
      </c>
    </row>
    <row r="667" spans="3:18" x14ac:dyDescent="0.25">
      <c r="C667" s="8">
        <v>2020</v>
      </c>
      <c r="D667" s="79" t="s">
        <v>152</v>
      </c>
      <c r="E667" s="9" t="str">
        <f>IFERROR(VLOOKUP(F667,Table3[#All],2,FALSE)," ")</f>
        <v>INJ</v>
      </c>
      <c r="F667" s="9" t="s">
        <v>9450</v>
      </c>
      <c r="G667" s="9" t="s">
        <v>197</v>
      </c>
      <c r="H667" s="9" t="s">
        <v>111</v>
      </c>
      <c r="I667" s="1"/>
      <c r="J667" s="9" t="s">
        <v>11</v>
      </c>
      <c r="K667" s="77">
        <v>1</v>
      </c>
      <c r="L667" s="76">
        <v>34731</v>
      </c>
      <c r="M667" s="88">
        <v>34731</v>
      </c>
      <c r="N667" s="90">
        <v>0</v>
      </c>
      <c r="O667" s="83">
        <v>106173439.3</v>
      </c>
      <c r="P667" s="90">
        <v>21988377</v>
      </c>
      <c r="Q667" s="91">
        <v>75000000</v>
      </c>
      <c r="R667" s="61" t="s">
        <v>51</v>
      </c>
    </row>
    <row r="668" spans="3:18" x14ac:dyDescent="0.25">
      <c r="C668" s="8">
        <v>2020</v>
      </c>
      <c r="D668" s="79" t="s">
        <v>152</v>
      </c>
      <c r="E668" s="9" t="str">
        <f>IFERROR(VLOOKUP(F668,Table3[#All],2,FALSE)," ")</f>
        <v>INJ</v>
      </c>
      <c r="F668" s="9" t="s">
        <v>9450</v>
      </c>
      <c r="G668" s="9" t="s">
        <v>197</v>
      </c>
      <c r="H668" s="9" t="s">
        <v>111</v>
      </c>
      <c r="I668" s="1"/>
      <c r="J668" s="1" t="s">
        <v>11206</v>
      </c>
      <c r="K668" s="77">
        <v>1</v>
      </c>
      <c r="L668" s="76">
        <v>55350</v>
      </c>
      <c r="M668" s="88">
        <v>55350</v>
      </c>
      <c r="N668" s="90">
        <v>0</v>
      </c>
      <c r="O668" s="83">
        <v>106173439.3</v>
      </c>
      <c r="P668" s="90">
        <v>21988377</v>
      </c>
      <c r="Q668" s="91">
        <v>75000000</v>
      </c>
      <c r="R668" s="61" t="s">
        <v>51</v>
      </c>
    </row>
    <row r="669" spans="3:18" x14ac:dyDescent="0.25">
      <c r="C669" s="8">
        <v>2020</v>
      </c>
      <c r="D669" s="79" t="s">
        <v>152</v>
      </c>
      <c r="E669" s="9" t="str">
        <f>IFERROR(VLOOKUP(F669,Table3[#All],2,FALSE)," ")</f>
        <v>INJ</v>
      </c>
      <c r="F669" s="9" t="s">
        <v>9450</v>
      </c>
      <c r="G669" s="9" t="s">
        <v>197</v>
      </c>
      <c r="H669" s="9" t="s">
        <v>111</v>
      </c>
      <c r="I669" s="1"/>
      <c r="J669" s="1" t="s">
        <v>7</v>
      </c>
      <c r="K669" s="77">
        <v>1</v>
      </c>
      <c r="L669" s="76">
        <v>463419</v>
      </c>
      <c r="M669" s="88">
        <v>463419</v>
      </c>
      <c r="N669" s="90">
        <v>0</v>
      </c>
      <c r="O669" s="83">
        <v>106173439.3</v>
      </c>
      <c r="P669" s="90">
        <v>21988377</v>
      </c>
      <c r="Q669" s="91">
        <v>75000000</v>
      </c>
      <c r="R669" s="61" t="s">
        <v>51</v>
      </c>
    </row>
    <row r="670" spans="3:18" ht="30" x14ac:dyDescent="0.25">
      <c r="C670" s="8">
        <v>2020</v>
      </c>
      <c r="D670" s="79" t="s">
        <v>152</v>
      </c>
      <c r="E670" s="9" t="str">
        <f>IFERROR(VLOOKUP(F670,Table3[#All],2,FALSE)," ")</f>
        <v xml:space="preserve"> </v>
      </c>
      <c r="F670" s="9" t="s">
        <v>110</v>
      </c>
      <c r="G670" s="9" t="s">
        <v>11054</v>
      </c>
      <c r="H670" s="74" t="s">
        <v>86</v>
      </c>
      <c r="I670" s="1"/>
      <c r="J670" s="9" t="s">
        <v>11</v>
      </c>
      <c r="K670" s="77">
        <v>1</v>
      </c>
      <c r="L670" s="76">
        <v>272331</v>
      </c>
      <c r="M670" s="88">
        <v>272331</v>
      </c>
      <c r="N670" s="90">
        <v>0</v>
      </c>
      <c r="O670" s="83">
        <v>106173439.3</v>
      </c>
      <c r="P670" s="90">
        <v>21988377</v>
      </c>
      <c r="Q670" s="91">
        <v>75000000</v>
      </c>
      <c r="R670" s="61" t="s">
        <v>18</v>
      </c>
    </row>
    <row r="671" spans="3:18" ht="30" x14ac:dyDescent="0.25">
      <c r="C671" s="8">
        <v>2020</v>
      </c>
      <c r="D671" s="79" t="s">
        <v>152</v>
      </c>
      <c r="E671" s="9" t="str">
        <f>IFERROR(VLOOKUP(F671,Table3[#All],2,FALSE)," ")</f>
        <v xml:space="preserve"> </v>
      </c>
      <c r="F671" s="9" t="s">
        <v>110</v>
      </c>
      <c r="G671" s="9" t="s">
        <v>11054</v>
      </c>
      <c r="H671" s="74" t="s">
        <v>86</v>
      </c>
      <c r="I671" s="1"/>
      <c r="J671" s="1" t="s">
        <v>11206</v>
      </c>
      <c r="K671" s="77">
        <v>1</v>
      </c>
      <c r="L671" s="76">
        <v>87750</v>
      </c>
      <c r="M671" s="88">
        <v>87750</v>
      </c>
      <c r="N671" s="90">
        <v>0</v>
      </c>
      <c r="O671" s="83">
        <v>106173439.3</v>
      </c>
      <c r="P671" s="90">
        <v>21988377</v>
      </c>
      <c r="Q671" s="91">
        <v>75000000</v>
      </c>
      <c r="R671" s="61" t="s">
        <v>18</v>
      </c>
    </row>
    <row r="672" spans="3:18" ht="30" x14ac:dyDescent="0.25">
      <c r="C672" s="8">
        <v>2020</v>
      </c>
      <c r="D672" s="79" t="s">
        <v>152</v>
      </c>
      <c r="E672" s="9" t="str">
        <f>IFERROR(VLOOKUP(F672,Table3[#All],2,FALSE)," ")</f>
        <v xml:space="preserve"> </v>
      </c>
      <c r="F672" s="9" t="s">
        <v>110</v>
      </c>
      <c r="G672" s="9" t="s">
        <v>11054</v>
      </c>
      <c r="H672" s="74" t="s">
        <v>86</v>
      </c>
      <c r="I672" s="1"/>
      <c r="J672" s="1" t="s">
        <v>7</v>
      </c>
      <c r="K672" s="77">
        <v>1</v>
      </c>
      <c r="L672" s="76">
        <v>517419</v>
      </c>
      <c r="M672" s="88">
        <v>517419</v>
      </c>
      <c r="N672" s="90">
        <v>0</v>
      </c>
      <c r="O672" s="83">
        <v>106173439.3</v>
      </c>
      <c r="P672" s="90">
        <v>21988377</v>
      </c>
      <c r="Q672" s="91">
        <v>75000000</v>
      </c>
      <c r="R672" s="61" t="s">
        <v>18</v>
      </c>
    </row>
    <row r="673" spans="3:18" ht="30" x14ac:dyDescent="0.25">
      <c r="C673" s="8">
        <v>2020</v>
      </c>
      <c r="D673" s="79" t="s">
        <v>152</v>
      </c>
      <c r="E673" s="9" t="str">
        <f>IFERROR(VLOOKUP(F673,Table3[#All],2,FALSE)," ")</f>
        <v xml:space="preserve"> </v>
      </c>
      <c r="F673" s="9" t="s">
        <v>11056</v>
      </c>
      <c r="G673" s="9" t="s">
        <v>6602</v>
      </c>
      <c r="H673" s="74" t="s">
        <v>86</v>
      </c>
      <c r="I673" s="1"/>
      <c r="J673" s="9" t="s">
        <v>11</v>
      </c>
      <c r="K673" s="77">
        <v>1</v>
      </c>
      <c r="L673" s="76">
        <v>48000</v>
      </c>
      <c r="M673" s="88">
        <v>48000</v>
      </c>
      <c r="N673" s="90">
        <v>0</v>
      </c>
      <c r="O673" s="83">
        <v>106173439.3</v>
      </c>
      <c r="P673" s="90">
        <v>21988377</v>
      </c>
      <c r="Q673" s="91">
        <v>75000000</v>
      </c>
      <c r="R673" s="61" t="s">
        <v>18</v>
      </c>
    </row>
    <row r="674" spans="3:18" ht="30" x14ac:dyDescent="0.25">
      <c r="C674" s="8">
        <v>2020</v>
      </c>
      <c r="D674" s="79" t="s">
        <v>152</v>
      </c>
      <c r="E674" s="9" t="str">
        <f>IFERROR(VLOOKUP(F674,Table3[#All],2,FALSE)," ")</f>
        <v xml:space="preserve"> </v>
      </c>
      <c r="F674" s="9" t="s">
        <v>11056</v>
      </c>
      <c r="G674" s="9" t="s">
        <v>6602</v>
      </c>
      <c r="H674" s="74" t="s">
        <v>86</v>
      </c>
      <c r="I674" s="1"/>
      <c r="J674" s="1" t="s">
        <v>11206</v>
      </c>
      <c r="K674" s="77">
        <v>1</v>
      </c>
      <c r="L674" s="76">
        <v>72000</v>
      </c>
      <c r="M674" s="88">
        <v>72000</v>
      </c>
      <c r="N674" s="90">
        <v>0</v>
      </c>
      <c r="O674" s="83">
        <v>106173439.3</v>
      </c>
      <c r="P674" s="90">
        <v>21988377</v>
      </c>
      <c r="Q674" s="91">
        <v>75000000</v>
      </c>
      <c r="R674" s="61" t="s">
        <v>18</v>
      </c>
    </row>
    <row r="675" spans="3:18" ht="30" x14ac:dyDescent="0.25">
      <c r="C675" s="8">
        <v>2020</v>
      </c>
      <c r="D675" s="79" t="s">
        <v>152</v>
      </c>
      <c r="E675" s="9" t="str">
        <f>IFERROR(VLOOKUP(F675,Table3[#All],2,FALSE)," ")</f>
        <v xml:space="preserve"> </v>
      </c>
      <c r="F675" s="9" t="s">
        <v>11056</v>
      </c>
      <c r="G675" s="9" t="s">
        <v>6602</v>
      </c>
      <c r="H675" s="74" t="s">
        <v>86</v>
      </c>
      <c r="I675" s="1"/>
      <c r="J675" s="1" t="s">
        <v>7</v>
      </c>
      <c r="K675" s="77">
        <v>1</v>
      </c>
      <c r="L675" s="76">
        <v>600000</v>
      </c>
      <c r="M675" s="88">
        <v>600000</v>
      </c>
      <c r="N675" s="90">
        <v>0</v>
      </c>
      <c r="O675" s="83">
        <v>106173439.3</v>
      </c>
      <c r="P675" s="90">
        <v>21988377</v>
      </c>
      <c r="Q675" s="91">
        <v>75000000</v>
      </c>
      <c r="R675" s="61" t="s">
        <v>18</v>
      </c>
    </row>
    <row r="676" spans="3:18" x14ac:dyDescent="0.25">
      <c r="C676" s="8">
        <v>2020</v>
      </c>
      <c r="D676" s="79" t="s">
        <v>152</v>
      </c>
      <c r="E676" s="9" t="str">
        <f>IFERROR(VLOOKUP(F676,Table3[#All],2,FALSE)," ")</f>
        <v xml:space="preserve"> </v>
      </c>
      <c r="F676" s="9" t="s">
        <v>11019</v>
      </c>
      <c r="G676" s="9" t="s">
        <v>11020</v>
      </c>
      <c r="H676" s="9" t="s">
        <v>9515</v>
      </c>
      <c r="I676" s="1"/>
      <c r="J676" s="9" t="s">
        <v>11</v>
      </c>
      <c r="K676" s="77">
        <v>1</v>
      </c>
      <c r="L676" s="76">
        <v>162619</v>
      </c>
      <c r="M676" s="88">
        <v>162619</v>
      </c>
      <c r="N676" s="90">
        <v>0</v>
      </c>
      <c r="O676" s="83">
        <v>106173439.3</v>
      </c>
      <c r="P676" s="90">
        <v>21988377</v>
      </c>
      <c r="Q676" s="91">
        <v>75000000</v>
      </c>
      <c r="R676" s="61" t="s">
        <v>18</v>
      </c>
    </row>
    <row r="677" spans="3:18" x14ac:dyDescent="0.25">
      <c r="C677" s="8">
        <v>2020</v>
      </c>
      <c r="D677" s="79" t="s">
        <v>152</v>
      </c>
      <c r="E677" s="9" t="str">
        <f>IFERROR(VLOOKUP(F677,Table3[#All],2,FALSE)," ")</f>
        <v xml:space="preserve"> </v>
      </c>
      <c r="F677" s="9" t="s">
        <v>11019</v>
      </c>
      <c r="G677" s="9" t="s">
        <v>11020</v>
      </c>
      <c r="H677" s="9" t="s">
        <v>9515</v>
      </c>
      <c r="I677" s="1"/>
      <c r="J677" s="1" t="s">
        <v>11206</v>
      </c>
      <c r="K677" s="77">
        <v>1</v>
      </c>
      <c r="L677" s="76">
        <v>68068.800000000003</v>
      </c>
      <c r="M677" s="88">
        <v>68068.800000000003</v>
      </c>
      <c r="N677" s="90">
        <v>0</v>
      </c>
      <c r="O677" s="83">
        <v>106173439.3</v>
      </c>
      <c r="P677" s="90">
        <v>21988377</v>
      </c>
      <c r="Q677" s="91">
        <v>75000000</v>
      </c>
      <c r="R677" s="61" t="s">
        <v>18</v>
      </c>
    </row>
    <row r="678" spans="3:18" x14ac:dyDescent="0.25">
      <c r="C678" s="8">
        <v>2020</v>
      </c>
      <c r="D678" s="79" t="s">
        <v>152</v>
      </c>
      <c r="E678" s="9" t="str">
        <f>IFERROR(VLOOKUP(F678,Table3[#All],2,FALSE)," ")</f>
        <v xml:space="preserve"> </v>
      </c>
      <c r="F678" s="9" t="s">
        <v>11019</v>
      </c>
      <c r="G678" s="9" t="s">
        <v>11020</v>
      </c>
      <c r="H678" s="9" t="s">
        <v>9515</v>
      </c>
      <c r="I678" s="1"/>
      <c r="J678" s="1" t="s">
        <v>7</v>
      </c>
      <c r="K678" s="77">
        <v>1</v>
      </c>
      <c r="L678" s="76">
        <v>450000</v>
      </c>
      <c r="M678" s="88">
        <v>450000</v>
      </c>
      <c r="N678" s="90">
        <v>0</v>
      </c>
      <c r="O678" s="83">
        <v>106173439.3</v>
      </c>
      <c r="P678" s="90">
        <v>21988377</v>
      </c>
      <c r="Q678" s="91">
        <v>75000000</v>
      </c>
      <c r="R678" s="61" t="s">
        <v>18</v>
      </c>
    </row>
    <row r="679" spans="3:18" x14ac:dyDescent="0.25">
      <c r="C679" s="8">
        <v>2020</v>
      </c>
      <c r="D679" s="79" t="s">
        <v>152</v>
      </c>
      <c r="E679" s="9" t="str">
        <f>IFERROR(VLOOKUP(F679,Table3[#All],2,FALSE)," ")</f>
        <v xml:space="preserve"> </v>
      </c>
      <c r="F679" s="9" t="s">
        <v>11002</v>
      </c>
      <c r="G679" s="9" t="s">
        <v>7790</v>
      </c>
      <c r="H679" s="9" t="s">
        <v>9515</v>
      </c>
      <c r="I679" s="1"/>
      <c r="J679" s="1" t="s">
        <v>7</v>
      </c>
      <c r="K679" s="77">
        <v>1</v>
      </c>
      <c r="L679" s="76">
        <v>540000</v>
      </c>
      <c r="M679" s="88">
        <v>540000</v>
      </c>
      <c r="N679" s="90">
        <v>0</v>
      </c>
      <c r="O679" s="83">
        <v>106173439.3</v>
      </c>
      <c r="P679" s="90">
        <v>21988377</v>
      </c>
      <c r="Q679" s="91">
        <v>75000000</v>
      </c>
      <c r="R679" s="61" t="s">
        <v>18</v>
      </c>
    </row>
    <row r="680" spans="3:18" x14ac:dyDescent="0.25">
      <c r="C680" s="8">
        <v>2020</v>
      </c>
      <c r="D680" s="79" t="s">
        <v>152</v>
      </c>
      <c r="E680" s="9" t="str">
        <f>IFERROR(VLOOKUP(F680,Table3[#All],2,FALSE)," ")</f>
        <v xml:space="preserve"> </v>
      </c>
      <c r="F680" s="9" t="s">
        <v>11002</v>
      </c>
      <c r="G680" s="9" t="s">
        <v>7790</v>
      </c>
      <c r="H680" s="9" t="s">
        <v>9515</v>
      </c>
      <c r="I680" s="1"/>
      <c r="J680" s="1" t="s">
        <v>11206</v>
      </c>
      <c r="K680" s="77">
        <v>1</v>
      </c>
      <c r="L680" s="76">
        <v>60000</v>
      </c>
      <c r="M680" s="88">
        <v>60000</v>
      </c>
      <c r="N680" s="90">
        <v>0</v>
      </c>
      <c r="O680" s="83">
        <v>106173439.3</v>
      </c>
      <c r="P680" s="90">
        <v>21988377</v>
      </c>
      <c r="Q680" s="91">
        <v>75000000</v>
      </c>
      <c r="R680" s="61" t="s">
        <v>18</v>
      </c>
    </row>
    <row r="681" spans="3:18" x14ac:dyDescent="0.25">
      <c r="C681" s="8">
        <v>2020</v>
      </c>
      <c r="D681" s="79" t="s">
        <v>152</v>
      </c>
      <c r="E681" s="9" t="str">
        <f>IFERROR(VLOOKUP(F681,Table3[#All],2,FALSE)," ")</f>
        <v xml:space="preserve"> </v>
      </c>
      <c r="F681" s="9" t="s">
        <v>10467</v>
      </c>
      <c r="G681" s="9" t="s">
        <v>8175</v>
      </c>
      <c r="H681" s="9" t="s">
        <v>86</v>
      </c>
      <c r="I681" t="s">
        <v>10991</v>
      </c>
      <c r="J681" s="9" t="s">
        <v>26</v>
      </c>
      <c r="K681" s="77">
        <v>0.9</v>
      </c>
      <c r="L681" s="76">
        <v>2226000</v>
      </c>
      <c r="M681" s="88">
        <v>2003400</v>
      </c>
      <c r="N681" s="90">
        <v>222600</v>
      </c>
      <c r="O681" s="83">
        <v>106173439.3</v>
      </c>
      <c r="P681" s="90">
        <v>21988377</v>
      </c>
      <c r="Q681" s="91">
        <v>75000000</v>
      </c>
      <c r="R681" s="61" t="s">
        <v>18</v>
      </c>
    </row>
    <row r="682" spans="3:18" x14ac:dyDescent="0.25">
      <c r="C682" s="8">
        <v>2020</v>
      </c>
      <c r="D682" s="79" t="s">
        <v>152</v>
      </c>
      <c r="E682" s="9" t="str">
        <f>IFERROR(VLOOKUP(F682,Table3[#All],2,FALSE)," ")</f>
        <v xml:space="preserve"> </v>
      </c>
      <c r="F682" s="9" t="s">
        <v>23</v>
      </c>
      <c r="G682" s="9" t="s">
        <v>116</v>
      </c>
      <c r="H682" s="9" t="s">
        <v>86</v>
      </c>
      <c r="I682" s="1"/>
      <c r="J682" s="9" t="s">
        <v>11</v>
      </c>
      <c r="K682" s="77">
        <v>1</v>
      </c>
      <c r="L682" s="76">
        <v>1249448</v>
      </c>
      <c r="M682" s="88">
        <v>1249448</v>
      </c>
      <c r="N682" s="90">
        <v>0</v>
      </c>
      <c r="O682" s="83">
        <v>106173439.3</v>
      </c>
      <c r="P682" s="90">
        <v>21988377</v>
      </c>
      <c r="Q682" s="91">
        <v>75000000</v>
      </c>
      <c r="R682" s="61" t="s">
        <v>18</v>
      </c>
    </row>
    <row r="683" spans="3:18" x14ac:dyDescent="0.25">
      <c r="C683" s="8">
        <v>2020</v>
      </c>
      <c r="D683" s="79" t="s">
        <v>152</v>
      </c>
      <c r="E683" s="9" t="str">
        <f>IFERROR(VLOOKUP(F683,Table3[#All],2,FALSE)," ")</f>
        <v xml:space="preserve"> </v>
      </c>
      <c r="F683" s="9" t="s">
        <v>23</v>
      </c>
      <c r="G683" s="9" t="s">
        <v>116</v>
      </c>
      <c r="H683" s="9" t="s">
        <v>86</v>
      </c>
      <c r="I683" s="1"/>
      <c r="J683" s="1" t="s">
        <v>11206</v>
      </c>
      <c r="K683" s="77">
        <v>1</v>
      </c>
      <c r="L683" s="76">
        <v>178627.5</v>
      </c>
      <c r="M683" s="88">
        <v>178627.5</v>
      </c>
      <c r="N683" s="90">
        <v>0</v>
      </c>
      <c r="O683" s="83">
        <v>106173439.3</v>
      </c>
      <c r="P683" s="90">
        <v>21988377</v>
      </c>
      <c r="Q683" s="91">
        <v>75000000</v>
      </c>
      <c r="R683" s="61" t="s">
        <v>18</v>
      </c>
    </row>
    <row r="684" spans="3:18" x14ac:dyDescent="0.25">
      <c r="C684" s="8">
        <v>2020</v>
      </c>
      <c r="D684" s="79" t="s">
        <v>152</v>
      </c>
      <c r="E684" s="9" t="str">
        <f>IFERROR(VLOOKUP(F684,Table3[#All],2,FALSE)," ")</f>
        <v xml:space="preserve"> </v>
      </c>
      <c r="F684" s="9" t="s">
        <v>23</v>
      </c>
      <c r="G684" s="9" t="s">
        <v>116</v>
      </c>
      <c r="H684" s="9" t="s">
        <v>86</v>
      </c>
      <c r="I684" s="1"/>
      <c r="J684" s="1" t="s">
        <v>7</v>
      </c>
      <c r="K684" s="77">
        <v>1</v>
      </c>
      <c r="L684" s="76">
        <v>358200</v>
      </c>
      <c r="M684" s="88">
        <v>358200</v>
      </c>
      <c r="N684" s="90">
        <v>0</v>
      </c>
      <c r="O684" s="83">
        <v>106173439.3</v>
      </c>
      <c r="P684" s="90">
        <v>21988377</v>
      </c>
      <c r="Q684" s="91">
        <v>75000000</v>
      </c>
      <c r="R684" s="61" t="s">
        <v>18</v>
      </c>
    </row>
    <row r="685" spans="3:18" x14ac:dyDescent="0.25">
      <c r="C685" s="8">
        <v>2020</v>
      </c>
      <c r="D685" s="79" t="s">
        <v>152</v>
      </c>
      <c r="E685" s="9" t="str">
        <f>IFERROR(VLOOKUP(F685,Table3[#All],2,FALSE)," ")</f>
        <v xml:space="preserve"> </v>
      </c>
      <c r="F685" s="9" t="s">
        <v>170</v>
      </c>
      <c r="G685" s="9" t="s">
        <v>168</v>
      </c>
      <c r="H685" s="9" t="s">
        <v>11057</v>
      </c>
      <c r="I685" s="1"/>
      <c r="J685" s="9" t="s">
        <v>11</v>
      </c>
      <c r="K685" s="77">
        <v>1</v>
      </c>
      <c r="L685" s="76">
        <v>786000</v>
      </c>
      <c r="M685" s="88">
        <v>786000</v>
      </c>
      <c r="N685" s="90">
        <v>0</v>
      </c>
      <c r="O685" s="83">
        <v>106173439.3</v>
      </c>
      <c r="P685" s="90">
        <v>21988377</v>
      </c>
      <c r="Q685" s="91">
        <v>75000000</v>
      </c>
      <c r="R685" s="61" t="s">
        <v>18</v>
      </c>
    </row>
    <row r="686" spans="3:18" x14ac:dyDescent="0.25">
      <c r="C686" s="8">
        <v>2020</v>
      </c>
      <c r="D686" s="79" t="s">
        <v>152</v>
      </c>
      <c r="E686" s="9" t="str">
        <f>IFERROR(VLOOKUP(F686,Table3[#All],2,FALSE)," ")</f>
        <v xml:space="preserve"> </v>
      </c>
      <c r="F686" s="9" t="s">
        <v>170</v>
      </c>
      <c r="G686" s="9" t="s">
        <v>168</v>
      </c>
      <c r="H686" s="9" t="s">
        <v>11057</v>
      </c>
      <c r="I686" s="1"/>
      <c r="J686" s="1" t="s">
        <v>11206</v>
      </c>
      <c r="K686" s="77">
        <v>1</v>
      </c>
      <c r="L686" s="76">
        <v>144000</v>
      </c>
      <c r="M686" s="88">
        <v>144000</v>
      </c>
      <c r="N686" s="90">
        <v>0</v>
      </c>
      <c r="O686" s="83">
        <v>106173439.3</v>
      </c>
      <c r="P686" s="90">
        <v>21988377</v>
      </c>
      <c r="Q686" s="91">
        <v>75000000</v>
      </c>
      <c r="R686" s="61" t="s">
        <v>18</v>
      </c>
    </row>
    <row r="687" spans="3:18" x14ac:dyDescent="0.25">
      <c r="C687" s="8">
        <v>2020</v>
      </c>
      <c r="D687" s="79" t="s">
        <v>152</v>
      </c>
      <c r="E687" s="9" t="str">
        <f>IFERROR(VLOOKUP(F687,Table3[#All],2,FALSE)," ")</f>
        <v xml:space="preserve"> </v>
      </c>
      <c r="F687" s="9" t="s">
        <v>170</v>
      </c>
      <c r="G687" s="9" t="s">
        <v>168</v>
      </c>
      <c r="H687" s="9" t="s">
        <v>11057</v>
      </c>
      <c r="I687" s="1"/>
      <c r="J687" s="1" t="s">
        <v>7</v>
      </c>
      <c r="K687" s="77">
        <v>1</v>
      </c>
      <c r="L687" s="76">
        <v>510000</v>
      </c>
      <c r="M687" s="88">
        <v>510000</v>
      </c>
      <c r="N687" s="90">
        <v>0</v>
      </c>
      <c r="O687" s="83">
        <v>106173439.3</v>
      </c>
      <c r="P687" s="90">
        <v>21988377</v>
      </c>
      <c r="Q687" s="91">
        <v>75000000</v>
      </c>
      <c r="R687" s="61" t="s">
        <v>18</v>
      </c>
    </row>
    <row r="688" spans="3:18" x14ac:dyDescent="0.25">
      <c r="C688" s="8">
        <v>2020</v>
      </c>
      <c r="D688" s="79" t="s">
        <v>152</v>
      </c>
      <c r="E688" s="9" t="str">
        <f>IFERROR(VLOOKUP(F688,Table3[#All],2,FALSE)," ")</f>
        <v xml:space="preserve"> </v>
      </c>
      <c r="F688" s="9" t="s">
        <v>11058</v>
      </c>
      <c r="G688" s="9" t="s">
        <v>295</v>
      </c>
      <c r="H688" s="9" t="s">
        <v>111</v>
      </c>
      <c r="I688" s="1"/>
      <c r="J688" s="9" t="s">
        <v>9516</v>
      </c>
      <c r="K688" s="77">
        <v>1</v>
      </c>
      <c r="L688" s="76">
        <v>1137000</v>
      </c>
      <c r="M688" s="88">
        <v>1137000</v>
      </c>
      <c r="N688" s="90">
        <v>0</v>
      </c>
      <c r="O688" s="83">
        <v>106173439.3</v>
      </c>
      <c r="P688" s="90">
        <v>21988377</v>
      </c>
      <c r="Q688" s="91">
        <v>75000000</v>
      </c>
      <c r="R688" s="61" t="s">
        <v>18</v>
      </c>
    </row>
    <row r="689" spans="3:18" x14ac:dyDescent="0.25">
      <c r="C689" s="8">
        <v>2020</v>
      </c>
      <c r="D689" s="79" t="s">
        <v>152</v>
      </c>
      <c r="E689" s="9" t="str">
        <f>IFERROR(VLOOKUP(F689,Table3[#All],2,FALSE)," ")</f>
        <v xml:space="preserve"> </v>
      </c>
      <c r="F689" s="9" t="s">
        <v>11058</v>
      </c>
      <c r="G689" s="9" t="s">
        <v>295</v>
      </c>
      <c r="H689" s="9" t="s">
        <v>111</v>
      </c>
      <c r="I689" s="1"/>
      <c r="J689" s="1" t="s">
        <v>11206</v>
      </c>
      <c r="K689" s="77">
        <v>1</v>
      </c>
      <c r="L689" s="76">
        <v>193000</v>
      </c>
      <c r="M689" s="88">
        <v>193000</v>
      </c>
      <c r="N689" s="90">
        <v>0</v>
      </c>
      <c r="O689" s="83">
        <v>106173439.3</v>
      </c>
      <c r="P689" s="90">
        <v>21988377</v>
      </c>
      <c r="Q689" s="91">
        <v>75000000</v>
      </c>
      <c r="R689" s="61" t="s">
        <v>18</v>
      </c>
    </row>
    <row r="690" spans="3:18" x14ac:dyDescent="0.25">
      <c r="C690" s="8">
        <v>2020</v>
      </c>
      <c r="D690" s="79" t="s">
        <v>152</v>
      </c>
      <c r="E690" s="9" t="str">
        <f>IFERROR(VLOOKUP(F690,Table3[#All],2,FALSE)," ")</f>
        <v xml:space="preserve"> </v>
      </c>
      <c r="F690" s="9" t="s">
        <v>11058</v>
      </c>
      <c r="G690" s="9" t="s">
        <v>295</v>
      </c>
      <c r="H690" s="9" t="s">
        <v>111</v>
      </c>
      <c r="I690" s="1"/>
      <c r="J690" s="1" t="s">
        <v>7</v>
      </c>
      <c r="K690" s="77">
        <v>1</v>
      </c>
      <c r="L690" s="76">
        <v>600000</v>
      </c>
      <c r="M690" s="88">
        <v>600000</v>
      </c>
      <c r="N690" s="90">
        <v>0</v>
      </c>
      <c r="O690" s="83">
        <v>106173439.3</v>
      </c>
      <c r="P690" s="90">
        <v>21988377</v>
      </c>
      <c r="Q690" s="91">
        <v>75000000</v>
      </c>
      <c r="R690" s="61" t="s">
        <v>18</v>
      </c>
    </row>
    <row r="691" spans="3:18" x14ac:dyDescent="0.25">
      <c r="C691" s="8">
        <v>2020</v>
      </c>
      <c r="D691" s="79" t="s">
        <v>152</v>
      </c>
      <c r="E691" s="9" t="str">
        <f>IFERROR(VLOOKUP(F691,Table3[#All],2,FALSE)," ")</f>
        <v xml:space="preserve"> </v>
      </c>
      <c r="F691" s="9" t="s">
        <v>10988</v>
      </c>
      <c r="G691" s="9" t="s">
        <v>8737</v>
      </c>
      <c r="H691" s="9" t="s">
        <v>11059</v>
      </c>
      <c r="I691" s="1"/>
      <c r="J691" s="9" t="s">
        <v>11</v>
      </c>
      <c r="K691" s="77">
        <v>1</v>
      </c>
      <c r="L691" s="76">
        <v>189750</v>
      </c>
      <c r="M691" s="88">
        <v>189750</v>
      </c>
      <c r="N691" s="90">
        <v>0</v>
      </c>
      <c r="O691" s="83">
        <v>106173439.3</v>
      </c>
      <c r="P691" s="90">
        <v>21988377</v>
      </c>
      <c r="Q691" s="91">
        <v>75000000</v>
      </c>
      <c r="R691" s="61" t="s">
        <v>18</v>
      </c>
    </row>
    <row r="692" spans="3:18" x14ac:dyDescent="0.25">
      <c r="C692" s="8">
        <v>2020</v>
      </c>
      <c r="D692" s="79" t="s">
        <v>152</v>
      </c>
      <c r="E692" s="9" t="str">
        <f>IFERROR(VLOOKUP(F692,Table3[#All],2,FALSE)," ")</f>
        <v xml:space="preserve"> </v>
      </c>
      <c r="F692" s="9" t="s">
        <v>10988</v>
      </c>
      <c r="G692" s="9" t="s">
        <v>8737</v>
      </c>
      <c r="H692" s="9" t="s">
        <v>11059</v>
      </c>
      <c r="I692" s="1"/>
      <c r="J692" s="1" t="s">
        <v>11206</v>
      </c>
      <c r="K692" s="77">
        <v>1</v>
      </c>
      <c r="L692" s="76">
        <v>87750</v>
      </c>
      <c r="M692" s="88">
        <v>87750</v>
      </c>
      <c r="N692" s="90">
        <v>0</v>
      </c>
      <c r="O692" s="83">
        <v>106173439.3</v>
      </c>
      <c r="P692" s="90">
        <v>21988377</v>
      </c>
      <c r="Q692" s="91">
        <v>75000000</v>
      </c>
      <c r="R692" s="61" t="s">
        <v>18</v>
      </c>
    </row>
    <row r="693" spans="3:18" x14ac:dyDescent="0.25">
      <c r="C693" s="8">
        <v>2020</v>
      </c>
      <c r="D693" s="79" t="s">
        <v>152</v>
      </c>
      <c r="E693" s="9" t="str">
        <f>IFERROR(VLOOKUP(F693,Table3[#All],2,FALSE)," ")</f>
        <v xml:space="preserve"> </v>
      </c>
      <c r="F693" s="9" t="s">
        <v>10988</v>
      </c>
      <c r="G693" s="9" t="s">
        <v>8737</v>
      </c>
      <c r="H693" s="9" t="s">
        <v>11059</v>
      </c>
      <c r="I693" s="1"/>
      <c r="J693" s="1" t="s">
        <v>7</v>
      </c>
      <c r="K693" s="77">
        <v>1</v>
      </c>
      <c r="L693" s="76">
        <v>600000</v>
      </c>
      <c r="M693" s="88">
        <v>600000</v>
      </c>
      <c r="N693" s="90">
        <v>0</v>
      </c>
      <c r="O693" s="83">
        <v>106173439.3</v>
      </c>
      <c r="P693" s="90">
        <v>21988377</v>
      </c>
      <c r="Q693" s="91">
        <v>75000000</v>
      </c>
      <c r="R693" s="61" t="s">
        <v>18</v>
      </c>
    </row>
    <row r="694" spans="3:18" x14ac:dyDescent="0.25">
      <c r="C694" s="8">
        <v>2020</v>
      </c>
      <c r="D694" s="79" t="s">
        <v>152</v>
      </c>
      <c r="E694" s="9" t="str">
        <f>IFERROR(VLOOKUP(F694,Table3[#All],2,FALSE)," ")</f>
        <v xml:space="preserve"> </v>
      </c>
      <c r="F694" s="9" t="s">
        <v>10431</v>
      </c>
      <c r="G694" s="9" t="s">
        <v>11060</v>
      </c>
      <c r="H694" s="9" t="s">
        <v>86</v>
      </c>
      <c r="I694" s="1"/>
      <c r="J694" s="9" t="s">
        <v>11</v>
      </c>
      <c r="K694" s="77">
        <v>1</v>
      </c>
      <c r="L694" s="76">
        <v>585156</v>
      </c>
      <c r="M694" s="88">
        <v>585156</v>
      </c>
      <c r="N694" s="90">
        <v>0</v>
      </c>
      <c r="O694" s="83">
        <v>106173439.3</v>
      </c>
      <c r="P694" s="90">
        <v>21988377</v>
      </c>
      <c r="Q694" s="91">
        <v>75000000</v>
      </c>
      <c r="R694" s="61" t="s">
        <v>18</v>
      </c>
    </row>
    <row r="695" spans="3:18" x14ac:dyDescent="0.25">
      <c r="C695" s="8">
        <v>2020</v>
      </c>
      <c r="D695" s="79" t="s">
        <v>152</v>
      </c>
      <c r="E695" s="9" t="str">
        <f>IFERROR(VLOOKUP(F695,Table3[#All],2,FALSE)," ")</f>
        <v xml:space="preserve"> </v>
      </c>
      <c r="F695" s="9" t="s">
        <v>10431</v>
      </c>
      <c r="G695" s="9" t="s">
        <v>11060</v>
      </c>
      <c r="H695" s="9" t="s">
        <v>86</v>
      </c>
      <c r="I695" s="1"/>
      <c r="J695" s="1" t="s">
        <v>11206</v>
      </c>
      <c r="K695" s="77">
        <v>1</v>
      </c>
      <c r="L695" s="76">
        <v>81684</v>
      </c>
      <c r="M695" s="88">
        <v>81684</v>
      </c>
      <c r="N695" s="90">
        <v>0</v>
      </c>
      <c r="O695" s="83">
        <v>106173439.3</v>
      </c>
      <c r="P695" s="90">
        <v>21988377</v>
      </c>
      <c r="Q695" s="91">
        <v>75000000</v>
      </c>
      <c r="R695" s="61" t="s">
        <v>18</v>
      </c>
    </row>
    <row r="696" spans="3:18" x14ac:dyDescent="0.25">
      <c r="C696" s="8">
        <v>2020</v>
      </c>
      <c r="D696" s="79" t="s">
        <v>152</v>
      </c>
      <c r="E696" s="9" t="str">
        <f>IFERROR(VLOOKUP(F696,Table3[#All],2,FALSE)," ")</f>
        <v xml:space="preserve"> </v>
      </c>
      <c r="F696" s="9" t="s">
        <v>10431</v>
      </c>
      <c r="G696" s="9" t="s">
        <v>11060</v>
      </c>
      <c r="H696" s="9" t="s">
        <v>86</v>
      </c>
      <c r="I696" s="1"/>
      <c r="J696" s="1" t="s">
        <v>7</v>
      </c>
      <c r="K696" s="77">
        <v>1</v>
      </c>
      <c r="L696" s="76">
        <v>150000</v>
      </c>
      <c r="M696" s="88">
        <v>150000</v>
      </c>
      <c r="N696" s="90">
        <v>0</v>
      </c>
      <c r="O696" s="83">
        <v>106173439.3</v>
      </c>
      <c r="P696" s="90">
        <v>21988377</v>
      </c>
      <c r="Q696" s="91">
        <v>75000000</v>
      </c>
      <c r="R696" s="61" t="s">
        <v>18</v>
      </c>
    </row>
    <row r="697" spans="3:18" x14ac:dyDescent="0.25">
      <c r="C697" s="8">
        <v>2020</v>
      </c>
      <c r="D697" s="79" t="s">
        <v>152</v>
      </c>
      <c r="E697" s="9" t="str">
        <f>IFERROR(VLOOKUP(F697,Table3[#All],2,FALSE)," ")</f>
        <v xml:space="preserve"> </v>
      </c>
      <c r="F697" s="9" t="s">
        <v>10952</v>
      </c>
      <c r="G697" s="9" t="s">
        <v>9086</v>
      </c>
      <c r="H697" s="9" t="s">
        <v>111</v>
      </c>
      <c r="I697" s="1"/>
      <c r="J697" s="9" t="s">
        <v>11</v>
      </c>
      <c r="K697" s="77">
        <v>1</v>
      </c>
      <c r="L697" s="76">
        <v>128551</v>
      </c>
      <c r="M697" s="88">
        <v>128551</v>
      </c>
      <c r="N697" s="90">
        <v>0</v>
      </c>
      <c r="O697" s="83">
        <v>106173439.3</v>
      </c>
      <c r="P697" s="90">
        <v>21988377</v>
      </c>
      <c r="Q697" s="91">
        <v>75000000</v>
      </c>
      <c r="R697" s="61" t="s">
        <v>18</v>
      </c>
    </row>
    <row r="698" spans="3:18" x14ac:dyDescent="0.25">
      <c r="C698" s="8">
        <v>2020</v>
      </c>
      <c r="D698" s="79" t="s">
        <v>152</v>
      </c>
      <c r="E698" s="9" t="str">
        <f>IFERROR(VLOOKUP(F698,Table3[#All],2,FALSE)," ")</f>
        <v xml:space="preserve"> </v>
      </c>
      <c r="F698" s="9" t="s">
        <v>10952</v>
      </c>
      <c r="G698" s="9" t="s">
        <v>9086</v>
      </c>
      <c r="H698" s="9" t="s">
        <v>111</v>
      </c>
      <c r="I698" s="1"/>
      <c r="J698" s="1" t="s">
        <v>11206</v>
      </c>
      <c r="K698" s="77">
        <v>1</v>
      </c>
      <c r="L698" s="76">
        <v>72450</v>
      </c>
      <c r="M698" s="88">
        <v>72450</v>
      </c>
      <c r="N698" s="90">
        <v>0</v>
      </c>
      <c r="O698" s="83">
        <v>106173439.3</v>
      </c>
      <c r="P698" s="90">
        <v>21988377</v>
      </c>
      <c r="Q698" s="91">
        <v>75000000</v>
      </c>
      <c r="R698" s="61" t="s">
        <v>18</v>
      </c>
    </row>
    <row r="699" spans="3:18" x14ac:dyDescent="0.25">
      <c r="C699" s="8">
        <v>2020</v>
      </c>
      <c r="D699" s="79" t="s">
        <v>152</v>
      </c>
      <c r="E699" s="9" t="str">
        <f>IFERROR(VLOOKUP(F699,Table3[#All],2,FALSE)," ")</f>
        <v xml:space="preserve"> </v>
      </c>
      <c r="F699" s="9" t="s">
        <v>10952</v>
      </c>
      <c r="G699" s="9" t="s">
        <v>9086</v>
      </c>
      <c r="H699" s="9" t="s">
        <v>111</v>
      </c>
      <c r="I699" s="1"/>
      <c r="J699" s="1" t="s">
        <v>7</v>
      </c>
      <c r="K699" s="77">
        <v>1</v>
      </c>
      <c r="L699" s="76">
        <v>523499</v>
      </c>
      <c r="M699" s="88">
        <v>523499</v>
      </c>
      <c r="N699" s="90">
        <v>0</v>
      </c>
      <c r="O699" s="83">
        <v>106173439.3</v>
      </c>
      <c r="P699" s="90">
        <v>21988377</v>
      </c>
      <c r="Q699" s="91">
        <v>75000000</v>
      </c>
      <c r="R699" s="61" t="s">
        <v>18</v>
      </c>
    </row>
    <row r="700" spans="3:18" x14ac:dyDescent="0.25">
      <c r="C700" s="3">
        <v>2020</v>
      </c>
      <c r="D700" s="80" t="s">
        <v>153</v>
      </c>
      <c r="E700" s="9" t="str">
        <f>IFERROR(VLOOKUP(F700,Table3[#All],2,FALSE)," ")</f>
        <v>ADS</v>
      </c>
      <c r="F700" s="1" t="s">
        <v>123</v>
      </c>
      <c r="G700" s="1" t="s">
        <v>121</v>
      </c>
      <c r="H700" s="9" t="s">
        <v>10991</v>
      </c>
      <c r="I700" s="1"/>
      <c r="J700" s="9" t="s">
        <v>11</v>
      </c>
      <c r="K700" s="77">
        <v>1</v>
      </c>
      <c r="L700" s="76">
        <v>1177680</v>
      </c>
      <c r="M700" s="88">
        <v>1177680</v>
      </c>
      <c r="N700" s="90">
        <v>0</v>
      </c>
      <c r="O700" s="83">
        <v>106173439.3</v>
      </c>
      <c r="P700" s="90">
        <v>21988377</v>
      </c>
      <c r="Q700" s="91">
        <v>75000000</v>
      </c>
      <c r="R700" s="61" t="s">
        <v>51</v>
      </c>
    </row>
    <row r="701" spans="3:18" x14ac:dyDescent="0.25">
      <c r="C701" s="3">
        <v>2020</v>
      </c>
      <c r="D701" s="80" t="s">
        <v>153</v>
      </c>
      <c r="E701" s="9" t="str">
        <f>IFERROR(VLOOKUP(F701,Table3[#All],2,FALSE)," ")</f>
        <v>ADS</v>
      </c>
      <c r="F701" s="1" t="s">
        <v>123</v>
      </c>
      <c r="G701" s="1" t="s">
        <v>10469</v>
      </c>
      <c r="H701" s="1" t="s">
        <v>10991</v>
      </c>
      <c r="I701" s="1"/>
      <c r="J701" s="1" t="s">
        <v>11206</v>
      </c>
      <c r="K701" s="77">
        <v>1</v>
      </c>
      <c r="L701" s="76">
        <v>147520</v>
      </c>
      <c r="M701" s="88">
        <v>147520</v>
      </c>
      <c r="N701" s="90">
        <v>0</v>
      </c>
      <c r="O701" s="83">
        <v>106173439.3</v>
      </c>
      <c r="P701" s="90">
        <v>21988377</v>
      </c>
      <c r="Q701" s="91"/>
      <c r="R701" s="61" t="s">
        <v>51</v>
      </c>
    </row>
    <row r="702" spans="3:18" x14ac:dyDescent="0.25">
      <c r="C702" s="3">
        <v>2020</v>
      </c>
      <c r="D702" s="80" t="s">
        <v>153</v>
      </c>
      <c r="E702" s="9" t="str">
        <f>IFERROR(VLOOKUP(F702,Table3[#All],2,FALSE)," ")</f>
        <v>ADS</v>
      </c>
      <c r="F702" s="1" t="s">
        <v>123</v>
      </c>
      <c r="G702" s="1" t="s">
        <v>10469</v>
      </c>
      <c r="H702" s="1" t="s">
        <v>10991</v>
      </c>
      <c r="I702" s="1"/>
      <c r="J702" s="1" t="s">
        <v>7</v>
      </c>
      <c r="K702" s="77">
        <v>1</v>
      </c>
      <c r="L702" s="76">
        <v>150000</v>
      </c>
      <c r="M702" s="88">
        <v>150000</v>
      </c>
      <c r="N702" s="90">
        <v>0</v>
      </c>
      <c r="O702" s="83">
        <v>106173439.3</v>
      </c>
      <c r="P702" s="90">
        <v>21988377</v>
      </c>
      <c r="Q702" s="91"/>
      <c r="R702" s="61" t="s">
        <v>51</v>
      </c>
    </row>
    <row r="703" spans="3:18" x14ac:dyDescent="0.25">
      <c r="C703" s="3">
        <v>2020</v>
      </c>
      <c r="D703" s="80" t="s">
        <v>153</v>
      </c>
      <c r="E703" s="9" t="str">
        <f>IFERROR(VLOOKUP(F703,Table3[#All],2,FALSE)," ")</f>
        <v xml:space="preserve"> </v>
      </c>
      <c r="F703" s="1" t="s">
        <v>239</v>
      </c>
      <c r="G703" s="1" t="s">
        <v>235</v>
      </c>
      <c r="H703" s="9" t="s">
        <v>10</v>
      </c>
      <c r="I703" s="1"/>
      <c r="J703" s="1" t="s">
        <v>7</v>
      </c>
      <c r="K703" s="77">
        <v>1</v>
      </c>
      <c r="L703" s="76">
        <v>180000</v>
      </c>
      <c r="M703" s="88">
        <v>180000</v>
      </c>
      <c r="N703" s="90">
        <v>0</v>
      </c>
      <c r="O703" s="83">
        <v>106173439.3</v>
      </c>
      <c r="P703" s="90">
        <v>21988377</v>
      </c>
      <c r="Q703" s="91">
        <v>75000000</v>
      </c>
      <c r="R703" s="61" t="s">
        <v>18</v>
      </c>
    </row>
    <row r="704" spans="3:18" x14ac:dyDescent="0.25">
      <c r="C704" s="3">
        <v>2020</v>
      </c>
      <c r="D704" s="80" t="s">
        <v>153</v>
      </c>
      <c r="E704" s="9" t="str">
        <f>IFERROR(VLOOKUP(F704,Table3[#All],2,FALSE)," ")</f>
        <v xml:space="preserve"> </v>
      </c>
      <c r="F704" s="1" t="s">
        <v>239</v>
      </c>
      <c r="G704" s="1" t="s">
        <v>235</v>
      </c>
      <c r="H704" s="9" t="s">
        <v>10</v>
      </c>
      <c r="I704" s="1"/>
      <c r="J704" s="1" t="s">
        <v>11206</v>
      </c>
      <c r="K704" s="77">
        <v>1</v>
      </c>
      <c r="L704" s="76">
        <v>20000</v>
      </c>
      <c r="M704" s="88">
        <v>20000</v>
      </c>
      <c r="N704" s="90">
        <v>0</v>
      </c>
      <c r="O704" s="83">
        <v>106173439.3</v>
      </c>
      <c r="P704" s="90">
        <v>21988377</v>
      </c>
      <c r="Q704" s="91">
        <v>75000000</v>
      </c>
      <c r="R704" s="61" t="s">
        <v>18</v>
      </c>
    </row>
    <row r="705" spans="3:18" x14ac:dyDescent="0.25">
      <c r="C705" s="3">
        <v>2020</v>
      </c>
      <c r="D705" s="80" t="s">
        <v>153</v>
      </c>
      <c r="E705" s="9" t="str">
        <f>IFERROR(VLOOKUP(F705,Table3[#All],2,FALSE)," ")</f>
        <v>CRS</v>
      </c>
      <c r="F705" s="1" t="s">
        <v>9449</v>
      </c>
      <c r="G705" s="1" t="s">
        <v>2168</v>
      </c>
      <c r="H705" s="9" t="s">
        <v>10</v>
      </c>
      <c r="I705" s="1"/>
      <c r="J705" s="1" t="s">
        <v>7</v>
      </c>
      <c r="K705" s="77">
        <v>1</v>
      </c>
      <c r="L705" s="76">
        <v>252000</v>
      </c>
      <c r="M705" s="88">
        <v>252000</v>
      </c>
      <c r="N705" s="90">
        <v>0</v>
      </c>
      <c r="O705" s="83">
        <v>106173439.3</v>
      </c>
      <c r="P705" s="90">
        <v>21988377</v>
      </c>
      <c r="Q705" s="91">
        <v>75000000</v>
      </c>
      <c r="R705" s="61" t="s">
        <v>51</v>
      </c>
    </row>
    <row r="706" spans="3:18" x14ac:dyDescent="0.25">
      <c r="C706" s="3">
        <v>2020</v>
      </c>
      <c r="D706" s="80" t="s">
        <v>153</v>
      </c>
      <c r="E706" s="9" t="str">
        <f>IFERROR(VLOOKUP(F706,Table3[#All],2,FALSE)," ")</f>
        <v>CRS</v>
      </c>
      <c r="F706" s="1" t="s">
        <v>9449</v>
      </c>
      <c r="G706" s="1" t="s">
        <v>2168</v>
      </c>
      <c r="H706" s="9" t="s">
        <v>10</v>
      </c>
      <c r="I706" s="1"/>
      <c r="J706" s="1" t="s">
        <v>11206</v>
      </c>
      <c r="K706" s="77">
        <v>1</v>
      </c>
      <c r="L706" s="76">
        <v>28000</v>
      </c>
      <c r="M706" s="88">
        <v>28000</v>
      </c>
      <c r="N706" s="90">
        <v>0</v>
      </c>
      <c r="O706" s="83">
        <v>106173439.3</v>
      </c>
      <c r="P706" s="90">
        <v>21988377</v>
      </c>
      <c r="Q706" s="91"/>
      <c r="R706" s="61" t="s">
        <v>51</v>
      </c>
    </row>
    <row r="707" spans="3:18" x14ac:dyDescent="0.25">
      <c r="C707" s="3">
        <v>2020</v>
      </c>
      <c r="D707" s="80" t="s">
        <v>153</v>
      </c>
      <c r="E707" s="9" t="str">
        <f>IFERROR(VLOOKUP(F707,Table3[#All],2,FALSE)," ")</f>
        <v xml:space="preserve"> </v>
      </c>
      <c r="F707" s="1" t="s">
        <v>11061</v>
      </c>
      <c r="G707" s="1" t="s">
        <v>2685</v>
      </c>
      <c r="H707" s="9" t="s">
        <v>10</v>
      </c>
      <c r="I707" s="1"/>
      <c r="J707" s="1" t="s">
        <v>7</v>
      </c>
      <c r="K707" s="77">
        <v>1</v>
      </c>
      <c r="L707" s="76">
        <v>270000</v>
      </c>
      <c r="M707" s="88">
        <v>270000</v>
      </c>
      <c r="N707" s="90">
        <v>0</v>
      </c>
      <c r="O707" s="83">
        <v>106173439.3</v>
      </c>
      <c r="P707" s="90">
        <v>21988377</v>
      </c>
      <c r="Q707" s="91">
        <v>75000000</v>
      </c>
      <c r="R707" s="61" t="s">
        <v>18</v>
      </c>
    </row>
    <row r="708" spans="3:18" x14ac:dyDescent="0.25">
      <c r="C708" s="3">
        <v>2020</v>
      </c>
      <c r="D708" s="80" t="s">
        <v>153</v>
      </c>
      <c r="E708" s="9" t="str">
        <f>IFERROR(VLOOKUP(F708,Table3[#All],2,FALSE)," ")</f>
        <v xml:space="preserve"> </v>
      </c>
      <c r="F708" s="1" t="s">
        <v>11061</v>
      </c>
      <c r="G708" s="1" t="s">
        <v>2685</v>
      </c>
      <c r="H708" s="9" t="s">
        <v>10</v>
      </c>
      <c r="I708" s="1"/>
      <c r="J708" s="1" t="s">
        <v>11206</v>
      </c>
      <c r="K708" s="77">
        <v>1</v>
      </c>
      <c r="L708" s="76">
        <v>30000</v>
      </c>
      <c r="M708" s="88">
        <v>30000</v>
      </c>
      <c r="N708" s="90">
        <v>0</v>
      </c>
      <c r="O708" s="83">
        <v>106173439.3</v>
      </c>
      <c r="P708" s="90">
        <v>21988377</v>
      </c>
      <c r="Q708" s="91">
        <v>75000000</v>
      </c>
      <c r="R708" s="61" t="s">
        <v>18</v>
      </c>
    </row>
    <row r="709" spans="3:18" x14ac:dyDescent="0.25">
      <c r="C709" s="3">
        <v>2020</v>
      </c>
      <c r="D709" s="80" t="s">
        <v>153</v>
      </c>
      <c r="E709" s="9" t="str">
        <f>IFERROR(VLOOKUP(F709,Table3[#All],2,FALSE)," ")</f>
        <v>FTW</v>
      </c>
      <c r="F709" s="1" t="s">
        <v>11011</v>
      </c>
      <c r="G709" s="1" t="s">
        <v>194</v>
      </c>
      <c r="H709" s="9" t="s">
        <v>10</v>
      </c>
      <c r="I709" s="1"/>
      <c r="J709" s="9" t="s">
        <v>11</v>
      </c>
      <c r="K709" s="77">
        <v>1</v>
      </c>
      <c r="L709" s="76">
        <v>180000</v>
      </c>
      <c r="M709" s="88">
        <v>180000</v>
      </c>
      <c r="N709" s="90">
        <v>0</v>
      </c>
      <c r="O709" s="83">
        <v>106173439.3</v>
      </c>
      <c r="P709" s="90">
        <v>21988377</v>
      </c>
      <c r="Q709" s="91">
        <v>75000000</v>
      </c>
      <c r="R709" s="61" t="s">
        <v>51</v>
      </c>
    </row>
    <row r="710" spans="3:18" x14ac:dyDescent="0.25">
      <c r="C710" s="3">
        <v>2020</v>
      </c>
      <c r="D710" s="80" t="s">
        <v>153</v>
      </c>
      <c r="E710" s="9" t="str">
        <f>IFERROR(VLOOKUP(F710,Table3[#All],2,FALSE)," ")</f>
        <v>FTW</v>
      </c>
      <c r="F710" s="1" t="s">
        <v>11011</v>
      </c>
      <c r="G710" s="1" t="s">
        <v>194</v>
      </c>
      <c r="H710" s="9" t="s">
        <v>10</v>
      </c>
      <c r="I710" s="1"/>
      <c r="J710" s="1" t="s">
        <v>11206</v>
      </c>
      <c r="K710" s="77">
        <v>1</v>
      </c>
      <c r="L710" s="76">
        <v>20000</v>
      </c>
      <c r="M710" s="88">
        <v>20000</v>
      </c>
      <c r="N710" s="90">
        <v>0</v>
      </c>
      <c r="O710" s="83">
        <v>106173439.3</v>
      </c>
      <c r="P710" s="90">
        <v>21988377</v>
      </c>
      <c r="Q710" s="91"/>
      <c r="R710" s="61" t="s">
        <v>51</v>
      </c>
    </row>
    <row r="711" spans="3:18" x14ac:dyDescent="0.25">
      <c r="C711" s="3">
        <v>2020</v>
      </c>
      <c r="D711" s="80" t="s">
        <v>153</v>
      </c>
      <c r="E711" s="9" t="str">
        <f>IFERROR(VLOOKUP(F711,Table3[#All],2,FALSE)," ")</f>
        <v>GLE</v>
      </c>
      <c r="F711" s="1" t="s">
        <v>10515</v>
      </c>
      <c r="G711" s="1" t="s">
        <v>3277</v>
      </c>
      <c r="H711" s="9" t="s">
        <v>10</v>
      </c>
      <c r="I711" s="1"/>
      <c r="J711" s="1" t="s">
        <v>7</v>
      </c>
      <c r="K711" s="77">
        <v>1</v>
      </c>
      <c r="L711" s="76">
        <v>225000</v>
      </c>
      <c r="M711" s="88">
        <v>225000</v>
      </c>
      <c r="N711" s="90">
        <v>0</v>
      </c>
      <c r="O711" s="83">
        <v>106173439.3</v>
      </c>
      <c r="P711" s="90">
        <v>21988377</v>
      </c>
      <c r="Q711" s="91">
        <v>75000000</v>
      </c>
      <c r="R711" s="61" t="s">
        <v>51</v>
      </c>
    </row>
    <row r="712" spans="3:18" x14ac:dyDescent="0.25">
      <c r="C712" s="3">
        <v>2020</v>
      </c>
      <c r="D712" s="80" t="s">
        <v>153</v>
      </c>
      <c r="E712" s="9" t="str">
        <f>IFERROR(VLOOKUP(F712,Table3[#All],2,FALSE)," ")</f>
        <v>GLE</v>
      </c>
      <c r="F712" s="1" t="s">
        <v>10515</v>
      </c>
      <c r="G712" s="1" t="s">
        <v>3277</v>
      </c>
      <c r="H712" s="9" t="s">
        <v>10</v>
      </c>
      <c r="I712" s="1"/>
      <c r="J712" s="1" t="s">
        <v>11206</v>
      </c>
      <c r="K712" s="77">
        <v>1</v>
      </c>
      <c r="L712" s="76">
        <v>25000</v>
      </c>
      <c r="M712" s="58">
        <v>25000</v>
      </c>
      <c r="N712" s="71">
        <v>0</v>
      </c>
      <c r="O712" s="45">
        <v>106173439.3</v>
      </c>
      <c r="P712" s="71">
        <v>21988377</v>
      </c>
      <c r="Q712" s="72"/>
      <c r="R712" s="61" t="s">
        <v>51</v>
      </c>
    </row>
    <row r="713" spans="3:18" x14ac:dyDescent="0.25">
      <c r="C713" s="3">
        <v>2020</v>
      </c>
      <c r="D713" s="80" t="s">
        <v>153</v>
      </c>
      <c r="E713" s="9" t="str">
        <f>IFERROR(VLOOKUP(F713,Table3[#All],2,FALSE)," ")</f>
        <v>GPM</v>
      </c>
      <c r="F713" s="1" t="s">
        <v>11062</v>
      </c>
      <c r="G713" s="1" t="s">
        <v>10487</v>
      </c>
      <c r="H713" s="9" t="s">
        <v>11063</v>
      </c>
      <c r="I713" s="1"/>
      <c r="J713" s="1" t="s">
        <v>7</v>
      </c>
      <c r="K713" s="77">
        <v>1</v>
      </c>
      <c r="L713" s="76">
        <v>135000</v>
      </c>
      <c r="M713" s="58">
        <v>135000</v>
      </c>
      <c r="N713" s="71">
        <v>0</v>
      </c>
      <c r="O713" s="45">
        <v>106173439.3</v>
      </c>
      <c r="P713" s="71">
        <v>21988377</v>
      </c>
      <c r="Q713" s="72">
        <v>75000000</v>
      </c>
      <c r="R713" s="61" t="s">
        <v>51</v>
      </c>
    </row>
    <row r="714" spans="3:18" x14ac:dyDescent="0.25">
      <c r="C714" s="3">
        <v>2020</v>
      </c>
      <c r="D714" s="80" t="s">
        <v>153</v>
      </c>
      <c r="E714" s="9" t="str">
        <f>IFERROR(VLOOKUP(F714,Table3[#All],2,FALSE)," ")</f>
        <v>GPM</v>
      </c>
      <c r="F714" s="1" t="s">
        <v>11062</v>
      </c>
      <c r="G714" s="1" t="s">
        <v>10487</v>
      </c>
      <c r="H714" s="9" t="s">
        <v>11063</v>
      </c>
      <c r="I714" s="1"/>
      <c r="J714" s="1" t="s">
        <v>11206</v>
      </c>
      <c r="K714" s="77">
        <v>1</v>
      </c>
      <c r="L714" s="76">
        <v>15000</v>
      </c>
      <c r="M714" s="58">
        <v>15000</v>
      </c>
      <c r="N714" s="71">
        <v>0</v>
      </c>
      <c r="O714" s="45">
        <v>106173439.3</v>
      </c>
      <c r="P714" s="71">
        <v>21988377</v>
      </c>
      <c r="Q714" s="72"/>
      <c r="R714" s="61" t="s">
        <v>51</v>
      </c>
    </row>
    <row r="715" spans="3:18" x14ac:dyDescent="0.25">
      <c r="C715" s="3">
        <v>2020</v>
      </c>
      <c r="D715" s="80" t="s">
        <v>153</v>
      </c>
      <c r="E715" s="9" t="str">
        <f>IFERROR(VLOOKUP(F715,Table3[#All],2,FALSE)," ")</f>
        <v>LNC</v>
      </c>
      <c r="F715" s="1" t="s">
        <v>9451</v>
      </c>
      <c r="G715" s="1" t="s">
        <v>4809</v>
      </c>
      <c r="H715" s="9" t="s">
        <v>10</v>
      </c>
      <c r="I715" s="1"/>
      <c r="J715" s="1" t="s">
        <v>7</v>
      </c>
      <c r="K715" s="77">
        <v>1</v>
      </c>
      <c r="L715" s="76">
        <v>90000</v>
      </c>
      <c r="M715" s="58">
        <v>90000</v>
      </c>
      <c r="N715" s="71">
        <v>0</v>
      </c>
      <c r="O715" s="45">
        <v>106173439.3</v>
      </c>
      <c r="P715" s="71">
        <v>21988377</v>
      </c>
      <c r="Q715" s="72">
        <v>75000000</v>
      </c>
      <c r="R715" s="61" t="s">
        <v>51</v>
      </c>
    </row>
    <row r="716" spans="3:18" x14ac:dyDescent="0.25">
      <c r="C716" s="3">
        <v>2020</v>
      </c>
      <c r="D716" s="80" t="s">
        <v>153</v>
      </c>
      <c r="E716" s="9" t="str">
        <f>IFERROR(VLOOKUP(F716,Table3[#All],2,FALSE)," ")</f>
        <v>LNC</v>
      </c>
      <c r="F716" s="1" t="s">
        <v>9451</v>
      </c>
      <c r="G716" s="1" t="s">
        <v>4809</v>
      </c>
      <c r="H716" s="9" t="s">
        <v>10</v>
      </c>
      <c r="I716" s="1"/>
      <c r="J716" s="1" t="s">
        <v>11206</v>
      </c>
      <c r="K716" s="77">
        <v>1</v>
      </c>
      <c r="L716" s="76">
        <v>10000</v>
      </c>
      <c r="M716" s="58">
        <v>10000</v>
      </c>
      <c r="N716" s="71">
        <v>0</v>
      </c>
      <c r="O716" s="45">
        <v>106173439.3</v>
      </c>
      <c r="P716" s="71">
        <v>21988377</v>
      </c>
      <c r="Q716" s="72"/>
      <c r="R716" s="61" t="s">
        <v>51</v>
      </c>
    </row>
    <row r="717" spans="3:18" x14ac:dyDescent="0.25">
      <c r="C717" s="3">
        <v>2020</v>
      </c>
      <c r="D717" s="80" t="s">
        <v>153</v>
      </c>
      <c r="E717" s="9" t="str">
        <f>IFERROR(VLOOKUP(F717,Table3[#All],2,FALSE)," ")</f>
        <v xml:space="preserve"> </v>
      </c>
      <c r="F717" s="1" t="s">
        <v>35</v>
      </c>
      <c r="G717" s="1" t="s">
        <v>36</v>
      </c>
      <c r="H717" s="9" t="s">
        <v>111</v>
      </c>
      <c r="I717" t="s">
        <v>10991</v>
      </c>
      <c r="J717" s="9" t="s">
        <v>26</v>
      </c>
      <c r="K717" s="77">
        <v>0.9</v>
      </c>
      <c r="L717" s="76">
        <v>535000</v>
      </c>
      <c r="M717" s="58">
        <v>481500</v>
      </c>
      <c r="N717" s="71">
        <v>53500</v>
      </c>
      <c r="O717" s="45">
        <v>106173439.3</v>
      </c>
      <c r="P717" s="71">
        <v>21988377</v>
      </c>
      <c r="Q717" s="72">
        <v>75000000</v>
      </c>
      <c r="R717" s="61" t="s">
        <v>18</v>
      </c>
    </row>
    <row r="718" spans="3:18" x14ac:dyDescent="0.25">
      <c r="C718" s="3">
        <v>2020</v>
      </c>
      <c r="D718" s="80" t="s">
        <v>153</v>
      </c>
      <c r="E718" s="9" t="str">
        <f>IFERROR(VLOOKUP(F718,Table3[#All],2,FALSE)," ")</f>
        <v xml:space="preserve"> </v>
      </c>
      <c r="F718" s="1" t="s">
        <v>11064</v>
      </c>
      <c r="G718" s="1" t="s">
        <v>6385</v>
      </c>
      <c r="H718" s="9" t="s">
        <v>86</v>
      </c>
      <c r="I718" s="1"/>
      <c r="J718" s="9" t="s">
        <v>11</v>
      </c>
      <c r="K718" s="77">
        <v>1</v>
      </c>
      <c r="L718" s="76">
        <v>144690</v>
      </c>
      <c r="M718" s="58">
        <v>144690</v>
      </c>
      <c r="N718" s="71">
        <v>0</v>
      </c>
      <c r="O718" s="45">
        <v>106173439.3</v>
      </c>
      <c r="P718" s="71">
        <v>21988377</v>
      </c>
      <c r="Q718" s="72">
        <v>75000000</v>
      </c>
      <c r="R718" s="61" t="s">
        <v>18</v>
      </c>
    </row>
    <row r="719" spans="3:18" x14ac:dyDescent="0.25">
      <c r="C719" s="3">
        <v>2020</v>
      </c>
      <c r="D719" s="80" t="s">
        <v>153</v>
      </c>
      <c r="E719" s="9" t="str">
        <f>IFERROR(VLOOKUP(F719,Table3[#All],2,FALSE)," ")</f>
        <v xml:space="preserve"> </v>
      </c>
      <c r="F719" s="1" t="s">
        <v>11064</v>
      </c>
      <c r="G719" s="1" t="s">
        <v>6385</v>
      </c>
      <c r="H719" s="9" t="s">
        <v>86</v>
      </c>
      <c r="I719" s="1"/>
      <c r="J719" s="1" t="s">
        <v>11206</v>
      </c>
      <c r="K719" s="77">
        <v>1</v>
      </c>
      <c r="L719" s="76">
        <v>49410</v>
      </c>
      <c r="M719" s="58">
        <v>49410</v>
      </c>
      <c r="N719" s="71">
        <v>0</v>
      </c>
      <c r="O719" s="45">
        <v>106173439.3</v>
      </c>
      <c r="P719" s="71">
        <v>21988377</v>
      </c>
      <c r="Q719" s="72">
        <v>75000000</v>
      </c>
      <c r="R719" s="61" t="s">
        <v>18</v>
      </c>
    </row>
    <row r="720" spans="3:18" x14ac:dyDescent="0.25">
      <c r="C720" s="3">
        <v>2020</v>
      </c>
      <c r="D720" s="80" t="s">
        <v>153</v>
      </c>
      <c r="E720" s="9" t="str">
        <f>IFERROR(VLOOKUP(F720,Table3[#All],2,FALSE)," ")</f>
        <v xml:space="preserve"> </v>
      </c>
      <c r="F720" s="1" t="s">
        <v>11064</v>
      </c>
      <c r="G720" s="1" t="s">
        <v>6385</v>
      </c>
      <c r="H720" s="9" t="s">
        <v>86</v>
      </c>
      <c r="I720" s="1"/>
      <c r="J720" s="1" t="s">
        <v>7</v>
      </c>
      <c r="K720" s="77">
        <v>1</v>
      </c>
      <c r="L720" s="76">
        <v>300000</v>
      </c>
      <c r="M720" s="58">
        <v>300000</v>
      </c>
      <c r="N720" s="71">
        <v>0</v>
      </c>
      <c r="O720" s="45">
        <v>106173439.3</v>
      </c>
      <c r="P720" s="71">
        <v>21988377</v>
      </c>
      <c r="Q720" s="72">
        <v>75000000</v>
      </c>
      <c r="R720" s="61" t="s">
        <v>18</v>
      </c>
    </row>
    <row r="721" spans="3:18" x14ac:dyDescent="0.25">
      <c r="C721" s="3">
        <v>2020</v>
      </c>
      <c r="D721" s="80" t="s">
        <v>153</v>
      </c>
      <c r="E721" s="9" t="str">
        <f>IFERROR(VLOOKUP(F721,Table3[#All],2,FALSE)," ")</f>
        <v xml:space="preserve"> </v>
      </c>
      <c r="F721" s="1" t="s">
        <v>11065</v>
      </c>
      <c r="G721" s="1" t="s">
        <v>8787</v>
      </c>
      <c r="H721" s="9" t="s">
        <v>10991</v>
      </c>
      <c r="I721" s="1"/>
      <c r="J721" s="9" t="s">
        <v>11</v>
      </c>
      <c r="K721" s="77" t="s">
        <v>11077</v>
      </c>
      <c r="L721" s="76">
        <v>364167</v>
      </c>
      <c r="M721" s="58">
        <v>340500</v>
      </c>
      <c r="N721" s="71">
        <v>23667</v>
      </c>
      <c r="O721" s="45">
        <v>106173439.3</v>
      </c>
      <c r="P721" s="71">
        <v>21988377</v>
      </c>
      <c r="Q721" s="72">
        <v>75000000</v>
      </c>
      <c r="R721" s="61" t="s">
        <v>18</v>
      </c>
    </row>
    <row r="722" spans="3:18" x14ac:dyDescent="0.25">
      <c r="C722" s="3">
        <v>2020</v>
      </c>
      <c r="D722" s="80" t="s">
        <v>153</v>
      </c>
      <c r="E722" s="9" t="str">
        <f>IFERROR(VLOOKUP(F722,Table3[#All],2,FALSE)," ")</f>
        <v xml:space="preserve"> </v>
      </c>
      <c r="F722" s="1" t="s">
        <v>11065</v>
      </c>
      <c r="G722" s="1" t="s">
        <v>8787</v>
      </c>
      <c r="H722" s="9" t="s">
        <v>10991</v>
      </c>
      <c r="I722" s="1"/>
      <c r="J722" s="1" t="s">
        <v>11206</v>
      </c>
      <c r="K722" s="77">
        <v>1</v>
      </c>
      <c r="L722" s="76">
        <v>67500</v>
      </c>
      <c r="M722" s="58">
        <v>67500</v>
      </c>
      <c r="N722" s="71">
        <v>0</v>
      </c>
      <c r="O722" s="45">
        <v>106173439.3</v>
      </c>
      <c r="P722" s="71">
        <v>21988377</v>
      </c>
      <c r="Q722" s="72">
        <v>75000000</v>
      </c>
      <c r="R722" s="61" t="s">
        <v>18</v>
      </c>
    </row>
    <row r="723" spans="3:18" x14ac:dyDescent="0.25">
      <c r="C723" s="3">
        <v>2020</v>
      </c>
      <c r="D723" s="80" t="s">
        <v>153</v>
      </c>
      <c r="E723" s="9" t="str">
        <f>IFERROR(VLOOKUP(F723,Table3[#All],2,FALSE)," ")</f>
        <v xml:space="preserve"> </v>
      </c>
      <c r="F723" s="1" t="s">
        <v>11065</v>
      </c>
      <c r="G723" s="1" t="s">
        <v>8787</v>
      </c>
      <c r="H723" s="9" t="s">
        <v>10991</v>
      </c>
      <c r="I723" s="1"/>
      <c r="J723" s="1" t="s">
        <v>7</v>
      </c>
      <c r="K723" s="77">
        <v>1</v>
      </c>
      <c r="L723" s="76">
        <v>300000</v>
      </c>
      <c r="M723" s="58">
        <v>300000</v>
      </c>
      <c r="N723" s="71">
        <v>0</v>
      </c>
      <c r="O723" s="45">
        <v>106173439.3</v>
      </c>
      <c r="P723" s="71">
        <v>21988377</v>
      </c>
      <c r="Q723" s="72">
        <v>75000000</v>
      </c>
      <c r="R723" s="61" t="s">
        <v>18</v>
      </c>
    </row>
    <row r="724" spans="3:18" x14ac:dyDescent="0.25">
      <c r="C724" s="3">
        <v>2020</v>
      </c>
      <c r="D724" s="80" t="s">
        <v>10437</v>
      </c>
      <c r="E724" s="9" t="str">
        <f>IFERROR(VLOOKUP(F724,Table3[#All],2,FALSE)," ")</f>
        <v xml:space="preserve"> </v>
      </c>
      <c r="F724" s="1" t="s">
        <v>11066</v>
      </c>
      <c r="G724" s="1" t="s">
        <v>902</v>
      </c>
      <c r="H724" s="9" t="s">
        <v>10991</v>
      </c>
      <c r="I724" t="s">
        <v>10991</v>
      </c>
      <c r="J724" s="9" t="s">
        <v>26</v>
      </c>
      <c r="K724" s="2">
        <v>0.9</v>
      </c>
      <c r="L724" s="76">
        <v>665000</v>
      </c>
      <c r="M724" s="58">
        <v>598500</v>
      </c>
      <c r="N724" s="71">
        <v>66500</v>
      </c>
      <c r="O724" s="45">
        <v>106173439.3</v>
      </c>
      <c r="P724" s="71">
        <v>21988377</v>
      </c>
      <c r="Q724" s="72">
        <v>75000000</v>
      </c>
      <c r="R724" s="61" t="s">
        <v>18</v>
      </c>
    </row>
    <row r="725" spans="3:18" x14ac:dyDescent="0.25">
      <c r="C725" s="3">
        <v>2020</v>
      </c>
      <c r="D725" s="80" t="s">
        <v>10437</v>
      </c>
      <c r="E725" s="9" t="str">
        <f>IFERROR(VLOOKUP(F725,Table3[#All],2,FALSE)," ")</f>
        <v xml:space="preserve"> </v>
      </c>
      <c r="F725" s="1" t="s">
        <v>11067</v>
      </c>
      <c r="G725" s="1" t="s">
        <v>933</v>
      </c>
      <c r="H725" s="9" t="s">
        <v>10991</v>
      </c>
      <c r="I725" t="s">
        <v>10991</v>
      </c>
      <c r="J725" s="9" t="s">
        <v>26</v>
      </c>
      <c r="K725" s="2">
        <v>0.9</v>
      </c>
      <c r="L725" s="52">
        <v>615000</v>
      </c>
      <c r="M725" s="58">
        <v>553500</v>
      </c>
      <c r="N725" s="71">
        <v>61500</v>
      </c>
      <c r="O725" s="45">
        <v>106173439.3</v>
      </c>
      <c r="P725" s="71">
        <v>21988377</v>
      </c>
      <c r="Q725" s="72">
        <v>75000000</v>
      </c>
      <c r="R725" s="61" t="s">
        <v>18</v>
      </c>
    </row>
    <row r="726" spans="3:18" x14ac:dyDescent="0.25">
      <c r="C726" s="3">
        <v>2020</v>
      </c>
      <c r="D726" s="80" t="s">
        <v>10437</v>
      </c>
      <c r="E726" s="9" t="str">
        <f>IFERROR(VLOOKUP(F726,Table3[#All],2,FALSE)," ")</f>
        <v xml:space="preserve"> </v>
      </c>
      <c r="F726" s="1" t="s">
        <v>11068</v>
      </c>
      <c r="G726" s="1" t="s">
        <v>1066</v>
      </c>
      <c r="H726" s="9" t="s">
        <v>10991</v>
      </c>
      <c r="I726" t="s">
        <v>10991</v>
      </c>
      <c r="J726" s="9" t="s">
        <v>26</v>
      </c>
      <c r="K726" s="2">
        <v>0.9</v>
      </c>
      <c r="L726" s="52">
        <v>260000</v>
      </c>
      <c r="M726" s="58">
        <v>234000</v>
      </c>
      <c r="N726" s="71">
        <v>26000</v>
      </c>
      <c r="O726" s="45">
        <v>106173439.3</v>
      </c>
      <c r="P726" s="71">
        <v>21988377</v>
      </c>
      <c r="Q726" s="72">
        <v>75000000</v>
      </c>
      <c r="R726" s="61" t="s">
        <v>18</v>
      </c>
    </row>
    <row r="727" spans="3:18" x14ac:dyDescent="0.25">
      <c r="C727" s="3">
        <v>2020</v>
      </c>
      <c r="D727" s="80" t="s">
        <v>10437</v>
      </c>
      <c r="E727" s="9" t="str">
        <f>IFERROR(VLOOKUP(F727,Table3[#All],2,FALSE)," ")</f>
        <v xml:space="preserve"> </v>
      </c>
      <c r="F727" s="1" t="s">
        <v>11069</v>
      </c>
      <c r="G727" s="1" t="s">
        <v>1309</v>
      </c>
      <c r="H727" s="9" t="s">
        <v>86</v>
      </c>
      <c r="I727" s="1"/>
      <c r="J727" s="9" t="s">
        <v>11</v>
      </c>
      <c r="K727" s="2">
        <v>0.9</v>
      </c>
      <c r="L727" s="52">
        <v>686700</v>
      </c>
      <c r="M727" s="58">
        <v>618030</v>
      </c>
      <c r="N727" s="71">
        <v>68670</v>
      </c>
      <c r="O727" s="45">
        <v>106173439.3</v>
      </c>
      <c r="P727" s="71">
        <v>21988377</v>
      </c>
      <c r="Q727" s="72">
        <v>75000000</v>
      </c>
      <c r="R727" s="61" t="s">
        <v>18</v>
      </c>
    </row>
    <row r="728" spans="3:18" x14ac:dyDescent="0.25">
      <c r="C728" s="3">
        <v>2020</v>
      </c>
      <c r="D728" s="80" t="s">
        <v>10437</v>
      </c>
      <c r="E728" s="9" t="str">
        <f>IFERROR(VLOOKUP(F728,Table3[#All],2,FALSE)," ")</f>
        <v xml:space="preserve"> </v>
      </c>
      <c r="F728" s="1" t="s">
        <v>11070</v>
      </c>
      <c r="G728" s="1" t="s">
        <v>236</v>
      </c>
      <c r="H728" s="9" t="s">
        <v>10991</v>
      </c>
      <c r="I728" t="s">
        <v>10991</v>
      </c>
      <c r="J728" s="9" t="s">
        <v>26</v>
      </c>
      <c r="K728" s="2">
        <v>0.9</v>
      </c>
      <c r="L728" s="52">
        <v>720000</v>
      </c>
      <c r="M728" s="58">
        <v>648000</v>
      </c>
      <c r="N728" s="71">
        <v>72000</v>
      </c>
      <c r="O728" s="45">
        <v>106173439.3</v>
      </c>
      <c r="P728" s="71">
        <v>21988377</v>
      </c>
      <c r="Q728" s="72">
        <v>75000000</v>
      </c>
      <c r="R728" s="61" t="s">
        <v>18</v>
      </c>
    </row>
    <row r="729" spans="3:18" x14ac:dyDescent="0.25">
      <c r="C729" s="3">
        <v>2020</v>
      </c>
      <c r="D729" s="80" t="s">
        <v>10437</v>
      </c>
      <c r="E729" s="9" t="str">
        <f>IFERROR(VLOOKUP(F729,Table3[#All],2,FALSE)," ")</f>
        <v>CPT</v>
      </c>
      <c r="F729" s="1" t="s">
        <v>10896</v>
      </c>
      <c r="G729" s="9" t="s">
        <v>260</v>
      </c>
      <c r="H729" s="9" t="s">
        <v>45</v>
      </c>
      <c r="I729" t="s">
        <v>10991</v>
      </c>
      <c r="J729" s="9" t="s">
        <v>26</v>
      </c>
      <c r="K729" s="2">
        <v>0.9</v>
      </c>
      <c r="L729" s="52">
        <v>225000</v>
      </c>
      <c r="M729" s="58">
        <v>202500</v>
      </c>
      <c r="N729" s="71">
        <v>22500</v>
      </c>
      <c r="O729" s="45">
        <v>106173439.3</v>
      </c>
      <c r="P729" s="71">
        <v>21988377</v>
      </c>
      <c r="Q729" s="72">
        <v>75000000</v>
      </c>
      <c r="R729" s="61" t="s">
        <v>51</v>
      </c>
    </row>
    <row r="730" spans="3:18" x14ac:dyDescent="0.25">
      <c r="C730" s="3">
        <v>2020</v>
      </c>
      <c r="D730" s="80" t="s">
        <v>10437</v>
      </c>
      <c r="E730" s="9" t="str">
        <f>IFERROR(VLOOKUP(F730,Table3[#All],2,FALSE)," ")</f>
        <v xml:space="preserve"> </v>
      </c>
      <c r="F730" s="1" t="s">
        <v>11041</v>
      </c>
      <c r="G730" s="1" t="s">
        <v>2259</v>
      </c>
      <c r="H730" s="9" t="s">
        <v>10991</v>
      </c>
      <c r="I730" t="s">
        <v>10991</v>
      </c>
      <c r="J730" s="9" t="s">
        <v>26</v>
      </c>
      <c r="K730" s="2">
        <v>0.9</v>
      </c>
      <c r="L730" s="52">
        <v>530000</v>
      </c>
      <c r="M730" s="58">
        <v>477000</v>
      </c>
      <c r="N730" s="71">
        <v>53000</v>
      </c>
      <c r="O730" s="45">
        <v>106173439.3</v>
      </c>
      <c r="P730" s="71">
        <v>21988377</v>
      </c>
      <c r="Q730" s="72">
        <v>75000000</v>
      </c>
      <c r="R730" s="61" t="s">
        <v>18</v>
      </c>
    </row>
    <row r="731" spans="3:18" x14ac:dyDescent="0.25">
      <c r="C731" s="3">
        <v>2020</v>
      </c>
      <c r="D731" s="80" t="s">
        <v>10437</v>
      </c>
      <c r="E731" s="9" t="str">
        <f>IFERROR(VLOOKUP(F731,Table3[#All],2,FALSE)," ")</f>
        <v xml:space="preserve"> </v>
      </c>
      <c r="F731" s="1" t="s">
        <v>11071</v>
      </c>
      <c r="G731" s="1" t="s">
        <v>196</v>
      </c>
      <c r="H731" s="9" t="s">
        <v>10940</v>
      </c>
      <c r="I731" t="s">
        <v>10991</v>
      </c>
      <c r="J731" s="9" t="s">
        <v>26</v>
      </c>
      <c r="K731" s="2">
        <v>0.9</v>
      </c>
      <c r="L731" s="52">
        <v>150000</v>
      </c>
      <c r="M731" s="58">
        <v>135000</v>
      </c>
      <c r="N731" s="71">
        <v>15000</v>
      </c>
      <c r="O731" s="45">
        <v>106173439.3</v>
      </c>
      <c r="P731" s="71">
        <v>21988377</v>
      </c>
      <c r="Q731" s="72">
        <v>75000000</v>
      </c>
      <c r="R731" s="61" t="s">
        <v>18</v>
      </c>
    </row>
    <row r="732" spans="3:18" x14ac:dyDescent="0.25">
      <c r="C732" s="3">
        <v>2020</v>
      </c>
      <c r="D732" s="80" t="s">
        <v>10437</v>
      </c>
      <c r="E732" s="9" t="str">
        <f>IFERROR(VLOOKUP(F732,Table3[#All],2,FALSE)," ")</f>
        <v xml:space="preserve"> </v>
      </c>
      <c r="F732" s="1" t="s">
        <v>11072</v>
      </c>
      <c r="G732" s="1" t="s">
        <v>4352</v>
      </c>
      <c r="H732" s="9" t="s">
        <v>10991</v>
      </c>
      <c r="I732" t="s">
        <v>10991</v>
      </c>
      <c r="J732" s="9" t="s">
        <v>26</v>
      </c>
      <c r="K732" s="2">
        <v>0.9</v>
      </c>
      <c r="L732" s="52">
        <v>300000</v>
      </c>
      <c r="M732" s="58">
        <v>270000</v>
      </c>
      <c r="N732" s="71">
        <v>30000</v>
      </c>
      <c r="O732" s="45">
        <v>106173439.3</v>
      </c>
      <c r="P732" s="71">
        <v>21988377</v>
      </c>
      <c r="Q732" s="72">
        <v>75000000</v>
      </c>
      <c r="R732" s="61" t="s">
        <v>18</v>
      </c>
    </row>
    <row r="733" spans="3:18" x14ac:dyDescent="0.25">
      <c r="C733" s="3">
        <v>2020</v>
      </c>
      <c r="D733" s="80" t="s">
        <v>10437</v>
      </c>
      <c r="E733" s="9" t="str">
        <f>IFERROR(VLOOKUP(F733,Table3[#All],2,FALSE)," ")</f>
        <v xml:space="preserve"> </v>
      </c>
      <c r="F733" s="1" t="s">
        <v>9465</v>
      </c>
      <c r="G733" s="1" t="s">
        <v>4578</v>
      </c>
      <c r="H733" s="9" t="s">
        <v>10991</v>
      </c>
      <c r="I733" t="s">
        <v>10991</v>
      </c>
      <c r="J733" s="9" t="s">
        <v>26</v>
      </c>
      <c r="K733" s="2">
        <v>0.9</v>
      </c>
      <c r="L733" s="52">
        <v>675000</v>
      </c>
      <c r="M733" s="58">
        <v>607500</v>
      </c>
      <c r="N733" s="71">
        <v>67500</v>
      </c>
      <c r="O733" s="45">
        <v>106173439.3</v>
      </c>
      <c r="P733" s="71">
        <v>21988377</v>
      </c>
      <c r="Q733" s="72">
        <v>75000000</v>
      </c>
      <c r="R733" s="61" t="s">
        <v>18</v>
      </c>
    </row>
    <row r="734" spans="3:18" x14ac:dyDescent="0.25">
      <c r="C734" s="3">
        <v>2020</v>
      </c>
      <c r="D734" s="80" t="s">
        <v>10437</v>
      </c>
      <c r="E734" s="9" t="str">
        <f>IFERROR(VLOOKUP(F734,Table3[#All],2,FALSE)," ")</f>
        <v xml:space="preserve"> </v>
      </c>
      <c r="F734" s="1" t="s">
        <v>11000</v>
      </c>
      <c r="G734" s="1" t="s">
        <v>11001</v>
      </c>
      <c r="H734" s="9" t="s">
        <v>86</v>
      </c>
      <c r="I734" s="1"/>
      <c r="J734" s="9" t="s">
        <v>11</v>
      </c>
      <c r="K734" s="2">
        <v>0.9</v>
      </c>
      <c r="L734" s="52">
        <v>371420</v>
      </c>
      <c r="M734" s="58">
        <v>334278</v>
      </c>
      <c r="N734" s="71">
        <v>37142</v>
      </c>
      <c r="O734" s="45">
        <v>106173439.3</v>
      </c>
      <c r="P734" s="71">
        <v>21988377</v>
      </c>
      <c r="Q734" s="72">
        <v>75000000</v>
      </c>
      <c r="R734" s="61" t="s">
        <v>18</v>
      </c>
    </row>
    <row r="735" spans="3:18" x14ac:dyDescent="0.25">
      <c r="C735" s="3">
        <v>2020</v>
      </c>
      <c r="D735" s="80" t="s">
        <v>10437</v>
      </c>
      <c r="E735" s="9" t="str">
        <f>IFERROR(VLOOKUP(F735,Table3[#All],2,FALSE)," ")</f>
        <v xml:space="preserve"> </v>
      </c>
      <c r="F735" s="1" t="s">
        <v>11073</v>
      </c>
      <c r="G735" s="1" t="s">
        <v>7290</v>
      </c>
      <c r="H735" s="9" t="s">
        <v>10991</v>
      </c>
      <c r="I735" t="s">
        <v>10991</v>
      </c>
      <c r="J735" s="9" t="s">
        <v>26</v>
      </c>
      <c r="K735" s="2">
        <v>0.9</v>
      </c>
      <c r="L735" s="52">
        <v>475000</v>
      </c>
      <c r="M735" s="58">
        <v>427500</v>
      </c>
      <c r="N735" s="71">
        <v>47500</v>
      </c>
      <c r="O735" s="45">
        <v>106173439.3</v>
      </c>
      <c r="P735" s="71">
        <v>21988377</v>
      </c>
      <c r="Q735" s="72">
        <v>75000000</v>
      </c>
      <c r="R735" s="61" t="s">
        <v>18</v>
      </c>
    </row>
    <row r="736" spans="3:18" x14ac:dyDescent="0.25">
      <c r="C736" s="3">
        <v>2020</v>
      </c>
      <c r="D736" s="80" t="s">
        <v>10437</v>
      </c>
      <c r="E736" s="9" t="str">
        <f>IFERROR(VLOOKUP(F736,Table3[#All],2,FALSE)," ")</f>
        <v xml:space="preserve"> </v>
      </c>
      <c r="F736" s="1" t="s">
        <v>73</v>
      </c>
      <c r="G736" s="1" t="s">
        <v>79</v>
      </c>
      <c r="H736" s="9" t="s">
        <v>10991</v>
      </c>
      <c r="I736" s="1"/>
      <c r="J736" s="1" t="s">
        <v>7</v>
      </c>
      <c r="K736" s="2">
        <v>0.9</v>
      </c>
      <c r="L736" s="52">
        <v>166667</v>
      </c>
      <c r="M736" s="58">
        <v>150000.30000000002</v>
      </c>
      <c r="N736" s="71">
        <v>16666.699999999983</v>
      </c>
      <c r="O736" s="45">
        <v>106173439.3</v>
      </c>
      <c r="P736" s="71">
        <v>21988377</v>
      </c>
      <c r="Q736" s="72">
        <v>75000000</v>
      </c>
      <c r="R736" s="61" t="s">
        <v>18</v>
      </c>
    </row>
    <row r="737" spans="3:18" x14ac:dyDescent="0.25">
      <c r="C737" s="3">
        <v>2020</v>
      </c>
      <c r="D737" s="80" t="s">
        <v>173</v>
      </c>
      <c r="E737" s="9" t="str">
        <f>IFERROR(VLOOKUP(F737,Table3[#All],2,FALSE)," ")</f>
        <v xml:space="preserve"> </v>
      </c>
      <c r="F737" s="1" t="s">
        <v>11074</v>
      </c>
      <c r="G737" s="1" t="s">
        <v>3473</v>
      </c>
      <c r="H737" s="9" t="s">
        <v>86</v>
      </c>
      <c r="I737" s="1"/>
      <c r="J737" s="9" t="s">
        <v>11</v>
      </c>
      <c r="K737" s="2">
        <v>0.9</v>
      </c>
      <c r="L737" s="52">
        <v>896834</v>
      </c>
      <c r="M737" s="58">
        <v>807150.6</v>
      </c>
      <c r="N737" s="71">
        <v>89683.400000000023</v>
      </c>
      <c r="O737" s="45">
        <v>106173439.3</v>
      </c>
      <c r="P737" s="71">
        <v>21988377</v>
      </c>
      <c r="Q737" s="72">
        <v>75000000</v>
      </c>
      <c r="R737" s="61" t="s">
        <v>18</v>
      </c>
    </row>
    <row r="738" spans="3:18" x14ac:dyDescent="0.25">
      <c r="C738" s="3">
        <v>2020</v>
      </c>
      <c r="D738" s="80" t="s">
        <v>173</v>
      </c>
      <c r="E738" s="9" t="str">
        <f>IFERROR(VLOOKUP(F738,Table3[#All],2,FALSE)," ")</f>
        <v xml:space="preserve"> </v>
      </c>
      <c r="F738" s="1" t="s">
        <v>11074</v>
      </c>
      <c r="G738" s="1" t="s">
        <v>3473</v>
      </c>
      <c r="H738" s="9" t="s">
        <v>86</v>
      </c>
      <c r="I738" s="1"/>
      <c r="J738" s="1" t="s">
        <v>7</v>
      </c>
      <c r="K738" s="2">
        <v>0.9</v>
      </c>
      <c r="L738" s="52">
        <v>666666</v>
      </c>
      <c r="M738" s="58">
        <v>599999.4</v>
      </c>
      <c r="N738" s="71">
        <v>66666.599999999977</v>
      </c>
      <c r="O738" s="45">
        <v>106173439.3</v>
      </c>
      <c r="P738" s="71">
        <v>21988377</v>
      </c>
      <c r="Q738" s="72">
        <v>75000000</v>
      </c>
      <c r="R738" s="61" t="s">
        <v>18</v>
      </c>
    </row>
    <row r="739" spans="3:18" x14ac:dyDescent="0.25">
      <c r="C739" s="3">
        <v>2020</v>
      </c>
      <c r="D739" s="80" t="s">
        <v>173</v>
      </c>
      <c r="E739" s="9" t="str">
        <f>IFERROR(VLOOKUP(F739,Table3[#All],2,FALSE)," ")</f>
        <v xml:space="preserve"> </v>
      </c>
      <c r="F739" s="1" t="s">
        <v>133</v>
      </c>
      <c r="G739" s="1" t="s">
        <v>11075</v>
      </c>
      <c r="H739" s="9" t="s">
        <v>10</v>
      </c>
      <c r="I739" t="s">
        <v>10991</v>
      </c>
      <c r="J739" s="9" t="s">
        <v>26</v>
      </c>
      <c r="K739" s="2">
        <v>0.9</v>
      </c>
      <c r="L739" s="52">
        <v>125000</v>
      </c>
      <c r="M739" s="58">
        <v>112500</v>
      </c>
      <c r="N739" s="71">
        <v>12500</v>
      </c>
      <c r="O739" s="45">
        <v>106173439.3</v>
      </c>
      <c r="P739" s="71">
        <v>21988377</v>
      </c>
      <c r="Q739" s="72">
        <v>75000000</v>
      </c>
      <c r="R739" s="61" t="s">
        <v>18</v>
      </c>
    </row>
    <row r="740" spans="3:18" x14ac:dyDescent="0.25">
      <c r="C740" s="3">
        <v>2020</v>
      </c>
      <c r="D740" s="80" t="s">
        <v>173</v>
      </c>
      <c r="E740" s="9" t="str">
        <f>IFERROR(VLOOKUP(F740,Table3[#All],2,FALSE)," ")</f>
        <v xml:space="preserve"> </v>
      </c>
      <c r="F740" s="1" t="s">
        <v>110</v>
      </c>
      <c r="G740" s="1" t="s">
        <v>44</v>
      </c>
      <c r="H740" s="9" t="s">
        <v>223</v>
      </c>
      <c r="I740" s="1"/>
      <c r="J740" s="9" t="s">
        <v>11</v>
      </c>
      <c r="K740" s="2">
        <v>0.9</v>
      </c>
      <c r="L740" s="52">
        <v>500000</v>
      </c>
      <c r="M740" s="58">
        <v>450000</v>
      </c>
      <c r="N740" s="71">
        <v>50000</v>
      </c>
      <c r="O740" s="45">
        <v>106173439.3</v>
      </c>
      <c r="P740" s="71">
        <v>21988377</v>
      </c>
      <c r="Q740" s="72">
        <v>75000000</v>
      </c>
      <c r="R740" s="61" t="s">
        <v>18</v>
      </c>
    </row>
    <row r="741" spans="3:18" x14ac:dyDescent="0.25">
      <c r="C741" s="3">
        <v>2020</v>
      </c>
      <c r="D741" s="80" t="s">
        <v>173</v>
      </c>
      <c r="E741" s="9" t="str">
        <f>IFERROR(VLOOKUP(F741,Table3[#All],2,FALSE)," ")</f>
        <v xml:space="preserve"> </v>
      </c>
      <c r="F741" s="1" t="s">
        <v>105</v>
      </c>
      <c r="G741" s="1" t="s">
        <v>106</v>
      </c>
      <c r="H741" s="9" t="s">
        <v>11076</v>
      </c>
      <c r="I741" s="1"/>
      <c r="J741" s="1" t="s">
        <v>7</v>
      </c>
      <c r="K741" s="2">
        <v>0.75</v>
      </c>
      <c r="L741" s="52">
        <v>200000</v>
      </c>
      <c r="M741" s="58">
        <v>150000</v>
      </c>
      <c r="N741" s="71">
        <v>50000</v>
      </c>
      <c r="O741" s="45">
        <v>106173439.3</v>
      </c>
      <c r="P741" s="71">
        <v>21988377</v>
      </c>
      <c r="Q741" s="72">
        <v>75000000</v>
      </c>
      <c r="R741" s="61" t="s">
        <v>18</v>
      </c>
    </row>
    <row r="742" spans="3:18" x14ac:dyDescent="0.25">
      <c r="C742" s="3">
        <v>2020</v>
      </c>
      <c r="D742" s="80" t="s">
        <v>173</v>
      </c>
      <c r="E742" s="9" t="str">
        <f>IFERROR(VLOOKUP(F742,Table3[#All],2,FALSE)," ")</f>
        <v xml:space="preserve"> </v>
      </c>
      <c r="F742" s="1" t="s">
        <v>10965</v>
      </c>
      <c r="G742" s="1" t="s">
        <v>10966</v>
      </c>
      <c r="H742" s="9" t="s">
        <v>86</v>
      </c>
      <c r="I742" s="1"/>
      <c r="J742" s="9" t="s">
        <v>11</v>
      </c>
      <c r="K742" s="2">
        <v>0.9</v>
      </c>
      <c r="L742" s="52">
        <v>1122834</v>
      </c>
      <c r="M742" s="58">
        <v>1010550.6</v>
      </c>
      <c r="N742" s="71">
        <v>112283.40000000002</v>
      </c>
      <c r="O742" s="45">
        <v>106173439.3</v>
      </c>
      <c r="P742" s="71">
        <v>21988377</v>
      </c>
      <c r="Q742" s="72">
        <v>75000000</v>
      </c>
      <c r="R742" s="61" t="s">
        <v>18</v>
      </c>
    </row>
    <row r="743" spans="3:18" ht="13.5" customHeight="1" x14ac:dyDescent="0.25">
      <c r="C743" s="8">
        <v>2020</v>
      </c>
      <c r="D743" s="79" t="s">
        <v>173</v>
      </c>
      <c r="E743" s="9" t="str">
        <f>IFERROR(VLOOKUP(F743,Table3[#All],2,FALSE)," ")</f>
        <v xml:space="preserve"> </v>
      </c>
      <c r="F743" s="9" t="s">
        <v>10965</v>
      </c>
      <c r="G743" s="9" t="s">
        <v>10966</v>
      </c>
      <c r="H743" s="1" t="s">
        <v>86</v>
      </c>
      <c r="I743" s="9"/>
      <c r="J743" s="1" t="s">
        <v>7</v>
      </c>
      <c r="K743" s="30">
        <v>0.9</v>
      </c>
      <c r="L743" s="45">
        <v>666666</v>
      </c>
      <c r="M743" s="58">
        <v>599999.4</v>
      </c>
      <c r="N743" s="71">
        <v>66666.599999999977</v>
      </c>
      <c r="O743" s="45">
        <v>106173439.3</v>
      </c>
      <c r="P743" s="71">
        <v>21988377</v>
      </c>
      <c r="Q743" s="72">
        <v>75000000</v>
      </c>
      <c r="R743" s="73" t="s">
        <v>18</v>
      </c>
    </row>
    <row r="744" spans="3:18" x14ac:dyDescent="0.25">
      <c r="C744" s="8">
        <v>2021</v>
      </c>
      <c r="D744" s="79" t="s">
        <v>12</v>
      </c>
      <c r="E744" s="9" t="str">
        <f>IFERROR(VLOOKUP(F744,Table3[#All],2,FALSE)," ")</f>
        <v xml:space="preserve"> </v>
      </c>
      <c r="F744" s="9" t="s">
        <v>10995</v>
      </c>
      <c r="G744" s="9" t="s">
        <v>11176</v>
      </c>
      <c r="H744" s="9"/>
      <c r="I744" s="9" t="s">
        <v>86</v>
      </c>
      <c r="J744" s="9" t="s">
        <v>11</v>
      </c>
      <c r="K744" s="30">
        <v>0.9</v>
      </c>
      <c r="L744" s="45">
        <v>100000</v>
      </c>
      <c r="M744" s="58">
        <f>Table1[[#This Row],[Percent]]*Table1[[#This Row],[Estimated Cost]]</f>
        <v>90000</v>
      </c>
      <c r="N744" s="92">
        <f>Table1[[#This Row],[Estimated Cost]]-Table1[[#This Row],[Grant Money ]]</f>
        <v>10000</v>
      </c>
      <c r="O744" s="45">
        <v>72630106</v>
      </c>
      <c r="P744" s="58">
        <v>26095073</v>
      </c>
      <c r="Q744" s="72">
        <v>75000000</v>
      </c>
      <c r="R744" s="73" t="s">
        <v>18</v>
      </c>
    </row>
    <row r="745" spans="3:18" x14ac:dyDescent="0.25">
      <c r="C745" s="8">
        <v>2021</v>
      </c>
      <c r="D745" s="79" t="s">
        <v>12</v>
      </c>
      <c r="E745" s="9" t="str">
        <f>IFERROR(VLOOKUP(F745,Table3[#All],2,FALSE)," ")</f>
        <v xml:space="preserve"> </v>
      </c>
      <c r="F745" s="9" t="s">
        <v>10431</v>
      </c>
      <c r="G745" s="9" t="s">
        <v>10432</v>
      </c>
      <c r="H745" s="9"/>
      <c r="I745" s="9" t="s">
        <v>86</v>
      </c>
      <c r="J745" s="9" t="s">
        <v>11</v>
      </c>
      <c r="K745" s="30">
        <v>0.9</v>
      </c>
      <c r="L745" s="45">
        <v>470580</v>
      </c>
      <c r="M745" s="58">
        <f>Table1[[#This Row],[Percent]]*Table1[[#This Row],[Estimated Cost]]</f>
        <v>423522</v>
      </c>
      <c r="N745" s="92">
        <f>Table1[[#This Row],[Estimated Cost]]-Table1[[#This Row],[Grant Money ]]</f>
        <v>47058</v>
      </c>
      <c r="O745" s="45">
        <v>72630106</v>
      </c>
      <c r="P745" s="58">
        <v>26095073</v>
      </c>
      <c r="Q745" s="72">
        <v>75000000</v>
      </c>
      <c r="R745" s="73" t="s">
        <v>18</v>
      </c>
    </row>
    <row r="746" spans="3:18" x14ac:dyDescent="0.25">
      <c r="C746" s="8">
        <v>2021</v>
      </c>
      <c r="D746" s="79" t="s">
        <v>71</v>
      </c>
      <c r="E746" s="9" t="str">
        <f>IFERROR(VLOOKUP(F746,Table3[#All],2,FALSE)," ")</f>
        <v xml:space="preserve"> </v>
      </c>
      <c r="F746" s="9" t="s">
        <v>208</v>
      </c>
      <c r="G746" s="9" t="s">
        <v>11177</v>
      </c>
      <c r="H746" s="9"/>
      <c r="I746" s="9" t="s">
        <v>10976</v>
      </c>
      <c r="J746" s="9" t="s">
        <v>26</v>
      </c>
      <c r="K746" s="30">
        <v>0.75</v>
      </c>
      <c r="L746" s="45">
        <v>200000</v>
      </c>
      <c r="M746" s="58">
        <f>Table1[[#This Row],[Percent]]*Table1[[#This Row],[Estimated Cost]]</f>
        <v>150000</v>
      </c>
      <c r="N746" s="92">
        <f>Table1[[#This Row],[Estimated Cost]]-Table1[[#This Row],[Grant Money ]]</f>
        <v>50000</v>
      </c>
      <c r="O746" s="45">
        <v>72630106</v>
      </c>
      <c r="P746" s="58">
        <v>26095073</v>
      </c>
      <c r="Q746" s="72">
        <v>75000000</v>
      </c>
      <c r="R746" s="73" t="s">
        <v>18</v>
      </c>
    </row>
    <row r="747" spans="3:18" x14ac:dyDescent="0.25">
      <c r="C747" s="8">
        <v>2021</v>
      </c>
      <c r="D747" s="79" t="s">
        <v>71</v>
      </c>
      <c r="E747" s="9" t="str">
        <f>IFERROR(VLOOKUP(F747,Table3[#All],2,FALSE)," ")</f>
        <v xml:space="preserve"> </v>
      </c>
      <c r="F747" s="9" t="s">
        <v>10529</v>
      </c>
      <c r="G747" s="9" t="s">
        <v>10530</v>
      </c>
      <c r="H747" s="9"/>
      <c r="I747" s="9" t="s">
        <v>11181</v>
      </c>
      <c r="J747" s="9" t="s">
        <v>7</v>
      </c>
      <c r="K747" s="30">
        <v>0.9</v>
      </c>
      <c r="L747" s="45">
        <v>330000</v>
      </c>
      <c r="M747" s="58">
        <f>Table1[[#This Row],[Percent]]*Table1[[#This Row],[Estimated Cost]]</f>
        <v>297000</v>
      </c>
      <c r="N747" s="92">
        <f>Table1[[#This Row],[Estimated Cost]]-Table1[[#This Row],[Grant Money ]]</f>
        <v>33000</v>
      </c>
      <c r="O747" s="45">
        <v>72630106</v>
      </c>
      <c r="P747" s="58">
        <v>26095073</v>
      </c>
      <c r="Q747" s="72">
        <v>75000000</v>
      </c>
      <c r="R747" s="73" t="s">
        <v>18</v>
      </c>
    </row>
    <row r="748" spans="3:18" x14ac:dyDescent="0.25">
      <c r="C748" s="8">
        <v>2021</v>
      </c>
      <c r="D748" s="79" t="s">
        <v>71</v>
      </c>
      <c r="E748" s="9" t="str">
        <f>IFERROR(VLOOKUP(F748,Table3[#All],2,FALSE)," ")</f>
        <v>7F3</v>
      </c>
      <c r="F748" s="9" t="s">
        <v>11088</v>
      </c>
      <c r="G748" s="9" t="s">
        <v>11178</v>
      </c>
      <c r="H748" s="9"/>
      <c r="I748" s="9" t="s">
        <v>223</v>
      </c>
      <c r="J748" s="9" t="s">
        <v>7</v>
      </c>
      <c r="K748" s="30">
        <v>0.9</v>
      </c>
      <c r="L748" s="45">
        <v>100000</v>
      </c>
      <c r="M748" s="58">
        <f>Table1[[#This Row],[Percent]]*Table1[[#This Row],[Estimated Cost]]</f>
        <v>90000</v>
      </c>
      <c r="N748" s="92">
        <f>Table1[[#This Row],[Estimated Cost]]-Table1[[#This Row],[Grant Money ]]</f>
        <v>10000</v>
      </c>
      <c r="O748" s="45">
        <v>72630106</v>
      </c>
      <c r="P748" s="58">
        <v>26095073</v>
      </c>
      <c r="Q748" s="72">
        <v>75000000</v>
      </c>
      <c r="R748" s="73" t="s">
        <v>51</v>
      </c>
    </row>
    <row r="749" spans="3:18" x14ac:dyDescent="0.25">
      <c r="C749" s="8">
        <v>2021</v>
      </c>
      <c r="D749" s="79" t="s">
        <v>71</v>
      </c>
      <c r="E749" s="9" t="str">
        <f>IFERROR(VLOOKUP(F749,Table3[#All],2,FALSE)," ")</f>
        <v>RBD</v>
      </c>
      <c r="F749" s="9" t="s">
        <v>11039</v>
      </c>
      <c r="G749" s="9" t="s">
        <v>11179</v>
      </c>
      <c r="H749" s="9"/>
      <c r="I749" s="9" t="s">
        <v>11181</v>
      </c>
      <c r="J749" s="9" t="s">
        <v>7</v>
      </c>
      <c r="K749" s="30">
        <v>0.9</v>
      </c>
      <c r="L749" s="45">
        <v>150000</v>
      </c>
      <c r="M749" s="58">
        <f>Table1[[#This Row],[Percent]]*Table1[[#This Row],[Estimated Cost]]</f>
        <v>135000</v>
      </c>
      <c r="N749" s="92">
        <f>Table1[[#This Row],[Estimated Cost]]-Table1[[#This Row],[Grant Money ]]</f>
        <v>15000</v>
      </c>
      <c r="O749" s="45">
        <v>72630106</v>
      </c>
      <c r="P749" s="58">
        <v>26095073</v>
      </c>
      <c r="Q749" s="72">
        <v>75000000</v>
      </c>
      <c r="R749" s="73" t="s">
        <v>51</v>
      </c>
    </row>
    <row r="750" spans="3:18" x14ac:dyDescent="0.25">
      <c r="C750" s="8">
        <v>2021</v>
      </c>
      <c r="D750" s="79" t="s">
        <v>71</v>
      </c>
      <c r="E750" s="9" t="str">
        <f>IFERROR(VLOOKUP(F750,Table3[#All],2,FALSE)," ")</f>
        <v xml:space="preserve"> </v>
      </c>
      <c r="F750" s="9" t="s">
        <v>11107</v>
      </c>
      <c r="G750" s="9" t="s">
        <v>11180</v>
      </c>
      <c r="H750" s="9"/>
      <c r="I750" s="9" t="s">
        <v>11182</v>
      </c>
      <c r="J750" s="9" t="s">
        <v>7</v>
      </c>
      <c r="K750" s="30">
        <v>0.9</v>
      </c>
      <c r="L750" s="45">
        <v>250000</v>
      </c>
      <c r="M750" s="58">
        <f>Table1[[#This Row],[Percent]]*Table1[[#This Row],[Estimated Cost]]</f>
        <v>225000</v>
      </c>
      <c r="N750" s="92">
        <f>Table1[[#This Row],[Estimated Cost]]-Table1[[#This Row],[Grant Money ]]</f>
        <v>25000</v>
      </c>
      <c r="O750" s="45">
        <v>72630106</v>
      </c>
      <c r="P750" s="58">
        <v>26095073</v>
      </c>
      <c r="Q750" s="72">
        <v>75000000</v>
      </c>
      <c r="R750" s="73" t="s">
        <v>18</v>
      </c>
    </row>
    <row r="751" spans="3:18" x14ac:dyDescent="0.25">
      <c r="C751" s="8">
        <v>2021</v>
      </c>
      <c r="D751" s="79" t="s">
        <v>71</v>
      </c>
      <c r="E751" s="9" t="str">
        <f>IFERROR(VLOOKUP(F751,Table3[#All],2,FALSE)," ")</f>
        <v xml:space="preserve"> </v>
      </c>
      <c r="F751" s="9" t="s">
        <v>210</v>
      </c>
      <c r="G751" s="9" t="s">
        <v>195</v>
      </c>
      <c r="H751" s="9"/>
      <c r="I751" s="9" t="s">
        <v>11182</v>
      </c>
      <c r="J751" s="9" t="s">
        <v>26</v>
      </c>
      <c r="K751" s="30">
        <v>0.9</v>
      </c>
      <c r="L751" s="45">
        <v>250000</v>
      </c>
      <c r="M751" s="58">
        <f>Table1[[#This Row],[Percent]]*Table1[[#This Row],[Estimated Cost]]</f>
        <v>225000</v>
      </c>
      <c r="N751" s="92">
        <f>Table1[[#This Row],[Estimated Cost]]-Table1[[#This Row],[Grant Money ]]</f>
        <v>25000</v>
      </c>
      <c r="O751" s="45">
        <v>72630106</v>
      </c>
      <c r="P751" s="58">
        <v>26095073</v>
      </c>
      <c r="Q751" s="72">
        <v>75000000</v>
      </c>
      <c r="R751" s="73" t="s">
        <v>18</v>
      </c>
    </row>
    <row r="752" spans="3:18" x14ac:dyDescent="0.25">
      <c r="C752" s="8">
        <v>2021</v>
      </c>
      <c r="D752" s="79" t="s">
        <v>71</v>
      </c>
      <c r="E752" s="9" t="str">
        <f>IFERROR(VLOOKUP(F752,Table3[#All],2,FALSE)," ")</f>
        <v xml:space="preserve"> </v>
      </c>
      <c r="F752" s="9" t="s">
        <v>9463</v>
      </c>
      <c r="G752" s="9" t="s">
        <v>9467</v>
      </c>
      <c r="H752" s="9"/>
      <c r="I752" s="9" t="s">
        <v>11181</v>
      </c>
      <c r="J752" s="9" t="s">
        <v>7</v>
      </c>
      <c r="K752" s="30">
        <v>0.9</v>
      </c>
      <c r="L752" s="45">
        <v>75000</v>
      </c>
      <c r="M752" s="58">
        <f>Table1[[#This Row],[Percent]]*Table1[[#This Row],[Estimated Cost]]</f>
        <v>67500</v>
      </c>
      <c r="N752" s="92">
        <f>Table1[[#This Row],[Estimated Cost]]-Table1[[#This Row],[Grant Money ]]</f>
        <v>7500</v>
      </c>
      <c r="O752" s="45">
        <v>72630106</v>
      </c>
      <c r="P752" s="58">
        <v>26095073</v>
      </c>
      <c r="Q752" s="72">
        <v>75000000</v>
      </c>
      <c r="R752" s="73" t="s">
        <v>18</v>
      </c>
    </row>
    <row r="753" spans="3:18" x14ac:dyDescent="0.25">
      <c r="C753" s="8">
        <v>2021</v>
      </c>
      <c r="D753" s="79" t="s">
        <v>71</v>
      </c>
      <c r="E753" s="9" t="str">
        <f>IFERROR(VLOOKUP(F753,Table3[#All],2,FALSE)," ")</f>
        <v xml:space="preserve"> </v>
      </c>
      <c r="F753" s="9" t="s">
        <v>11030</v>
      </c>
      <c r="G753" s="9" t="s">
        <v>184</v>
      </c>
      <c r="H753" s="9"/>
      <c r="I753" s="9" t="s">
        <v>11181</v>
      </c>
      <c r="J753" s="9" t="s">
        <v>7</v>
      </c>
      <c r="K753" s="30">
        <v>0.9</v>
      </c>
      <c r="L753" s="45">
        <v>175000</v>
      </c>
      <c r="M753" s="58">
        <f>Table1[[#This Row],[Percent]]*Table1[[#This Row],[Estimated Cost]]</f>
        <v>157500</v>
      </c>
      <c r="N753" s="92">
        <f>Table1[[#This Row],[Estimated Cost]]-Table1[[#This Row],[Grant Money ]]</f>
        <v>17500</v>
      </c>
      <c r="O753" s="45">
        <v>72630106</v>
      </c>
      <c r="P753" s="58">
        <v>26095073</v>
      </c>
      <c r="Q753" s="72">
        <v>75000000</v>
      </c>
      <c r="R753" s="73" t="s">
        <v>18</v>
      </c>
    </row>
    <row r="754" spans="3:18" ht="16.5" customHeight="1" x14ac:dyDescent="0.25">
      <c r="C754" s="8">
        <v>2021</v>
      </c>
      <c r="D754" s="79" t="s">
        <v>71</v>
      </c>
      <c r="E754" s="9" t="str">
        <f>IFERROR(VLOOKUP(F754,Table3[#All],2,FALSE)," ")</f>
        <v xml:space="preserve"> </v>
      </c>
      <c r="F754" s="9" t="s">
        <v>11183</v>
      </c>
      <c r="G754" s="9" t="s">
        <v>11184</v>
      </c>
      <c r="H754" s="9"/>
      <c r="I754" s="9" t="s">
        <v>9505</v>
      </c>
      <c r="J754" s="9" t="s">
        <v>26</v>
      </c>
      <c r="K754" s="30">
        <v>0.9</v>
      </c>
      <c r="L754" s="45">
        <v>110000</v>
      </c>
      <c r="M754" s="58">
        <f>Table1[[#This Row],[Percent]]*Table1[[#This Row],[Estimated Cost]]</f>
        <v>99000</v>
      </c>
      <c r="N754" s="92">
        <f>Table1[[#This Row],[Estimated Cost]]-Table1[[#This Row],[Grant Money ]]</f>
        <v>11000</v>
      </c>
      <c r="O754" s="45">
        <v>72630106</v>
      </c>
      <c r="P754" s="58">
        <v>26095073</v>
      </c>
      <c r="Q754" s="72">
        <v>75000000</v>
      </c>
      <c r="R754" s="73" t="s">
        <v>18</v>
      </c>
    </row>
    <row r="755" spans="3:18" x14ac:dyDescent="0.25">
      <c r="C755" s="8">
        <v>2021</v>
      </c>
      <c r="D755" s="80" t="s">
        <v>71</v>
      </c>
      <c r="E755" s="9" t="str">
        <f>IFERROR(VLOOKUP(F755,Table3[#All],2,FALSE)," ")</f>
        <v xml:space="preserve"> </v>
      </c>
      <c r="F755" s="1" t="s">
        <v>11189</v>
      </c>
      <c r="G755" s="1" t="s">
        <v>481</v>
      </c>
      <c r="H755" s="1"/>
      <c r="I755" s="1" t="s">
        <v>11190</v>
      </c>
      <c r="J755" s="1" t="s">
        <v>11206</v>
      </c>
      <c r="K755" s="2">
        <v>1</v>
      </c>
      <c r="L755" s="52">
        <v>13000</v>
      </c>
      <c r="M755" s="58">
        <f>Table1[[#This Row],[Percent]]*Table1[[#This Row],[Estimated Cost]]</f>
        <v>13000</v>
      </c>
      <c r="N755" s="92">
        <f>Table1[[#This Row],[Estimated Cost]]-Table1[[#This Row],[Grant Money ]]</f>
        <v>0</v>
      </c>
      <c r="O755" s="45">
        <v>72630106</v>
      </c>
      <c r="P755" s="58">
        <v>26095073</v>
      </c>
      <c r="Q755" s="72">
        <v>75000000</v>
      </c>
      <c r="R755" s="73" t="s">
        <v>18</v>
      </c>
    </row>
    <row r="756" spans="3:18" x14ac:dyDescent="0.25">
      <c r="C756" s="8">
        <v>2021</v>
      </c>
      <c r="D756" s="80" t="s">
        <v>71</v>
      </c>
      <c r="E756" s="9" t="str">
        <f>IFERROR(VLOOKUP(F756,Table3[#All],2,FALSE)," ")</f>
        <v xml:space="preserve"> </v>
      </c>
      <c r="F756" s="1" t="s">
        <v>207</v>
      </c>
      <c r="G756" s="1" t="s">
        <v>174</v>
      </c>
      <c r="H756" s="1"/>
      <c r="I756" s="1" t="s">
        <v>11190</v>
      </c>
      <c r="J756" s="1" t="s">
        <v>11206</v>
      </c>
      <c r="K756" s="2">
        <v>1</v>
      </c>
      <c r="L756" s="52">
        <v>9000</v>
      </c>
      <c r="M756" s="58">
        <f>Table1[[#This Row],[Percent]]*Table1[[#This Row],[Estimated Cost]]</f>
        <v>9000</v>
      </c>
      <c r="N756" s="92">
        <f>Table1[[#This Row],[Estimated Cost]]-Table1[[#This Row],[Grant Money ]]</f>
        <v>0</v>
      </c>
      <c r="O756" s="45">
        <v>72630106</v>
      </c>
      <c r="P756" s="58">
        <v>26095073</v>
      </c>
      <c r="Q756" s="72">
        <v>75000000</v>
      </c>
      <c r="R756" s="73" t="s">
        <v>18</v>
      </c>
    </row>
    <row r="757" spans="3:18" x14ac:dyDescent="0.25">
      <c r="C757" s="8">
        <v>2021</v>
      </c>
      <c r="D757" s="80" t="s">
        <v>71</v>
      </c>
      <c r="E757" s="9" t="str">
        <f>IFERROR(VLOOKUP(F757,Table3[#All],2,FALSE)," ")</f>
        <v xml:space="preserve"> </v>
      </c>
      <c r="F757" s="1" t="s">
        <v>10453</v>
      </c>
      <c r="G757" s="1" t="s">
        <v>257</v>
      </c>
      <c r="H757" s="1"/>
      <c r="I757" s="1" t="s">
        <v>11190</v>
      </c>
      <c r="J757" s="1" t="s">
        <v>11206</v>
      </c>
      <c r="K757" s="2">
        <v>1</v>
      </c>
      <c r="L757" s="52">
        <v>13000</v>
      </c>
      <c r="M757" s="58">
        <f>Table1[[#This Row],[Percent]]*Table1[[#This Row],[Estimated Cost]]</f>
        <v>13000</v>
      </c>
      <c r="N757" s="92">
        <f>Table1[[#This Row],[Estimated Cost]]-Table1[[#This Row],[Grant Money ]]</f>
        <v>0</v>
      </c>
      <c r="O757" s="45">
        <v>72630106</v>
      </c>
      <c r="P757" s="58">
        <v>26095073</v>
      </c>
      <c r="Q757" s="72">
        <v>75000000</v>
      </c>
      <c r="R757" s="73" t="s">
        <v>18</v>
      </c>
    </row>
    <row r="758" spans="3:18" x14ac:dyDescent="0.25">
      <c r="C758" s="8">
        <v>2021</v>
      </c>
      <c r="D758" s="80" t="s">
        <v>71</v>
      </c>
      <c r="E758" s="9" t="str">
        <f>IFERROR(VLOOKUP(F758,Table3[#All],2,FALSE)," ")</f>
        <v xml:space="preserve"> </v>
      </c>
      <c r="F758" s="1" t="s">
        <v>10902</v>
      </c>
      <c r="G758" s="1" t="s">
        <v>10903</v>
      </c>
      <c r="H758" s="1"/>
      <c r="I758" s="1" t="s">
        <v>11190</v>
      </c>
      <c r="J758" s="1" t="s">
        <v>11206</v>
      </c>
      <c r="K758" s="2">
        <v>1</v>
      </c>
      <c r="L758" s="52">
        <v>13000</v>
      </c>
      <c r="M758" s="58">
        <f>Table1[[#This Row],[Percent]]*Table1[[#This Row],[Estimated Cost]]</f>
        <v>13000</v>
      </c>
      <c r="N758" s="92">
        <f>Table1[[#This Row],[Estimated Cost]]-Table1[[#This Row],[Grant Money ]]</f>
        <v>0</v>
      </c>
      <c r="O758" s="45">
        <v>72630106</v>
      </c>
      <c r="P758" s="58">
        <v>26095073</v>
      </c>
      <c r="Q758" s="72">
        <v>75000000</v>
      </c>
      <c r="R758" s="73" t="s">
        <v>18</v>
      </c>
    </row>
    <row r="759" spans="3:18" x14ac:dyDescent="0.25">
      <c r="C759" s="8">
        <v>2021</v>
      </c>
      <c r="D759" s="80" t="s">
        <v>71</v>
      </c>
      <c r="E759" s="9" t="str">
        <f>IFERROR(VLOOKUP(F759,Table3[#All],2,FALSE)," ")</f>
        <v>GKY</v>
      </c>
      <c r="F759" s="1" t="s">
        <v>11038</v>
      </c>
      <c r="G759" s="1" t="s">
        <v>234</v>
      </c>
      <c r="H759" s="1"/>
      <c r="I759" s="1" t="s">
        <v>11190</v>
      </c>
      <c r="J759" s="1" t="s">
        <v>11206</v>
      </c>
      <c r="K759" s="2">
        <v>1</v>
      </c>
      <c r="L759" s="52">
        <v>57162</v>
      </c>
      <c r="M759" s="58">
        <f>Table1[[#This Row],[Percent]]*Table1[[#This Row],[Estimated Cost]]</f>
        <v>57162</v>
      </c>
      <c r="N759" s="92">
        <f>Table1[[#This Row],[Estimated Cost]]-Table1[[#This Row],[Grant Money ]]</f>
        <v>0</v>
      </c>
      <c r="O759" s="45">
        <v>72630106</v>
      </c>
      <c r="P759" s="58">
        <v>26095073</v>
      </c>
      <c r="Q759" s="72">
        <v>75000000</v>
      </c>
      <c r="R759" s="73" t="s">
        <v>51</v>
      </c>
    </row>
    <row r="760" spans="3:18" x14ac:dyDescent="0.25">
      <c r="C760" s="8">
        <v>2021</v>
      </c>
      <c r="D760" s="80" t="s">
        <v>71</v>
      </c>
      <c r="E760" s="9" t="str">
        <f>IFERROR(VLOOKUP(F760,Table3[#All],2,FALSE)," ")</f>
        <v xml:space="preserve"> </v>
      </c>
      <c r="F760" s="1" t="s">
        <v>11081</v>
      </c>
      <c r="G760" s="1" t="s">
        <v>11078</v>
      </c>
      <c r="H760" s="1"/>
      <c r="I760" s="1" t="s">
        <v>11190</v>
      </c>
      <c r="J760" s="1" t="s">
        <v>11206</v>
      </c>
      <c r="K760" s="2">
        <v>1</v>
      </c>
      <c r="L760" s="52">
        <v>9000</v>
      </c>
      <c r="M760" s="58">
        <f>Table1[[#This Row],[Percent]]*Table1[[#This Row],[Estimated Cost]]</f>
        <v>9000</v>
      </c>
      <c r="N760" s="92">
        <f>Table1[[#This Row],[Estimated Cost]]-Table1[[#This Row],[Grant Money ]]</f>
        <v>0</v>
      </c>
      <c r="O760" s="45">
        <v>72630106</v>
      </c>
      <c r="P760" s="58">
        <v>26095073</v>
      </c>
      <c r="Q760" s="72">
        <v>75000000</v>
      </c>
      <c r="R760" s="73" t="s">
        <v>18</v>
      </c>
    </row>
    <row r="761" spans="3:18" x14ac:dyDescent="0.25">
      <c r="C761" s="8">
        <v>2021</v>
      </c>
      <c r="D761" s="80" t="s">
        <v>71</v>
      </c>
      <c r="E761" s="9" t="str">
        <f>IFERROR(VLOOKUP(F761,Table3[#All],2,FALSE)," ")</f>
        <v xml:space="preserve"> </v>
      </c>
      <c r="F761" s="1" t="s">
        <v>271</v>
      </c>
      <c r="G761" s="1" t="s">
        <v>14</v>
      </c>
      <c r="H761" s="1"/>
      <c r="I761" s="1" t="s">
        <v>11190</v>
      </c>
      <c r="J761" s="1" t="s">
        <v>11206</v>
      </c>
      <c r="K761" s="2">
        <v>1</v>
      </c>
      <c r="L761" s="52">
        <v>13000</v>
      </c>
      <c r="M761" s="58">
        <f>Table1[[#This Row],[Percent]]*Table1[[#This Row],[Estimated Cost]]</f>
        <v>13000</v>
      </c>
      <c r="N761" s="92">
        <f>Table1[[#This Row],[Estimated Cost]]-Table1[[#This Row],[Grant Money ]]</f>
        <v>0</v>
      </c>
      <c r="O761" s="45">
        <v>72630106</v>
      </c>
      <c r="P761" s="58">
        <v>26095073</v>
      </c>
      <c r="Q761" s="72">
        <v>75000000</v>
      </c>
      <c r="R761" s="73" t="s">
        <v>18</v>
      </c>
    </row>
    <row r="762" spans="3:18" x14ac:dyDescent="0.25">
      <c r="C762" s="8">
        <v>2021</v>
      </c>
      <c r="D762" s="80" t="s">
        <v>71</v>
      </c>
      <c r="E762" s="9" t="str">
        <f>IFERROR(VLOOKUP(F762,Table3[#All],2,FALSE)," ")</f>
        <v xml:space="preserve"> </v>
      </c>
      <c r="F762" s="1" t="s">
        <v>208</v>
      </c>
      <c r="G762" s="1" t="s">
        <v>11082</v>
      </c>
      <c r="H762" s="1"/>
      <c r="I762" s="1" t="s">
        <v>11190</v>
      </c>
      <c r="J762" s="1" t="s">
        <v>11206</v>
      </c>
      <c r="K762" s="2">
        <v>1</v>
      </c>
      <c r="L762" s="52">
        <v>13000</v>
      </c>
      <c r="M762" s="58">
        <f>Table1[[#This Row],[Percent]]*Table1[[#This Row],[Estimated Cost]]</f>
        <v>13000</v>
      </c>
      <c r="N762" s="92">
        <f>Table1[[#This Row],[Estimated Cost]]-Table1[[#This Row],[Grant Money ]]</f>
        <v>0</v>
      </c>
      <c r="O762" s="45">
        <v>72630106</v>
      </c>
      <c r="P762" s="58">
        <v>26095073</v>
      </c>
      <c r="Q762" s="72">
        <v>75000000</v>
      </c>
      <c r="R762" s="73" t="s">
        <v>18</v>
      </c>
    </row>
    <row r="763" spans="3:18" x14ac:dyDescent="0.25">
      <c r="C763" s="8">
        <v>2021</v>
      </c>
      <c r="D763" s="80" t="s">
        <v>71</v>
      </c>
      <c r="E763" s="9" t="str">
        <f>IFERROR(VLOOKUP(F763,Table3[#All],2,FALSE)," ")</f>
        <v xml:space="preserve"> </v>
      </c>
      <c r="F763" s="1" t="s">
        <v>160</v>
      </c>
      <c r="G763" s="1" t="s">
        <v>11154</v>
      </c>
      <c r="H763" s="1"/>
      <c r="I763" s="1" t="s">
        <v>11190</v>
      </c>
      <c r="J763" s="1" t="s">
        <v>11206</v>
      </c>
      <c r="K763" s="2">
        <v>1</v>
      </c>
      <c r="L763" s="52">
        <v>13000</v>
      </c>
      <c r="M763" s="58">
        <f>Table1[[#This Row],[Percent]]*Table1[[#This Row],[Estimated Cost]]</f>
        <v>13000</v>
      </c>
      <c r="N763" s="92">
        <f>Table1[[#This Row],[Estimated Cost]]-Table1[[#This Row],[Grant Money ]]</f>
        <v>0</v>
      </c>
      <c r="O763" s="45">
        <v>72630106</v>
      </c>
      <c r="P763" s="58">
        <v>26095073</v>
      </c>
      <c r="Q763" s="72">
        <v>75000000</v>
      </c>
      <c r="R763" s="73" t="s">
        <v>18</v>
      </c>
    </row>
    <row r="764" spans="3:18" x14ac:dyDescent="0.25">
      <c r="C764" s="8">
        <v>2021</v>
      </c>
      <c r="D764" s="80" t="s">
        <v>71</v>
      </c>
      <c r="E764" s="9" t="str">
        <f>IFERROR(VLOOKUP(F764,Table3[#All],2,FALSE)," ")</f>
        <v xml:space="preserve"> </v>
      </c>
      <c r="F764" s="1" t="s">
        <v>11066</v>
      </c>
      <c r="G764" s="1" t="s">
        <v>902</v>
      </c>
      <c r="H764" s="1"/>
      <c r="I764" s="1" t="s">
        <v>11190</v>
      </c>
      <c r="J764" s="1" t="s">
        <v>11206</v>
      </c>
      <c r="K764" s="2">
        <v>1</v>
      </c>
      <c r="L764" s="52">
        <v>13000</v>
      </c>
      <c r="M764" s="58">
        <f>Table1[[#This Row],[Percent]]*Table1[[#This Row],[Estimated Cost]]</f>
        <v>13000</v>
      </c>
      <c r="N764" s="92">
        <f>Table1[[#This Row],[Estimated Cost]]-Table1[[#This Row],[Grant Money ]]</f>
        <v>0</v>
      </c>
      <c r="O764" s="45">
        <v>72630106</v>
      </c>
      <c r="P764" s="58">
        <v>26095073</v>
      </c>
      <c r="Q764" s="72">
        <v>75000000</v>
      </c>
      <c r="R764" s="73" t="s">
        <v>18</v>
      </c>
    </row>
    <row r="765" spans="3:18" x14ac:dyDescent="0.25">
      <c r="C765" s="8">
        <v>2021</v>
      </c>
      <c r="D765" s="80" t="s">
        <v>71</v>
      </c>
      <c r="E765" s="9" t="str">
        <f>IFERROR(VLOOKUP(F765,Table3[#All],2,FALSE)," ")</f>
        <v xml:space="preserve"> </v>
      </c>
      <c r="F765" s="1" t="s">
        <v>11067</v>
      </c>
      <c r="G765" s="1" t="s">
        <v>11191</v>
      </c>
      <c r="H765" s="1"/>
      <c r="I765" s="1" t="s">
        <v>11190</v>
      </c>
      <c r="J765" s="1" t="s">
        <v>11206</v>
      </c>
      <c r="K765" s="2">
        <v>1</v>
      </c>
      <c r="L765" s="52">
        <v>9000</v>
      </c>
      <c r="M765" s="58">
        <f>Table1[[#This Row],[Percent]]*Table1[[#This Row],[Estimated Cost]]</f>
        <v>9000</v>
      </c>
      <c r="N765" s="92">
        <f>Table1[[#This Row],[Estimated Cost]]-Table1[[#This Row],[Grant Money ]]</f>
        <v>0</v>
      </c>
      <c r="O765" s="45">
        <v>72630106</v>
      </c>
      <c r="P765" s="58">
        <v>26095073</v>
      </c>
      <c r="Q765" s="72">
        <v>75000000</v>
      </c>
      <c r="R765" s="73" t="s">
        <v>18</v>
      </c>
    </row>
    <row r="766" spans="3:18" x14ac:dyDescent="0.25">
      <c r="C766" s="8">
        <v>2021</v>
      </c>
      <c r="D766" s="80" t="s">
        <v>71</v>
      </c>
      <c r="E766" s="9" t="str">
        <f>IFERROR(VLOOKUP(F766,Table3[#All],2,FALSE)," ")</f>
        <v xml:space="preserve"> </v>
      </c>
      <c r="F766" s="1" t="s">
        <v>10524</v>
      </c>
      <c r="G766" s="1" t="s">
        <v>11084</v>
      </c>
      <c r="H766" s="1"/>
      <c r="I766" s="1" t="s">
        <v>11190</v>
      </c>
      <c r="J766" s="1" t="s">
        <v>11206</v>
      </c>
      <c r="K766" s="2">
        <v>1</v>
      </c>
      <c r="L766" s="52">
        <v>13000</v>
      </c>
      <c r="M766" s="58">
        <f>Table1[[#This Row],[Percent]]*Table1[[#This Row],[Estimated Cost]]</f>
        <v>13000</v>
      </c>
      <c r="N766" s="92">
        <f>Table1[[#This Row],[Estimated Cost]]-Table1[[#This Row],[Grant Money ]]</f>
        <v>0</v>
      </c>
      <c r="O766" s="45">
        <v>72630106</v>
      </c>
      <c r="P766" s="58">
        <v>26095073</v>
      </c>
      <c r="Q766" s="72">
        <v>75000000</v>
      </c>
      <c r="R766" s="73" t="s">
        <v>18</v>
      </c>
    </row>
    <row r="767" spans="3:18" x14ac:dyDescent="0.25">
      <c r="C767" s="8">
        <v>2021</v>
      </c>
      <c r="D767" s="80" t="s">
        <v>71</v>
      </c>
      <c r="E767" s="9" t="str">
        <f>IFERROR(VLOOKUP(F767,Table3[#All],2,FALSE)," ")</f>
        <v xml:space="preserve"> </v>
      </c>
      <c r="F767" s="1" t="s">
        <v>169</v>
      </c>
      <c r="G767" s="1" t="s">
        <v>11085</v>
      </c>
      <c r="H767" s="1"/>
      <c r="I767" s="1" t="s">
        <v>11190</v>
      </c>
      <c r="J767" s="1" t="s">
        <v>11206</v>
      </c>
      <c r="K767" s="2">
        <v>1</v>
      </c>
      <c r="L767" s="52">
        <v>13000</v>
      </c>
      <c r="M767" s="58">
        <f>Table1[[#This Row],[Percent]]*Table1[[#This Row],[Estimated Cost]]</f>
        <v>13000</v>
      </c>
      <c r="N767" s="92">
        <f>Table1[[#This Row],[Estimated Cost]]-Table1[[#This Row],[Grant Money ]]</f>
        <v>0</v>
      </c>
      <c r="O767" s="45">
        <v>72630106</v>
      </c>
      <c r="P767" s="58">
        <v>26095073</v>
      </c>
      <c r="Q767" s="72">
        <v>75000000</v>
      </c>
      <c r="R767" s="73" t="s">
        <v>18</v>
      </c>
    </row>
    <row r="768" spans="3:18" x14ac:dyDescent="0.25">
      <c r="C768" s="8">
        <v>2021</v>
      </c>
      <c r="D768" s="80" t="s">
        <v>71</v>
      </c>
      <c r="E768" s="9" t="str">
        <f>IFERROR(VLOOKUP(F768,Table3[#All],2,FALSE)," ")</f>
        <v xml:space="preserve"> </v>
      </c>
      <c r="F768" s="1" t="s">
        <v>10529</v>
      </c>
      <c r="G768" s="1" t="s">
        <v>10530</v>
      </c>
      <c r="H768" s="1"/>
      <c r="I768" s="1" t="s">
        <v>11190</v>
      </c>
      <c r="J768" s="1" t="s">
        <v>11206</v>
      </c>
      <c r="K768" s="2">
        <v>1</v>
      </c>
      <c r="L768" s="52">
        <v>13000</v>
      </c>
      <c r="M768" s="58">
        <f>Table1[[#This Row],[Percent]]*Table1[[#This Row],[Estimated Cost]]</f>
        <v>13000</v>
      </c>
      <c r="N768" s="92">
        <f>Table1[[#This Row],[Estimated Cost]]-Table1[[#This Row],[Grant Money ]]</f>
        <v>0</v>
      </c>
      <c r="O768" s="45">
        <v>72630106</v>
      </c>
      <c r="P768" s="58">
        <v>26095073</v>
      </c>
      <c r="Q768" s="72">
        <v>75000000</v>
      </c>
      <c r="R768" s="73" t="s">
        <v>18</v>
      </c>
    </row>
    <row r="769" spans="3:18" x14ac:dyDescent="0.25">
      <c r="C769" s="8">
        <v>2021</v>
      </c>
      <c r="D769" s="80" t="s">
        <v>71</v>
      </c>
      <c r="E769" s="9" t="str">
        <f>IFERROR(VLOOKUP(F769,Table3[#All],2,FALSE)," ")</f>
        <v xml:space="preserve"> </v>
      </c>
      <c r="F769" s="1" t="s">
        <v>11005</v>
      </c>
      <c r="G769" s="1" t="s">
        <v>1203</v>
      </c>
      <c r="H769" s="1"/>
      <c r="I769" s="1" t="s">
        <v>11190</v>
      </c>
      <c r="J769" s="1" t="s">
        <v>11206</v>
      </c>
      <c r="K769" s="2">
        <v>1</v>
      </c>
      <c r="L769" s="52">
        <v>13000</v>
      </c>
      <c r="M769" s="58">
        <f>Table1[[#This Row],[Percent]]*Table1[[#This Row],[Estimated Cost]]</f>
        <v>13000</v>
      </c>
      <c r="N769" s="92">
        <f>Table1[[#This Row],[Estimated Cost]]-Table1[[#This Row],[Grant Money ]]</f>
        <v>0</v>
      </c>
      <c r="O769" s="45">
        <v>72630106</v>
      </c>
      <c r="P769" s="58">
        <v>26095073</v>
      </c>
      <c r="Q769" s="72">
        <v>75000000</v>
      </c>
      <c r="R769" s="73" t="s">
        <v>18</v>
      </c>
    </row>
    <row r="770" spans="3:18" x14ac:dyDescent="0.25">
      <c r="C770" s="8">
        <v>2021</v>
      </c>
      <c r="D770" s="80" t="s">
        <v>71</v>
      </c>
      <c r="E770" s="9" t="str">
        <f>IFERROR(VLOOKUP(F770,Table3[#All],2,FALSE)," ")</f>
        <v xml:space="preserve"> </v>
      </c>
      <c r="F770" s="1" t="s">
        <v>25</v>
      </c>
      <c r="G770" s="1" t="s">
        <v>113</v>
      </c>
      <c r="H770" s="1"/>
      <c r="I770" s="1" t="s">
        <v>11190</v>
      </c>
      <c r="J770" s="1" t="s">
        <v>11206</v>
      </c>
      <c r="K770" s="2">
        <v>1</v>
      </c>
      <c r="L770" s="52">
        <v>13000</v>
      </c>
      <c r="M770" s="58">
        <f>Table1[[#This Row],[Percent]]*Table1[[#This Row],[Estimated Cost]]</f>
        <v>13000</v>
      </c>
      <c r="N770" s="92">
        <f>Table1[[#This Row],[Estimated Cost]]-Table1[[#This Row],[Grant Money ]]</f>
        <v>0</v>
      </c>
      <c r="O770" s="45">
        <v>72630106</v>
      </c>
      <c r="P770" s="58">
        <v>26095073</v>
      </c>
      <c r="Q770" s="72">
        <v>75000000</v>
      </c>
      <c r="R770" s="73" t="s">
        <v>18</v>
      </c>
    </row>
    <row r="771" spans="3:18" x14ac:dyDescent="0.25">
      <c r="C771" s="8">
        <v>2021</v>
      </c>
      <c r="D771" s="80" t="s">
        <v>71</v>
      </c>
      <c r="E771" s="9" t="str">
        <f>IFERROR(VLOOKUP(F771,Table3[#All],2,FALSE)," ")</f>
        <v xml:space="preserve"> </v>
      </c>
      <c r="F771" s="1" t="s">
        <v>11025</v>
      </c>
      <c r="G771" s="1" t="s">
        <v>1236</v>
      </c>
      <c r="H771" s="1"/>
      <c r="I771" s="1" t="s">
        <v>11190</v>
      </c>
      <c r="J771" s="1" t="s">
        <v>11206</v>
      </c>
      <c r="K771" s="2">
        <v>1</v>
      </c>
      <c r="L771" s="52">
        <v>9000</v>
      </c>
      <c r="M771" s="58">
        <f>Table1[[#This Row],[Percent]]*Table1[[#This Row],[Estimated Cost]]</f>
        <v>9000</v>
      </c>
      <c r="N771" s="92">
        <f>Table1[[#This Row],[Estimated Cost]]-Table1[[#This Row],[Grant Money ]]</f>
        <v>0</v>
      </c>
      <c r="O771" s="45">
        <v>72630106</v>
      </c>
      <c r="P771" s="58">
        <v>26095073</v>
      </c>
      <c r="Q771" s="72">
        <v>75000000</v>
      </c>
      <c r="R771" s="73" t="s">
        <v>18</v>
      </c>
    </row>
    <row r="772" spans="3:18" x14ac:dyDescent="0.25">
      <c r="C772" s="8">
        <v>2021</v>
      </c>
      <c r="D772" s="80" t="s">
        <v>71</v>
      </c>
      <c r="E772" s="9" t="str">
        <f>IFERROR(VLOOKUP(F772,Table3[#All],2,FALSE)," ")</f>
        <v xml:space="preserve"> </v>
      </c>
      <c r="F772" s="1" t="s">
        <v>11006</v>
      </c>
      <c r="G772" s="1" t="s">
        <v>1242</v>
      </c>
      <c r="H772" s="1"/>
      <c r="I772" s="1" t="s">
        <v>11190</v>
      </c>
      <c r="J772" s="1" t="s">
        <v>11206</v>
      </c>
      <c r="K772" s="2">
        <v>1</v>
      </c>
      <c r="L772" s="52">
        <v>23000</v>
      </c>
      <c r="M772" s="58">
        <f>Table1[[#This Row],[Percent]]*Table1[[#This Row],[Estimated Cost]]</f>
        <v>23000</v>
      </c>
      <c r="N772" s="92">
        <f>Table1[[#This Row],[Estimated Cost]]-Table1[[#This Row],[Grant Money ]]</f>
        <v>0</v>
      </c>
      <c r="O772" s="45">
        <v>72630106</v>
      </c>
      <c r="P772" s="58">
        <v>26095073</v>
      </c>
      <c r="Q772" s="72">
        <v>75000000</v>
      </c>
      <c r="R772" s="73" t="s">
        <v>18</v>
      </c>
    </row>
    <row r="773" spans="3:18" x14ac:dyDescent="0.25">
      <c r="C773" s="8">
        <v>2021</v>
      </c>
      <c r="D773" s="80" t="s">
        <v>71</v>
      </c>
      <c r="E773" s="9" t="str">
        <f>IFERROR(VLOOKUP(F773,Table3[#All],2,FALSE)," ")</f>
        <v>XBP</v>
      </c>
      <c r="F773" s="1" t="s">
        <v>9447</v>
      </c>
      <c r="G773" s="1" t="s">
        <v>1254</v>
      </c>
      <c r="H773" s="1"/>
      <c r="I773" s="1" t="s">
        <v>11190</v>
      </c>
      <c r="J773" s="1" t="s">
        <v>11206</v>
      </c>
      <c r="K773" s="2">
        <v>1</v>
      </c>
      <c r="L773" s="52">
        <v>13000</v>
      </c>
      <c r="M773" s="58">
        <f>Table1[[#This Row],[Percent]]*Table1[[#This Row],[Estimated Cost]]</f>
        <v>13000</v>
      </c>
      <c r="N773" s="92">
        <f>Table1[[#This Row],[Estimated Cost]]-Table1[[#This Row],[Grant Money ]]</f>
        <v>0</v>
      </c>
      <c r="O773" s="45">
        <v>72630106</v>
      </c>
      <c r="P773" s="58">
        <v>26095073</v>
      </c>
      <c r="Q773" s="72">
        <v>75000000</v>
      </c>
      <c r="R773" s="73" t="s">
        <v>51</v>
      </c>
    </row>
    <row r="774" spans="3:18" x14ac:dyDescent="0.25">
      <c r="C774" s="8">
        <v>2021</v>
      </c>
      <c r="D774" s="80" t="s">
        <v>71</v>
      </c>
      <c r="E774" s="9" t="str">
        <f>IFERROR(VLOOKUP(F774,Table3[#All],2,FALSE)," ")</f>
        <v xml:space="preserve"> </v>
      </c>
      <c r="F774" s="1" t="s">
        <v>28</v>
      </c>
      <c r="G774" s="1" t="s">
        <v>27</v>
      </c>
      <c r="H774" s="1"/>
      <c r="I774" s="1" t="s">
        <v>11190</v>
      </c>
      <c r="J774" s="1" t="s">
        <v>11206</v>
      </c>
      <c r="K774" s="2">
        <v>1</v>
      </c>
      <c r="L774" s="52">
        <v>13000</v>
      </c>
      <c r="M774" s="58">
        <f>Table1[[#This Row],[Percent]]*Table1[[#This Row],[Estimated Cost]]</f>
        <v>13000</v>
      </c>
      <c r="N774" s="92">
        <f>Table1[[#This Row],[Estimated Cost]]-Table1[[#This Row],[Grant Money ]]</f>
        <v>0</v>
      </c>
      <c r="O774" s="45">
        <v>72630106</v>
      </c>
      <c r="P774" s="58">
        <v>26095073</v>
      </c>
      <c r="Q774" s="72">
        <v>75000000</v>
      </c>
      <c r="R774" s="73" t="s">
        <v>18</v>
      </c>
    </row>
    <row r="775" spans="3:18" x14ac:dyDescent="0.25">
      <c r="C775" s="8">
        <v>2021</v>
      </c>
      <c r="D775" s="80" t="s">
        <v>71</v>
      </c>
      <c r="E775" s="9" t="str">
        <f>IFERROR(VLOOKUP(F775,Table3[#All],2,FALSE)," ")</f>
        <v xml:space="preserve"> </v>
      </c>
      <c r="F775" s="1" t="s">
        <v>11069</v>
      </c>
      <c r="G775" s="1" t="s">
        <v>1309</v>
      </c>
      <c r="H775" s="1"/>
      <c r="I775" s="1" t="s">
        <v>11190</v>
      </c>
      <c r="J775" s="1" t="s">
        <v>11206</v>
      </c>
      <c r="K775" s="2">
        <v>1</v>
      </c>
      <c r="L775" s="52">
        <v>13000</v>
      </c>
      <c r="M775" s="58">
        <f>Table1[[#This Row],[Percent]]*Table1[[#This Row],[Estimated Cost]]</f>
        <v>13000</v>
      </c>
      <c r="N775" s="92">
        <f>Table1[[#This Row],[Estimated Cost]]-Table1[[#This Row],[Grant Money ]]</f>
        <v>0</v>
      </c>
      <c r="O775" s="45">
        <v>72630106</v>
      </c>
      <c r="P775" s="58">
        <v>26095073</v>
      </c>
      <c r="Q775" s="72">
        <v>75000000</v>
      </c>
      <c r="R775" s="73" t="s">
        <v>18</v>
      </c>
    </row>
    <row r="776" spans="3:18" x14ac:dyDescent="0.25">
      <c r="C776" s="8">
        <v>2021</v>
      </c>
      <c r="D776" s="80" t="s">
        <v>71</v>
      </c>
      <c r="E776" s="9" t="str">
        <f>IFERROR(VLOOKUP(F776,Table3[#All],2,FALSE)," ")</f>
        <v xml:space="preserve"> </v>
      </c>
      <c r="F776" s="1" t="s">
        <v>239</v>
      </c>
      <c r="G776" s="1" t="s">
        <v>235</v>
      </c>
      <c r="H776" s="1"/>
      <c r="I776" s="1" t="s">
        <v>11190</v>
      </c>
      <c r="J776" s="1" t="s">
        <v>11206</v>
      </c>
      <c r="K776" s="2">
        <v>1</v>
      </c>
      <c r="L776" s="52">
        <v>13000</v>
      </c>
      <c r="M776" s="58">
        <f>Table1[[#This Row],[Percent]]*Table1[[#This Row],[Estimated Cost]]</f>
        <v>13000</v>
      </c>
      <c r="N776" s="92">
        <f>Table1[[#This Row],[Estimated Cost]]-Table1[[#This Row],[Grant Money ]]</f>
        <v>0</v>
      </c>
      <c r="O776" s="45">
        <v>72630106</v>
      </c>
      <c r="P776" s="58">
        <v>26095073</v>
      </c>
      <c r="Q776" s="72">
        <v>75000000</v>
      </c>
      <c r="R776" s="73" t="s">
        <v>18</v>
      </c>
    </row>
    <row r="777" spans="3:18" x14ac:dyDescent="0.25">
      <c r="C777" s="8">
        <v>2021</v>
      </c>
      <c r="D777" s="80" t="s">
        <v>71</v>
      </c>
      <c r="E777" s="9" t="str">
        <f>IFERROR(VLOOKUP(F777,Table3[#All],2,FALSE)," ")</f>
        <v xml:space="preserve"> </v>
      </c>
      <c r="F777" s="1" t="s">
        <v>10527</v>
      </c>
      <c r="G777" s="1" t="s">
        <v>1381</v>
      </c>
      <c r="H777" s="1"/>
      <c r="I777" s="1" t="s">
        <v>11190</v>
      </c>
      <c r="J777" s="1" t="s">
        <v>11206</v>
      </c>
      <c r="K777" s="2">
        <v>1</v>
      </c>
      <c r="L777" s="52">
        <v>13000</v>
      </c>
      <c r="M777" s="58">
        <f>Table1[[#This Row],[Percent]]*Table1[[#This Row],[Estimated Cost]]</f>
        <v>13000</v>
      </c>
      <c r="N777" s="92">
        <f>Table1[[#This Row],[Estimated Cost]]-Table1[[#This Row],[Grant Money ]]</f>
        <v>0</v>
      </c>
      <c r="O777" s="45">
        <v>72630106</v>
      </c>
      <c r="P777" s="58">
        <v>26095073</v>
      </c>
      <c r="Q777" s="72">
        <v>75000000</v>
      </c>
      <c r="R777" s="73" t="s">
        <v>18</v>
      </c>
    </row>
    <row r="778" spans="3:18" x14ac:dyDescent="0.25">
      <c r="C778" s="8">
        <v>2021</v>
      </c>
      <c r="D778" s="80" t="s">
        <v>71</v>
      </c>
      <c r="E778" s="9" t="str">
        <f>IFERROR(VLOOKUP(F778,Table3[#All],2,FALSE)," ")</f>
        <v>7F3</v>
      </c>
      <c r="F778" s="1" t="s">
        <v>11088</v>
      </c>
      <c r="G778" s="1" t="s">
        <v>11178</v>
      </c>
      <c r="H778" s="1"/>
      <c r="I778" s="1" t="s">
        <v>11190</v>
      </c>
      <c r="J778" s="1" t="s">
        <v>11206</v>
      </c>
      <c r="K778" s="2">
        <v>1</v>
      </c>
      <c r="L778" s="52">
        <v>13000</v>
      </c>
      <c r="M778" s="58">
        <f>Table1[[#This Row],[Percent]]*Table1[[#This Row],[Estimated Cost]]</f>
        <v>13000</v>
      </c>
      <c r="N778" s="92">
        <f>Table1[[#This Row],[Estimated Cost]]-Table1[[#This Row],[Grant Money ]]</f>
        <v>0</v>
      </c>
      <c r="O778" s="45">
        <v>72630106</v>
      </c>
      <c r="P778" s="58">
        <v>26095073</v>
      </c>
      <c r="Q778" s="72">
        <v>75000000</v>
      </c>
      <c r="R778" s="73" t="s">
        <v>51</v>
      </c>
    </row>
    <row r="779" spans="3:18" x14ac:dyDescent="0.25">
      <c r="C779" s="8">
        <v>2021</v>
      </c>
      <c r="D779" s="80" t="s">
        <v>71</v>
      </c>
      <c r="E779" s="9" t="str">
        <f>IFERROR(VLOOKUP(F779,Table3[#All],2,FALSE)," ")</f>
        <v xml:space="preserve"> </v>
      </c>
      <c r="F779" s="1" t="s">
        <v>11090</v>
      </c>
      <c r="G779" s="1" t="s">
        <v>11192</v>
      </c>
      <c r="H779" s="1"/>
      <c r="I779" s="1" t="s">
        <v>11190</v>
      </c>
      <c r="J779" s="1" t="s">
        <v>11206</v>
      </c>
      <c r="K779" s="2">
        <v>1</v>
      </c>
      <c r="L779" s="52">
        <v>13000</v>
      </c>
      <c r="M779" s="58">
        <f>Table1[[#This Row],[Percent]]*Table1[[#This Row],[Estimated Cost]]</f>
        <v>13000</v>
      </c>
      <c r="N779" s="92">
        <f>Table1[[#This Row],[Estimated Cost]]-Table1[[#This Row],[Grant Money ]]</f>
        <v>0</v>
      </c>
      <c r="O779" s="45">
        <v>72630106</v>
      </c>
      <c r="P779" s="58">
        <v>26095073</v>
      </c>
      <c r="Q779" s="72">
        <v>75000000</v>
      </c>
      <c r="R779" s="73" t="s">
        <v>18</v>
      </c>
    </row>
    <row r="780" spans="3:18" x14ac:dyDescent="0.25">
      <c r="C780" s="8">
        <v>2021</v>
      </c>
      <c r="D780" s="80" t="s">
        <v>71</v>
      </c>
      <c r="E780" s="9" t="str">
        <f>IFERROR(VLOOKUP(F780,Table3[#All],2,FALSE)," ")</f>
        <v xml:space="preserve"> </v>
      </c>
      <c r="F780" s="1" t="s">
        <v>11091</v>
      </c>
      <c r="G780" s="1" t="s">
        <v>2542</v>
      </c>
      <c r="H780" s="1"/>
      <c r="I780" s="1" t="s">
        <v>11190</v>
      </c>
      <c r="J780" s="1" t="s">
        <v>11206</v>
      </c>
      <c r="K780" s="2">
        <v>1</v>
      </c>
      <c r="L780" s="52">
        <v>9000</v>
      </c>
      <c r="M780" s="58">
        <f>Table1[[#This Row],[Percent]]*Table1[[#This Row],[Estimated Cost]]</f>
        <v>9000</v>
      </c>
      <c r="N780" s="92">
        <f>Table1[[#This Row],[Estimated Cost]]-Table1[[#This Row],[Grant Money ]]</f>
        <v>0</v>
      </c>
      <c r="O780" s="45">
        <v>72630106</v>
      </c>
      <c r="P780" s="58">
        <v>26095073</v>
      </c>
      <c r="Q780" s="72">
        <v>75000000</v>
      </c>
      <c r="R780" s="73" t="s">
        <v>18</v>
      </c>
    </row>
    <row r="781" spans="3:18" x14ac:dyDescent="0.25">
      <c r="C781" s="8">
        <v>2021</v>
      </c>
      <c r="D781" s="80" t="s">
        <v>71</v>
      </c>
      <c r="E781" s="9" t="str">
        <f>IFERROR(VLOOKUP(F781,Table3[#All],2,FALSE)," ")</f>
        <v xml:space="preserve"> </v>
      </c>
      <c r="F781" s="1" t="s">
        <v>11070</v>
      </c>
      <c r="G781" s="1" t="s">
        <v>11093</v>
      </c>
      <c r="H781" s="1"/>
      <c r="I781" s="1" t="s">
        <v>11190</v>
      </c>
      <c r="J781" s="1" t="s">
        <v>11206</v>
      </c>
      <c r="K781" s="2">
        <v>1</v>
      </c>
      <c r="L781" s="52">
        <v>13000</v>
      </c>
      <c r="M781" s="58">
        <f>Table1[[#This Row],[Percent]]*Table1[[#This Row],[Estimated Cost]]</f>
        <v>13000</v>
      </c>
      <c r="N781" s="92">
        <f>Table1[[#This Row],[Estimated Cost]]-Table1[[#This Row],[Grant Money ]]</f>
        <v>0</v>
      </c>
      <c r="O781" s="45">
        <v>72630106</v>
      </c>
      <c r="P781" s="58">
        <v>26095073</v>
      </c>
      <c r="Q781" s="72">
        <v>75000000</v>
      </c>
      <c r="R781" s="73" t="s">
        <v>18</v>
      </c>
    </row>
    <row r="782" spans="3:18" x14ac:dyDescent="0.25">
      <c r="C782" s="8">
        <v>2021</v>
      </c>
      <c r="D782" s="80" t="s">
        <v>71</v>
      </c>
      <c r="E782" s="9" t="str">
        <f>IFERROR(VLOOKUP(F782,Table3[#All],2,FALSE)," ")</f>
        <v xml:space="preserve"> </v>
      </c>
      <c r="F782" s="1" t="s">
        <v>11008</v>
      </c>
      <c r="G782" s="1" t="s">
        <v>237</v>
      </c>
      <c r="H782" s="1"/>
      <c r="I782" s="1" t="s">
        <v>11190</v>
      </c>
      <c r="J782" s="1" t="s">
        <v>11206</v>
      </c>
      <c r="K782" s="2">
        <v>1</v>
      </c>
      <c r="L782" s="52">
        <v>13000</v>
      </c>
      <c r="M782" s="58">
        <f>Table1[[#This Row],[Percent]]*Table1[[#This Row],[Estimated Cost]]</f>
        <v>13000</v>
      </c>
      <c r="N782" s="92">
        <f>Table1[[#This Row],[Estimated Cost]]-Table1[[#This Row],[Grant Money ]]</f>
        <v>0</v>
      </c>
      <c r="O782" s="45">
        <v>72630106</v>
      </c>
      <c r="P782" s="58">
        <v>26095073</v>
      </c>
      <c r="Q782" s="72">
        <v>75000000</v>
      </c>
      <c r="R782" s="73" t="s">
        <v>18</v>
      </c>
    </row>
    <row r="783" spans="3:18" x14ac:dyDescent="0.25">
      <c r="C783" s="8">
        <v>2021</v>
      </c>
      <c r="D783" s="80" t="s">
        <v>71</v>
      </c>
      <c r="E783" s="9" t="str">
        <f>IFERROR(VLOOKUP(F783,Table3[#All],2,FALSE)," ")</f>
        <v xml:space="preserve"> </v>
      </c>
      <c r="F783" s="1" t="s">
        <v>11094</v>
      </c>
      <c r="G783" s="1" t="s">
        <v>11095</v>
      </c>
      <c r="H783" s="1"/>
      <c r="I783" s="1" t="s">
        <v>11190</v>
      </c>
      <c r="J783" s="1" t="s">
        <v>11206</v>
      </c>
      <c r="K783" s="2">
        <v>1</v>
      </c>
      <c r="L783" s="52">
        <v>9000</v>
      </c>
      <c r="M783" s="58">
        <f>Table1[[#This Row],[Percent]]*Table1[[#This Row],[Estimated Cost]]</f>
        <v>9000</v>
      </c>
      <c r="N783" s="92">
        <f>Table1[[#This Row],[Estimated Cost]]-Table1[[#This Row],[Grant Money ]]</f>
        <v>0</v>
      </c>
      <c r="O783" s="45">
        <v>72630106</v>
      </c>
      <c r="P783" s="58">
        <v>26095073</v>
      </c>
      <c r="Q783" s="72">
        <v>75000000</v>
      </c>
      <c r="R783" s="73" t="s">
        <v>18</v>
      </c>
    </row>
    <row r="784" spans="3:18" x14ac:dyDescent="0.25">
      <c r="C784" s="8">
        <v>2021</v>
      </c>
      <c r="D784" s="80" t="s">
        <v>71</v>
      </c>
      <c r="E784" s="9" t="str">
        <f>IFERROR(VLOOKUP(F784,Table3[#All],2,FALSE)," ")</f>
        <v>CPT</v>
      </c>
      <c r="F784" s="1" t="s">
        <v>10896</v>
      </c>
      <c r="G784" s="1" t="s">
        <v>267</v>
      </c>
      <c r="H784" s="1"/>
      <c r="I784" s="1" t="s">
        <v>11190</v>
      </c>
      <c r="J784" s="1" t="s">
        <v>11206</v>
      </c>
      <c r="K784" s="2">
        <v>1</v>
      </c>
      <c r="L784" s="52">
        <v>23000</v>
      </c>
      <c r="M784" s="58">
        <f>Table1[[#This Row],[Percent]]*Table1[[#This Row],[Estimated Cost]]</f>
        <v>23000</v>
      </c>
      <c r="N784" s="92">
        <f>Table1[[#This Row],[Estimated Cost]]-Table1[[#This Row],[Grant Money ]]</f>
        <v>0</v>
      </c>
      <c r="O784" s="45">
        <v>72630106</v>
      </c>
      <c r="P784" s="58">
        <v>26095073</v>
      </c>
      <c r="Q784" s="72">
        <v>75000000</v>
      </c>
      <c r="R784" s="73" t="s">
        <v>51</v>
      </c>
    </row>
    <row r="785" spans="3:18" x14ac:dyDescent="0.25">
      <c r="C785" s="8">
        <v>2021</v>
      </c>
      <c r="D785" s="80" t="s">
        <v>71</v>
      </c>
      <c r="E785" s="9" t="str">
        <f>IFERROR(VLOOKUP(F785,Table3[#All],2,FALSE)," ")</f>
        <v xml:space="preserve"> </v>
      </c>
      <c r="F785" s="1" t="s">
        <v>11052</v>
      </c>
      <c r="G785" s="1" t="s">
        <v>11053</v>
      </c>
      <c r="H785" s="1"/>
      <c r="I785" s="1" t="s">
        <v>11190</v>
      </c>
      <c r="J785" s="1" t="s">
        <v>11206</v>
      </c>
      <c r="K785" s="2">
        <v>1</v>
      </c>
      <c r="L785" s="52">
        <v>13000</v>
      </c>
      <c r="M785" s="58">
        <f>Table1[[#This Row],[Percent]]*Table1[[#This Row],[Estimated Cost]]</f>
        <v>13000</v>
      </c>
      <c r="N785" s="92">
        <f>Table1[[#This Row],[Estimated Cost]]-Table1[[#This Row],[Grant Money ]]</f>
        <v>0</v>
      </c>
      <c r="O785" s="45">
        <v>72630106</v>
      </c>
      <c r="P785" s="58">
        <v>26095073</v>
      </c>
      <c r="Q785" s="72">
        <v>75000000</v>
      </c>
      <c r="R785" s="73" t="s">
        <v>18</v>
      </c>
    </row>
    <row r="786" spans="3:18" x14ac:dyDescent="0.25">
      <c r="C786" s="8">
        <v>2021</v>
      </c>
      <c r="D786" s="80" t="s">
        <v>71</v>
      </c>
      <c r="E786" s="9" t="str">
        <f>IFERROR(VLOOKUP(F786,Table3[#All],2,FALSE)," ")</f>
        <v xml:space="preserve"> </v>
      </c>
      <c r="F786" s="1" t="s">
        <v>209</v>
      </c>
      <c r="G786" s="1" t="s">
        <v>11097</v>
      </c>
      <c r="H786" s="1"/>
      <c r="I786" s="1" t="s">
        <v>11190</v>
      </c>
      <c r="J786" s="1" t="s">
        <v>11206</v>
      </c>
      <c r="K786" s="2">
        <v>1</v>
      </c>
      <c r="L786" s="52">
        <v>9000</v>
      </c>
      <c r="M786" s="58">
        <f>Table1[[#This Row],[Percent]]*Table1[[#This Row],[Estimated Cost]]</f>
        <v>9000</v>
      </c>
      <c r="N786" s="92">
        <f>Table1[[#This Row],[Estimated Cost]]-Table1[[#This Row],[Grant Money ]]</f>
        <v>0</v>
      </c>
      <c r="O786" s="45">
        <v>72630106</v>
      </c>
      <c r="P786" s="58">
        <v>26095073</v>
      </c>
      <c r="Q786" s="72">
        <v>75000000</v>
      </c>
      <c r="R786" s="73" t="s">
        <v>18</v>
      </c>
    </row>
    <row r="787" spans="3:18" x14ac:dyDescent="0.25">
      <c r="C787" s="8">
        <v>2021</v>
      </c>
      <c r="D787" s="80" t="s">
        <v>71</v>
      </c>
      <c r="E787" s="9" t="str">
        <f>IFERROR(VLOOKUP(F787,Table3[#All],2,FALSE)," ")</f>
        <v xml:space="preserve"> </v>
      </c>
      <c r="F787" s="1" t="s">
        <v>10458</v>
      </c>
      <c r="G787" s="1" t="s">
        <v>2021</v>
      </c>
      <c r="H787" s="1"/>
      <c r="I787" s="1" t="s">
        <v>11190</v>
      </c>
      <c r="J787" s="1" t="s">
        <v>11206</v>
      </c>
      <c r="K787" s="2">
        <v>1</v>
      </c>
      <c r="L787" s="52">
        <v>13000</v>
      </c>
      <c r="M787" s="58">
        <f>Table1[[#This Row],[Percent]]*Table1[[#This Row],[Estimated Cost]]</f>
        <v>13000</v>
      </c>
      <c r="N787" s="92">
        <f>Table1[[#This Row],[Estimated Cost]]-Table1[[#This Row],[Grant Money ]]</f>
        <v>0</v>
      </c>
      <c r="O787" s="45">
        <v>72630106</v>
      </c>
      <c r="P787" s="58">
        <v>26095073</v>
      </c>
      <c r="Q787" s="72">
        <v>75000000</v>
      </c>
      <c r="R787" s="73" t="s">
        <v>18</v>
      </c>
    </row>
    <row r="788" spans="3:18" x14ac:dyDescent="0.25">
      <c r="C788" s="8">
        <v>2021</v>
      </c>
      <c r="D788" s="80" t="s">
        <v>71</v>
      </c>
      <c r="E788" s="9" t="str">
        <f>IFERROR(VLOOKUP(F788,Table3[#All],2,FALSE)," ")</f>
        <v xml:space="preserve"> </v>
      </c>
      <c r="F788" s="1" t="s">
        <v>10869</v>
      </c>
      <c r="G788" s="1" t="s">
        <v>11098</v>
      </c>
      <c r="H788" s="1"/>
      <c r="I788" s="1" t="s">
        <v>11190</v>
      </c>
      <c r="J788" s="1" t="s">
        <v>11206</v>
      </c>
      <c r="K788" s="2">
        <v>1</v>
      </c>
      <c r="L788" s="52">
        <v>9000</v>
      </c>
      <c r="M788" s="58">
        <f>Table1[[#This Row],[Percent]]*Table1[[#This Row],[Estimated Cost]]</f>
        <v>9000</v>
      </c>
      <c r="N788" s="92">
        <f>Table1[[#This Row],[Estimated Cost]]-Table1[[#This Row],[Grant Money ]]</f>
        <v>0</v>
      </c>
      <c r="O788" s="45">
        <v>72630106</v>
      </c>
      <c r="P788" s="58">
        <v>26095073</v>
      </c>
      <c r="Q788" s="72">
        <v>75000000</v>
      </c>
      <c r="R788" s="73" t="s">
        <v>18</v>
      </c>
    </row>
    <row r="789" spans="3:18" x14ac:dyDescent="0.25">
      <c r="C789" s="8">
        <v>2021</v>
      </c>
      <c r="D789" s="80" t="s">
        <v>71</v>
      </c>
      <c r="E789" s="9" t="str">
        <f>IFERROR(VLOOKUP(F789,Table3[#All],2,FALSE)," ")</f>
        <v xml:space="preserve"> </v>
      </c>
      <c r="F789" s="1" t="s">
        <v>10924</v>
      </c>
      <c r="G789" s="1" t="s">
        <v>2088</v>
      </c>
      <c r="H789" s="1"/>
      <c r="I789" s="1" t="s">
        <v>11190</v>
      </c>
      <c r="J789" s="1" t="s">
        <v>11206</v>
      </c>
      <c r="K789" s="2">
        <v>1</v>
      </c>
      <c r="L789" s="52">
        <v>9000</v>
      </c>
      <c r="M789" s="58">
        <f>Table1[[#This Row],[Percent]]*Table1[[#This Row],[Estimated Cost]]</f>
        <v>9000</v>
      </c>
      <c r="N789" s="92">
        <f>Table1[[#This Row],[Estimated Cost]]-Table1[[#This Row],[Grant Money ]]</f>
        <v>0</v>
      </c>
      <c r="O789" s="45">
        <v>72630106</v>
      </c>
      <c r="P789" s="58">
        <v>26095073</v>
      </c>
      <c r="Q789" s="72">
        <v>75000000</v>
      </c>
      <c r="R789" s="73" t="s">
        <v>18</v>
      </c>
    </row>
    <row r="790" spans="3:18" x14ac:dyDescent="0.25">
      <c r="C790" s="8">
        <v>2021</v>
      </c>
      <c r="D790" s="80" t="s">
        <v>71</v>
      </c>
      <c r="E790" s="9" t="str">
        <f>IFERROR(VLOOKUP(F790,Table3[#All],2,FALSE)," ")</f>
        <v xml:space="preserve"> </v>
      </c>
      <c r="F790" s="1" t="s">
        <v>9485</v>
      </c>
      <c r="G790" s="1" t="s">
        <v>9487</v>
      </c>
      <c r="H790" s="1"/>
      <c r="I790" s="1" t="s">
        <v>11190</v>
      </c>
      <c r="J790" s="1" t="s">
        <v>11206</v>
      </c>
      <c r="K790" s="2">
        <v>1</v>
      </c>
      <c r="L790" s="52">
        <v>57162</v>
      </c>
      <c r="M790" s="58">
        <f>Table1[[#This Row],[Percent]]*Table1[[#This Row],[Estimated Cost]]</f>
        <v>57162</v>
      </c>
      <c r="N790" s="92">
        <f>Table1[[#This Row],[Estimated Cost]]-Table1[[#This Row],[Grant Money ]]</f>
        <v>0</v>
      </c>
      <c r="O790" s="45">
        <v>72630106</v>
      </c>
      <c r="P790" s="58">
        <v>26095073</v>
      </c>
      <c r="Q790" s="72">
        <v>75000000</v>
      </c>
      <c r="R790" s="73" t="s">
        <v>18</v>
      </c>
    </row>
    <row r="791" spans="3:18" x14ac:dyDescent="0.25">
      <c r="C791" s="8">
        <v>2021</v>
      </c>
      <c r="D791" s="80" t="s">
        <v>71</v>
      </c>
      <c r="E791" s="9" t="str">
        <f>IFERROR(VLOOKUP(F791,Table3[#All],2,FALSE)," ")</f>
        <v>CRS</v>
      </c>
      <c r="F791" s="1" t="s">
        <v>9449</v>
      </c>
      <c r="G791" s="1" t="s">
        <v>2168</v>
      </c>
      <c r="H791" s="1"/>
      <c r="I791" s="1" t="s">
        <v>11190</v>
      </c>
      <c r="J791" s="1" t="s">
        <v>11206</v>
      </c>
      <c r="K791" s="2">
        <v>1</v>
      </c>
      <c r="L791" s="52">
        <v>13000</v>
      </c>
      <c r="M791" s="58">
        <f>Table1[[#This Row],[Percent]]*Table1[[#This Row],[Estimated Cost]]</f>
        <v>13000</v>
      </c>
      <c r="N791" s="92">
        <f>Table1[[#This Row],[Estimated Cost]]-Table1[[#This Row],[Grant Money ]]</f>
        <v>0</v>
      </c>
      <c r="O791" s="45">
        <v>72630106</v>
      </c>
      <c r="P791" s="58">
        <v>26095073</v>
      </c>
      <c r="Q791" s="72">
        <v>75000000</v>
      </c>
      <c r="R791" s="73" t="s">
        <v>51</v>
      </c>
    </row>
    <row r="792" spans="3:18" x14ac:dyDescent="0.25">
      <c r="C792" s="8">
        <v>2021</v>
      </c>
      <c r="D792" s="80" t="s">
        <v>71</v>
      </c>
      <c r="E792" s="9" t="str">
        <f>IFERROR(VLOOKUP(F792,Table3[#All],2,FALSE)," ")</f>
        <v xml:space="preserve"> </v>
      </c>
      <c r="F792" s="1" t="s">
        <v>11099</v>
      </c>
      <c r="G792" s="1" t="s">
        <v>11100</v>
      </c>
      <c r="H792" s="1"/>
      <c r="I792" s="1" t="s">
        <v>11190</v>
      </c>
      <c r="J792" s="1" t="s">
        <v>11206</v>
      </c>
      <c r="K792" s="2">
        <v>1</v>
      </c>
      <c r="L792" s="52">
        <v>9000</v>
      </c>
      <c r="M792" s="58">
        <f>Table1[[#This Row],[Percent]]*Table1[[#This Row],[Estimated Cost]]</f>
        <v>9000</v>
      </c>
      <c r="N792" s="92">
        <f>Table1[[#This Row],[Estimated Cost]]-Table1[[#This Row],[Grant Money ]]</f>
        <v>0</v>
      </c>
      <c r="O792" s="45">
        <v>72630106</v>
      </c>
      <c r="P792" s="58">
        <v>26095073</v>
      </c>
      <c r="Q792" s="72">
        <v>75000000</v>
      </c>
      <c r="R792" s="73" t="s">
        <v>18</v>
      </c>
    </row>
    <row r="793" spans="3:18" x14ac:dyDescent="0.25">
      <c r="C793" s="8">
        <v>2021</v>
      </c>
      <c r="D793" s="80" t="s">
        <v>71</v>
      </c>
      <c r="E793" s="9" t="str">
        <f>IFERROR(VLOOKUP(F793,Table3[#All],2,FALSE)," ")</f>
        <v xml:space="preserve"> </v>
      </c>
      <c r="F793" s="1" t="s">
        <v>11041</v>
      </c>
      <c r="G793" s="1" t="s">
        <v>11101</v>
      </c>
      <c r="H793" s="1"/>
      <c r="I793" s="1" t="s">
        <v>11190</v>
      </c>
      <c r="J793" s="1" t="s">
        <v>11206</v>
      </c>
      <c r="K793" s="2">
        <v>1</v>
      </c>
      <c r="L793" s="52">
        <v>13000</v>
      </c>
      <c r="M793" s="58">
        <f>Table1[[#This Row],[Percent]]*Table1[[#This Row],[Estimated Cost]]</f>
        <v>13000</v>
      </c>
      <c r="N793" s="92">
        <f>Table1[[#This Row],[Estimated Cost]]-Table1[[#This Row],[Grant Money ]]</f>
        <v>0</v>
      </c>
      <c r="O793" s="45">
        <v>72630106</v>
      </c>
      <c r="P793" s="58">
        <v>26095073</v>
      </c>
      <c r="Q793" s="72">
        <v>75000000</v>
      </c>
      <c r="R793" s="73" t="s">
        <v>18</v>
      </c>
    </row>
    <row r="794" spans="3:18" x14ac:dyDescent="0.25">
      <c r="C794" s="8">
        <v>2021</v>
      </c>
      <c r="D794" s="80" t="s">
        <v>71</v>
      </c>
      <c r="E794" s="9" t="str">
        <f>IFERROR(VLOOKUP(F794,Table3[#All],2,FALSE)," ")</f>
        <v xml:space="preserve"> </v>
      </c>
      <c r="F794" s="1" t="s">
        <v>11042</v>
      </c>
      <c r="G794" s="1" t="s">
        <v>2339</v>
      </c>
      <c r="H794" s="1"/>
      <c r="I794" s="1" t="s">
        <v>11190</v>
      </c>
      <c r="J794" s="1" t="s">
        <v>11206</v>
      </c>
      <c r="K794" s="2">
        <v>1</v>
      </c>
      <c r="L794" s="52">
        <v>13000</v>
      </c>
      <c r="M794" s="58">
        <f>Table1[[#This Row],[Percent]]*Table1[[#This Row],[Estimated Cost]]</f>
        <v>13000</v>
      </c>
      <c r="N794" s="92">
        <f>Table1[[#This Row],[Estimated Cost]]-Table1[[#This Row],[Grant Money ]]</f>
        <v>0</v>
      </c>
      <c r="O794" s="45">
        <v>72630106</v>
      </c>
      <c r="P794" s="58">
        <v>26095073</v>
      </c>
      <c r="Q794" s="72">
        <v>75000000</v>
      </c>
      <c r="R794" s="73" t="s">
        <v>18</v>
      </c>
    </row>
    <row r="795" spans="3:18" x14ac:dyDescent="0.25">
      <c r="C795" s="8">
        <v>2021</v>
      </c>
      <c r="D795" s="80" t="s">
        <v>71</v>
      </c>
      <c r="E795" s="9" t="str">
        <f>IFERROR(VLOOKUP(F795,Table3[#All],2,FALSE)," ")</f>
        <v>ADS</v>
      </c>
      <c r="F795" s="1" t="s">
        <v>123</v>
      </c>
      <c r="G795" s="1" t="s">
        <v>10469</v>
      </c>
      <c r="H795" s="1"/>
      <c r="I795" s="1" t="s">
        <v>11190</v>
      </c>
      <c r="J795" s="1" t="s">
        <v>11206</v>
      </c>
      <c r="K795" s="2">
        <v>1</v>
      </c>
      <c r="L795" s="52">
        <v>57000</v>
      </c>
      <c r="M795" s="58">
        <f>Table1[[#This Row],[Percent]]*Table1[[#This Row],[Estimated Cost]]</f>
        <v>57000</v>
      </c>
      <c r="N795" s="92">
        <f>Table1[[#This Row],[Estimated Cost]]-Table1[[#This Row],[Grant Money ]]</f>
        <v>0</v>
      </c>
      <c r="O795" s="45">
        <v>72630106</v>
      </c>
      <c r="P795" s="58">
        <v>26095073</v>
      </c>
      <c r="Q795" s="72">
        <v>75000000</v>
      </c>
      <c r="R795" s="73" t="s">
        <v>51</v>
      </c>
    </row>
    <row r="796" spans="3:18" x14ac:dyDescent="0.25">
      <c r="C796" s="8">
        <v>2021</v>
      </c>
      <c r="D796" s="80" t="s">
        <v>71</v>
      </c>
      <c r="E796" s="9" t="str">
        <f>IFERROR(VLOOKUP(F796,Table3[#All],2,FALSE)," ")</f>
        <v>RBD</v>
      </c>
      <c r="F796" s="1" t="s">
        <v>11039</v>
      </c>
      <c r="G796" s="1" t="s">
        <v>122</v>
      </c>
      <c r="H796" s="1"/>
      <c r="I796" s="1" t="s">
        <v>11190</v>
      </c>
      <c r="J796" s="1" t="s">
        <v>11206</v>
      </c>
      <c r="K796" s="2">
        <v>1</v>
      </c>
      <c r="L796" s="52">
        <v>91162</v>
      </c>
      <c r="M796" s="58">
        <f>Table1[[#This Row],[Percent]]*Table1[[#This Row],[Estimated Cost]]</f>
        <v>91162</v>
      </c>
      <c r="N796" s="92">
        <f>Table1[[#This Row],[Estimated Cost]]-Table1[[#This Row],[Grant Money ]]</f>
        <v>0</v>
      </c>
      <c r="O796" s="45">
        <v>72630106</v>
      </c>
      <c r="P796" s="58">
        <v>26095073</v>
      </c>
      <c r="Q796" s="72">
        <v>75000000</v>
      </c>
      <c r="R796" s="73" t="s">
        <v>51</v>
      </c>
    </row>
    <row r="797" spans="3:18" x14ac:dyDescent="0.25">
      <c r="C797" s="8">
        <v>2021</v>
      </c>
      <c r="D797" s="80" t="s">
        <v>71</v>
      </c>
      <c r="E797" s="9" t="str">
        <f>IFERROR(VLOOKUP(F797,Table3[#All],2,FALSE)," ")</f>
        <v>LUD</v>
      </c>
      <c r="F797" s="1" t="s">
        <v>10473</v>
      </c>
      <c r="G797" s="1" t="s">
        <v>2429</v>
      </c>
      <c r="H797" s="1"/>
      <c r="I797" s="1" t="s">
        <v>11190</v>
      </c>
      <c r="J797" s="1" t="s">
        <v>11206</v>
      </c>
      <c r="K797" s="2">
        <v>1</v>
      </c>
      <c r="L797" s="52">
        <v>9000</v>
      </c>
      <c r="M797" s="58">
        <f>Table1[[#This Row],[Percent]]*Table1[[#This Row],[Estimated Cost]]</f>
        <v>9000</v>
      </c>
      <c r="N797" s="92">
        <f>Table1[[#This Row],[Estimated Cost]]-Table1[[#This Row],[Grant Money ]]</f>
        <v>0</v>
      </c>
      <c r="O797" s="45">
        <v>72630106</v>
      </c>
      <c r="P797" s="58">
        <v>26095073</v>
      </c>
      <c r="Q797" s="72">
        <v>75000000</v>
      </c>
      <c r="R797" s="73" t="s">
        <v>51</v>
      </c>
    </row>
    <row r="798" spans="3:18" x14ac:dyDescent="0.25">
      <c r="C798" s="8">
        <v>2021</v>
      </c>
      <c r="D798" s="80" t="s">
        <v>71</v>
      </c>
      <c r="E798" s="9" t="str">
        <f>IFERROR(VLOOKUP(F798,Table3[#All],2,FALSE)," ")</f>
        <v>DTO</v>
      </c>
      <c r="F798" s="1" t="s">
        <v>10504</v>
      </c>
      <c r="G798" s="1" t="s">
        <v>9491</v>
      </c>
      <c r="H798" s="1"/>
      <c r="I798" s="1" t="s">
        <v>11190</v>
      </c>
      <c r="J798" s="1" t="s">
        <v>11206</v>
      </c>
      <c r="K798" s="2">
        <v>1</v>
      </c>
      <c r="L798" s="52">
        <v>91162</v>
      </c>
      <c r="M798" s="58">
        <f>Table1[[#This Row],[Percent]]*Table1[[#This Row],[Estimated Cost]]</f>
        <v>91162</v>
      </c>
      <c r="N798" s="92">
        <f>Table1[[#This Row],[Estimated Cost]]-Table1[[#This Row],[Grant Money ]]</f>
        <v>0</v>
      </c>
      <c r="O798" s="45">
        <v>72630106</v>
      </c>
      <c r="P798" s="58">
        <v>26095073</v>
      </c>
      <c r="Q798" s="72">
        <v>75000000</v>
      </c>
      <c r="R798" s="73" t="s">
        <v>51</v>
      </c>
    </row>
    <row r="799" spans="3:18" x14ac:dyDescent="0.25">
      <c r="C799" s="8">
        <v>2021</v>
      </c>
      <c r="D799" s="80" t="s">
        <v>71</v>
      </c>
      <c r="E799" s="9" t="str">
        <f>IFERROR(VLOOKUP(F799,Table3[#All],2,FALSE)," ")</f>
        <v xml:space="preserve"> </v>
      </c>
      <c r="F799" s="1" t="s">
        <v>10957</v>
      </c>
      <c r="G799" s="1" t="s">
        <v>2520</v>
      </c>
      <c r="H799" s="1"/>
      <c r="I799" s="1" t="s">
        <v>11190</v>
      </c>
      <c r="J799" s="1" t="s">
        <v>11206</v>
      </c>
      <c r="K799" s="2">
        <v>1</v>
      </c>
      <c r="L799" s="52">
        <v>9000</v>
      </c>
      <c r="M799" s="58">
        <f>Table1[[#This Row],[Percent]]*Table1[[#This Row],[Estimated Cost]]</f>
        <v>9000</v>
      </c>
      <c r="N799" s="92">
        <f>Table1[[#This Row],[Estimated Cost]]-Table1[[#This Row],[Grant Money ]]</f>
        <v>0</v>
      </c>
      <c r="O799" s="45">
        <v>72630106</v>
      </c>
      <c r="P799" s="58">
        <v>26095073</v>
      </c>
      <c r="Q799" s="72">
        <v>75000000</v>
      </c>
      <c r="R799" s="73" t="s">
        <v>18</v>
      </c>
    </row>
    <row r="800" spans="3:18" x14ac:dyDescent="0.25">
      <c r="C800" s="8">
        <v>2021</v>
      </c>
      <c r="D800" s="80" t="s">
        <v>71</v>
      </c>
      <c r="E800" s="9" t="str">
        <f>IFERROR(VLOOKUP(F800,Table3[#All],2,FALSE)," ")</f>
        <v xml:space="preserve"> </v>
      </c>
      <c r="F800" s="1" t="s">
        <v>10972</v>
      </c>
      <c r="G800" s="1" t="s">
        <v>2627</v>
      </c>
      <c r="H800" s="1"/>
      <c r="I800" s="1" t="s">
        <v>11190</v>
      </c>
      <c r="J800" s="1" t="s">
        <v>11206</v>
      </c>
      <c r="K800" s="2">
        <v>1</v>
      </c>
      <c r="L800" s="52">
        <v>13000</v>
      </c>
      <c r="M800" s="58">
        <f>Table1[[#This Row],[Percent]]*Table1[[#This Row],[Estimated Cost]]</f>
        <v>13000</v>
      </c>
      <c r="N800" s="92">
        <f>Table1[[#This Row],[Estimated Cost]]-Table1[[#This Row],[Grant Money ]]</f>
        <v>0</v>
      </c>
      <c r="O800" s="45">
        <v>72630106</v>
      </c>
      <c r="P800" s="58">
        <v>26095073</v>
      </c>
      <c r="Q800" s="72">
        <v>75000000</v>
      </c>
      <c r="R800" s="73" t="s">
        <v>18</v>
      </c>
    </row>
    <row r="801" spans="3:18" x14ac:dyDescent="0.25">
      <c r="C801" s="8">
        <v>2021</v>
      </c>
      <c r="D801" s="80" t="s">
        <v>71</v>
      </c>
      <c r="E801" s="9" t="str">
        <f>IFERROR(VLOOKUP(F801,Table3[#All],2,FALSE)," ")</f>
        <v xml:space="preserve"> </v>
      </c>
      <c r="F801" s="1" t="s">
        <v>127</v>
      </c>
      <c r="G801" s="1" t="s">
        <v>11106</v>
      </c>
      <c r="H801" s="1"/>
      <c r="I801" s="1" t="s">
        <v>11190</v>
      </c>
      <c r="J801" s="1" t="s">
        <v>11206</v>
      </c>
      <c r="K801" s="2">
        <v>1</v>
      </c>
      <c r="L801" s="52">
        <v>13000</v>
      </c>
      <c r="M801" s="58">
        <f>Table1[[#This Row],[Percent]]*Table1[[#This Row],[Estimated Cost]]</f>
        <v>13000</v>
      </c>
      <c r="N801" s="92">
        <f>Table1[[#This Row],[Estimated Cost]]-Table1[[#This Row],[Grant Money ]]</f>
        <v>0</v>
      </c>
      <c r="O801" s="45">
        <v>72630106</v>
      </c>
      <c r="P801" s="58">
        <v>26095073</v>
      </c>
      <c r="Q801" s="72">
        <v>75000000</v>
      </c>
      <c r="R801" s="73" t="s">
        <v>18</v>
      </c>
    </row>
    <row r="802" spans="3:18" x14ac:dyDescent="0.25">
      <c r="C802" s="8">
        <v>2021</v>
      </c>
      <c r="D802" s="80" t="s">
        <v>71</v>
      </c>
      <c r="E802" s="9" t="str">
        <f>IFERROR(VLOOKUP(F802,Table3[#All],2,FALSE)," ")</f>
        <v xml:space="preserve"> </v>
      </c>
      <c r="F802" s="1" t="s">
        <v>11107</v>
      </c>
      <c r="G802" s="1" t="s">
        <v>11108</v>
      </c>
      <c r="H802" s="1"/>
      <c r="I802" s="1" t="s">
        <v>11190</v>
      </c>
      <c r="J802" s="1" t="s">
        <v>11206</v>
      </c>
      <c r="K802" s="2">
        <v>1</v>
      </c>
      <c r="L802" s="52">
        <v>9000</v>
      </c>
      <c r="M802" s="58">
        <f>Table1[[#This Row],[Percent]]*Table1[[#This Row],[Estimated Cost]]</f>
        <v>9000</v>
      </c>
      <c r="N802" s="92">
        <f>Table1[[#This Row],[Estimated Cost]]-Table1[[#This Row],[Grant Money ]]</f>
        <v>0</v>
      </c>
      <c r="O802" s="45">
        <v>72630106</v>
      </c>
      <c r="P802" s="58">
        <v>26095073</v>
      </c>
      <c r="Q802" s="72">
        <v>75000000</v>
      </c>
      <c r="R802" s="73" t="s">
        <v>18</v>
      </c>
    </row>
    <row r="803" spans="3:18" x14ac:dyDescent="0.25">
      <c r="C803" s="8">
        <v>2021</v>
      </c>
      <c r="D803" s="80" t="s">
        <v>71</v>
      </c>
      <c r="E803" s="9" t="str">
        <f>IFERROR(VLOOKUP(F803,Table3[#All],2,FALSE)," ")</f>
        <v xml:space="preserve"> </v>
      </c>
      <c r="F803" s="1" t="s">
        <v>11061</v>
      </c>
      <c r="G803" s="1" t="s">
        <v>2685</v>
      </c>
      <c r="H803" s="1"/>
      <c r="I803" s="1" t="s">
        <v>11190</v>
      </c>
      <c r="J803" s="1" t="s">
        <v>11206</v>
      </c>
      <c r="K803" s="2">
        <v>1</v>
      </c>
      <c r="L803" s="52">
        <v>13000</v>
      </c>
      <c r="M803" s="58">
        <f>Table1[[#This Row],[Percent]]*Table1[[#This Row],[Estimated Cost]]</f>
        <v>13000</v>
      </c>
      <c r="N803" s="92">
        <f>Table1[[#This Row],[Estimated Cost]]-Table1[[#This Row],[Grant Money ]]</f>
        <v>0</v>
      </c>
      <c r="O803" s="45">
        <v>72630106</v>
      </c>
      <c r="P803" s="58">
        <v>26095073</v>
      </c>
      <c r="Q803" s="72">
        <v>75000000</v>
      </c>
      <c r="R803" s="73" t="s">
        <v>18</v>
      </c>
    </row>
    <row r="804" spans="3:18" x14ac:dyDescent="0.25">
      <c r="C804" s="8">
        <v>2021</v>
      </c>
      <c r="D804" s="80" t="s">
        <v>71</v>
      </c>
      <c r="E804" s="9" t="str">
        <f>IFERROR(VLOOKUP(F804,Table3[#All],2,FALSE)," ")</f>
        <v xml:space="preserve"> </v>
      </c>
      <c r="F804" s="1" t="s">
        <v>10532</v>
      </c>
      <c r="G804" s="1" t="s">
        <v>2715</v>
      </c>
      <c r="H804" s="1"/>
      <c r="I804" s="1" t="s">
        <v>11190</v>
      </c>
      <c r="J804" s="1" t="s">
        <v>11206</v>
      </c>
      <c r="K804" s="2">
        <v>1</v>
      </c>
      <c r="L804" s="52">
        <v>13000</v>
      </c>
      <c r="M804" s="58">
        <f>Table1[[#This Row],[Percent]]*Table1[[#This Row],[Estimated Cost]]</f>
        <v>13000</v>
      </c>
      <c r="N804" s="92">
        <f>Table1[[#This Row],[Estimated Cost]]-Table1[[#This Row],[Grant Money ]]</f>
        <v>0</v>
      </c>
      <c r="O804" s="45">
        <v>72630106</v>
      </c>
      <c r="P804" s="58">
        <v>26095073</v>
      </c>
      <c r="Q804" s="72">
        <v>75000000</v>
      </c>
      <c r="R804" s="73" t="s">
        <v>18</v>
      </c>
    </row>
    <row r="805" spans="3:18" x14ac:dyDescent="0.25">
      <c r="C805" s="8">
        <v>2021</v>
      </c>
      <c r="D805" s="80" t="s">
        <v>71</v>
      </c>
      <c r="E805" s="9" t="str">
        <f>IFERROR(VLOOKUP(F805,Table3[#All],2,FALSE)," ")</f>
        <v xml:space="preserve"> </v>
      </c>
      <c r="F805" s="1" t="s">
        <v>10906</v>
      </c>
      <c r="G805" s="1" t="s">
        <v>2718</v>
      </c>
      <c r="H805" s="1"/>
      <c r="I805" s="1" t="s">
        <v>11190</v>
      </c>
      <c r="J805" s="1" t="s">
        <v>11206</v>
      </c>
      <c r="K805" s="2">
        <v>1</v>
      </c>
      <c r="L805" s="52">
        <v>9000</v>
      </c>
      <c r="M805" s="58">
        <f>Table1[[#This Row],[Percent]]*Table1[[#This Row],[Estimated Cost]]</f>
        <v>9000</v>
      </c>
      <c r="N805" s="92">
        <f>Table1[[#This Row],[Estimated Cost]]-Table1[[#This Row],[Grant Money ]]</f>
        <v>0</v>
      </c>
      <c r="O805" s="45">
        <v>72630106</v>
      </c>
      <c r="P805" s="58">
        <v>26095073</v>
      </c>
      <c r="Q805" s="72">
        <v>75000000</v>
      </c>
      <c r="R805" s="73" t="s">
        <v>18</v>
      </c>
    </row>
    <row r="806" spans="3:18" x14ac:dyDescent="0.25">
      <c r="C806" s="8">
        <v>2021</v>
      </c>
      <c r="D806" s="80" t="s">
        <v>71</v>
      </c>
      <c r="E806" s="9" t="str">
        <f>IFERROR(VLOOKUP(F806,Table3[#All],2,FALSE)," ")</f>
        <v>F41</v>
      </c>
      <c r="F806" s="1" t="s">
        <v>48</v>
      </c>
      <c r="G806" s="1" t="s">
        <v>11111</v>
      </c>
      <c r="H806" s="1"/>
      <c r="I806" s="1" t="s">
        <v>11190</v>
      </c>
      <c r="J806" s="1" t="s">
        <v>11206</v>
      </c>
      <c r="K806" s="2">
        <v>1</v>
      </c>
      <c r="L806" s="52">
        <v>9000</v>
      </c>
      <c r="M806" s="58">
        <f>Table1[[#This Row],[Percent]]*Table1[[#This Row],[Estimated Cost]]</f>
        <v>9000</v>
      </c>
      <c r="N806" s="92">
        <f>Table1[[#This Row],[Estimated Cost]]-Table1[[#This Row],[Grant Money ]]</f>
        <v>0</v>
      </c>
      <c r="O806" s="45">
        <v>72630106</v>
      </c>
      <c r="P806" s="58">
        <v>26095073</v>
      </c>
      <c r="Q806" s="72">
        <v>75000000</v>
      </c>
      <c r="R806" s="73" t="s">
        <v>51</v>
      </c>
    </row>
    <row r="807" spans="3:18" x14ac:dyDescent="0.25">
      <c r="C807" s="8">
        <v>2021</v>
      </c>
      <c r="D807" s="80" t="s">
        <v>71</v>
      </c>
      <c r="E807" s="9" t="str">
        <f>IFERROR(VLOOKUP(F807,Table3[#All],2,FALSE)," ")</f>
        <v xml:space="preserve"> </v>
      </c>
      <c r="F807" s="1" t="s">
        <v>10992</v>
      </c>
      <c r="G807" s="1" t="s">
        <v>117</v>
      </c>
      <c r="H807" s="1"/>
      <c r="I807" s="1" t="s">
        <v>11190</v>
      </c>
      <c r="J807" s="1" t="s">
        <v>11206</v>
      </c>
      <c r="K807" s="2">
        <v>1</v>
      </c>
      <c r="L807" s="52">
        <v>13000</v>
      </c>
      <c r="M807" s="58">
        <f>Table1[[#This Row],[Percent]]*Table1[[#This Row],[Estimated Cost]]</f>
        <v>13000</v>
      </c>
      <c r="N807" s="92">
        <f>Table1[[#This Row],[Estimated Cost]]-Table1[[#This Row],[Grant Money ]]</f>
        <v>0</v>
      </c>
      <c r="O807" s="45">
        <v>72630106</v>
      </c>
      <c r="P807" s="58">
        <v>26095073</v>
      </c>
      <c r="Q807" s="72">
        <v>75000000</v>
      </c>
      <c r="R807" s="73" t="s">
        <v>18</v>
      </c>
    </row>
    <row r="808" spans="3:18" x14ac:dyDescent="0.25">
      <c r="C808" s="8">
        <v>2021</v>
      </c>
      <c r="D808" s="80" t="s">
        <v>71</v>
      </c>
      <c r="E808" s="9" t="str">
        <f>IFERROR(VLOOKUP(F808,Table3[#All],2,FALSE)," ")</f>
        <v xml:space="preserve"> </v>
      </c>
      <c r="F808" s="1" t="s">
        <v>10481</v>
      </c>
      <c r="G808" s="1" t="s">
        <v>10483</v>
      </c>
      <c r="H808" s="1"/>
      <c r="I808" s="1" t="s">
        <v>11190</v>
      </c>
      <c r="J808" s="1" t="s">
        <v>11206</v>
      </c>
      <c r="K808" s="2">
        <v>1</v>
      </c>
      <c r="L808" s="52">
        <v>13000</v>
      </c>
      <c r="M808" s="58">
        <f>Table1[[#This Row],[Percent]]*Table1[[#This Row],[Estimated Cost]]</f>
        <v>13000</v>
      </c>
      <c r="N808" s="92">
        <f>Table1[[#This Row],[Estimated Cost]]-Table1[[#This Row],[Grant Money ]]</f>
        <v>0</v>
      </c>
      <c r="O808" s="45">
        <v>72630106</v>
      </c>
      <c r="P808" s="58">
        <v>26095073</v>
      </c>
      <c r="Q808" s="72">
        <v>75000000</v>
      </c>
      <c r="R808" s="73" t="s">
        <v>18</v>
      </c>
    </row>
    <row r="809" spans="3:18" x14ac:dyDescent="0.25">
      <c r="C809" s="8">
        <v>2021</v>
      </c>
      <c r="D809" s="80" t="s">
        <v>71</v>
      </c>
      <c r="E809" s="9" t="str">
        <f>IFERROR(VLOOKUP(F809,Table3[#All],2,FALSE)," ")</f>
        <v>FTW</v>
      </c>
      <c r="F809" s="1" t="s">
        <v>11011</v>
      </c>
      <c r="G809" s="1" t="s">
        <v>11193</v>
      </c>
      <c r="H809" s="1"/>
      <c r="I809" s="1" t="s">
        <v>11190</v>
      </c>
      <c r="J809" s="1" t="s">
        <v>11206</v>
      </c>
      <c r="K809" s="2">
        <v>1</v>
      </c>
      <c r="L809" s="52">
        <v>57000</v>
      </c>
      <c r="M809" s="58">
        <f>Table1[[#This Row],[Percent]]*Table1[[#This Row],[Estimated Cost]]</f>
        <v>57000</v>
      </c>
      <c r="N809" s="92">
        <f>Table1[[#This Row],[Estimated Cost]]-Table1[[#This Row],[Grant Money ]]</f>
        <v>0</v>
      </c>
      <c r="O809" s="45">
        <v>72630106</v>
      </c>
      <c r="P809" s="58">
        <v>26095073</v>
      </c>
      <c r="Q809" s="72">
        <v>75000000</v>
      </c>
      <c r="R809" s="73" t="s">
        <v>51</v>
      </c>
    </row>
    <row r="810" spans="3:18" x14ac:dyDescent="0.25">
      <c r="C810" s="8">
        <v>2021</v>
      </c>
      <c r="D810" s="80" t="s">
        <v>71</v>
      </c>
      <c r="E810" s="9" t="str">
        <f>IFERROR(VLOOKUP(F810,Table3[#All],2,FALSE)," ")</f>
        <v>FWS</v>
      </c>
      <c r="F810" s="1" t="s">
        <v>11012</v>
      </c>
      <c r="G810" s="1" t="s">
        <v>11193</v>
      </c>
      <c r="H810" s="1"/>
      <c r="I810" s="1" t="s">
        <v>11190</v>
      </c>
      <c r="J810" s="1" t="s">
        <v>11206</v>
      </c>
      <c r="K810" s="2">
        <v>1</v>
      </c>
      <c r="L810" s="52">
        <v>57162</v>
      </c>
      <c r="M810" s="58">
        <f>Table1[[#This Row],[Percent]]*Table1[[#This Row],[Estimated Cost]]</f>
        <v>57162</v>
      </c>
      <c r="N810" s="92">
        <f>Table1[[#This Row],[Estimated Cost]]-Table1[[#This Row],[Grant Money ]]</f>
        <v>0</v>
      </c>
      <c r="O810" s="45">
        <v>72630106</v>
      </c>
      <c r="P810" s="58">
        <v>26095073</v>
      </c>
      <c r="Q810" s="72">
        <v>75000000</v>
      </c>
      <c r="R810" s="73" t="s">
        <v>51</v>
      </c>
    </row>
    <row r="811" spans="3:18" x14ac:dyDescent="0.25">
      <c r="C811" s="8">
        <v>2021</v>
      </c>
      <c r="D811" s="80" t="s">
        <v>71</v>
      </c>
      <c r="E811" s="9" t="str">
        <f>IFERROR(VLOOKUP(F811,Table3[#All],2,FALSE)," ")</f>
        <v xml:space="preserve"> </v>
      </c>
      <c r="F811" s="1" t="s">
        <v>210</v>
      </c>
      <c r="G811" s="1" t="s">
        <v>195</v>
      </c>
      <c r="H811" s="1"/>
      <c r="I811" s="1" t="s">
        <v>11190</v>
      </c>
      <c r="J811" s="1" t="s">
        <v>11206</v>
      </c>
      <c r="K811" s="2">
        <v>1</v>
      </c>
      <c r="L811" s="52">
        <v>23000</v>
      </c>
      <c r="M811" s="58">
        <f>Table1[[#This Row],[Percent]]*Table1[[#This Row],[Estimated Cost]]</f>
        <v>23000</v>
      </c>
      <c r="N811" s="92">
        <f>Table1[[#This Row],[Estimated Cost]]-Table1[[#This Row],[Grant Money ]]</f>
        <v>0</v>
      </c>
      <c r="O811" s="45">
        <v>72630106</v>
      </c>
      <c r="P811" s="58">
        <v>26095073</v>
      </c>
      <c r="Q811" s="72">
        <v>75000000</v>
      </c>
      <c r="R811" s="73" t="s">
        <v>18</v>
      </c>
    </row>
    <row r="812" spans="3:18" x14ac:dyDescent="0.25">
      <c r="C812" s="8">
        <v>2021</v>
      </c>
      <c r="D812" s="80" t="s">
        <v>71</v>
      </c>
      <c r="E812" s="9" t="str">
        <f>IFERROR(VLOOKUP(F812,Table3[#All],2,FALSE)," ")</f>
        <v xml:space="preserve"> </v>
      </c>
      <c r="F812" s="1" t="s">
        <v>10973</v>
      </c>
      <c r="G812" s="1" t="s">
        <v>3314</v>
      </c>
      <c r="H812" s="1"/>
      <c r="I812" s="1" t="s">
        <v>11190</v>
      </c>
      <c r="J812" s="1" t="s">
        <v>11206</v>
      </c>
      <c r="K812" s="2">
        <v>1</v>
      </c>
      <c r="L812" s="52">
        <v>57162</v>
      </c>
      <c r="M812" s="58">
        <f>Table1[[#This Row],[Percent]]*Table1[[#This Row],[Estimated Cost]]</f>
        <v>57162</v>
      </c>
      <c r="N812" s="92">
        <f>Table1[[#This Row],[Estimated Cost]]-Table1[[#This Row],[Grant Money ]]</f>
        <v>0</v>
      </c>
      <c r="O812" s="45">
        <v>72630106</v>
      </c>
      <c r="P812" s="58">
        <v>26095073</v>
      </c>
      <c r="Q812" s="72">
        <v>75000000</v>
      </c>
      <c r="R812" s="73" t="s">
        <v>18</v>
      </c>
    </row>
    <row r="813" spans="3:18" x14ac:dyDescent="0.25">
      <c r="C813" s="8">
        <v>2021</v>
      </c>
      <c r="D813" s="80" t="s">
        <v>71</v>
      </c>
      <c r="E813" s="9" t="str">
        <f>IFERROR(VLOOKUP(F813,Table3[#All],2,FALSE)," ")</f>
        <v>T57</v>
      </c>
      <c r="F813" s="1" t="s">
        <v>11175</v>
      </c>
      <c r="G813" s="1" t="s">
        <v>11113</v>
      </c>
      <c r="H813" s="1"/>
      <c r="I813" s="1" t="s">
        <v>11190</v>
      </c>
      <c r="J813" s="1" t="s">
        <v>11206</v>
      </c>
      <c r="K813" s="2">
        <v>1</v>
      </c>
      <c r="L813" s="52">
        <v>9000</v>
      </c>
      <c r="M813" s="58">
        <f>Table1[[#This Row],[Percent]]*Table1[[#This Row],[Estimated Cost]]</f>
        <v>9000</v>
      </c>
      <c r="N813" s="92">
        <f>Table1[[#This Row],[Estimated Cost]]-Table1[[#This Row],[Grant Money ]]</f>
        <v>0</v>
      </c>
      <c r="O813" s="45">
        <v>72630106</v>
      </c>
      <c r="P813" s="58">
        <v>26095073</v>
      </c>
      <c r="Q813" s="72">
        <v>75000000</v>
      </c>
      <c r="R813" s="73" t="s">
        <v>51</v>
      </c>
    </row>
    <row r="814" spans="3:18" x14ac:dyDescent="0.25">
      <c r="C814" s="8">
        <v>2021</v>
      </c>
      <c r="D814" s="80" t="s">
        <v>71</v>
      </c>
      <c r="E814" s="9" t="str">
        <f>IFERROR(VLOOKUP(F814,Table3[#All],2,FALSE)," ")</f>
        <v xml:space="preserve"> </v>
      </c>
      <c r="F814" s="1" t="s">
        <v>11114</v>
      </c>
      <c r="G814" s="1" t="s">
        <v>11115</v>
      </c>
      <c r="H814" s="1"/>
      <c r="I814" s="1" t="s">
        <v>11190</v>
      </c>
      <c r="J814" s="1" t="s">
        <v>11206</v>
      </c>
      <c r="K814" s="2">
        <v>1</v>
      </c>
      <c r="L814" s="52">
        <v>9000</v>
      </c>
      <c r="M814" s="58">
        <f>Table1[[#This Row],[Percent]]*Table1[[#This Row],[Estimated Cost]]</f>
        <v>9000</v>
      </c>
      <c r="N814" s="92">
        <f>Table1[[#This Row],[Estimated Cost]]-Table1[[#This Row],[Grant Money ]]</f>
        <v>0</v>
      </c>
      <c r="O814" s="45">
        <v>72630106</v>
      </c>
      <c r="P814" s="58">
        <v>26095073</v>
      </c>
      <c r="Q814" s="72">
        <v>75000000</v>
      </c>
      <c r="R814" s="73" t="s">
        <v>18</v>
      </c>
    </row>
    <row r="815" spans="3:18" x14ac:dyDescent="0.25">
      <c r="C815" s="8">
        <v>2021</v>
      </c>
      <c r="D815" s="80" t="s">
        <v>71</v>
      </c>
      <c r="E815" s="9" t="str">
        <f>IFERROR(VLOOKUP(F815,Table3[#All],2,FALSE)," ")</f>
        <v xml:space="preserve"> </v>
      </c>
      <c r="F815" s="1" t="s">
        <v>10958</v>
      </c>
      <c r="G815" s="1" t="s">
        <v>128</v>
      </c>
      <c r="H815" s="1"/>
      <c r="I815" s="1" t="s">
        <v>11190</v>
      </c>
      <c r="J815" s="1" t="s">
        <v>11206</v>
      </c>
      <c r="K815" s="2">
        <v>1</v>
      </c>
      <c r="L815" s="52">
        <v>57162</v>
      </c>
      <c r="M815" s="58">
        <f>Table1[[#This Row],[Percent]]*Table1[[#This Row],[Estimated Cost]]</f>
        <v>57162</v>
      </c>
      <c r="N815" s="92">
        <f>Table1[[#This Row],[Estimated Cost]]-Table1[[#This Row],[Grant Money ]]</f>
        <v>0</v>
      </c>
      <c r="O815" s="45">
        <v>72630106</v>
      </c>
      <c r="P815" s="58">
        <v>26095073</v>
      </c>
      <c r="Q815" s="72">
        <v>75000000</v>
      </c>
      <c r="R815" s="73" t="s">
        <v>18</v>
      </c>
    </row>
    <row r="816" spans="3:18" x14ac:dyDescent="0.25">
      <c r="C816" s="8">
        <v>2021</v>
      </c>
      <c r="D816" s="80" t="s">
        <v>71</v>
      </c>
      <c r="E816" s="9" t="str">
        <f>IFERROR(VLOOKUP(F816,Table3[#All],2,FALSE)," ")</f>
        <v xml:space="preserve"> </v>
      </c>
      <c r="F816" s="1" t="s">
        <v>11194</v>
      </c>
      <c r="G816" s="1" t="s">
        <v>10994</v>
      </c>
      <c r="H816" s="1"/>
      <c r="I816" s="1" t="s">
        <v>11190</v>
      </c>
      <c r="J816" s="1" t="s">
        <v>11206</v>
      </c>
      <c r="K816" s="2">
        <v>1</v>
      </c>
      <c r="L816" s="52">
        <v>13000</v>
      </c>
      <c r="M816" s="58">
        <f>Table1[[#This Row],[Percent]]*Table1[[#This Row],[Estimated Cost]]</f>
        <v>13000</v>
      </c>
      <c r="N816" s="92">
        <f>Table1[[#This Row],[Estimated Cost]]-Table1[[#This Row],[Grant Money ]]</f>
        <v>0</v>
      </c>
      <c r="O816" s="45">
        <v>72630106</v>
      </c>
      <c r="P816" s="58">
        <v>26095073</v>
      </c>
      <c r="Q816" s="72">
        <v>75000000</v>
      </c>
      <c r="R816" s="73" t="s">
        <v>18</v>
      </c>
    </row>
    <row r="817" spans="3:18" x14ac:dyDescent="0.25">
      <c r="C817" s="8">
        <v>2021</v>
      </c>
      <c r="D817" s="80" t="s">
        <v>71</v>
      </c>
      <c r="E817" s="9" t="str">
        <f>IFERROR(VLOOKUP(F817,Table3[#All],2,FALSE)," ")</f>
        <v xml:space="preserve"> </v>
      </c>
      <c r="F817" s="1" t="s">
        <v>11117</v>
      </c>
      <c r="G817" s="1" t="s">
        <v>3392</v>
      </c>
      <c r="H817" s="1"/>
      <c r="I817" s="1" t="s">
        <v>11190</v>
      </c>
      <c r="J817" s="1" t="s">
        <v>11206</v>
      </c>
      <c r="K817" s="2">
        <v>1</v>
      </c>
      <c r="L817" s="52">
        <v>13000</v>
      </c>
      <c r="M817" s="58">
        <f>Table1[[#This Row],[Percent]]*Table1[[#This Row],[Estimated Cost]]</f>
        <v>13000</v>
      </c>
      <c r="N817" s="92">
        <f>Table1[[#This Row],[Estimated Cost]]-Table1[[#This Row],[Grant Money ]]</f>
        <v>0</v>
      </c>
      <c r="O817" s="45">
        <v>72630106</v>
      </c>
      <c r="P817" s="58">
        <v>26095073</v>
      </c>
      <c r="Q817" s="72">
        <v>75000000</v>
      </c>
      <c r="R817" s="73" t="s">
        <v>18</v>
      </c>
    </row>
    <row r="818" spans="3:18" x14ac:dyDescent="0.25">
      <c r="C818" s="8">
        <v>2021</v>
      </c>
      <c r="D818" s="80" t="s">
        <v>71</v>
      </c>
      <c r="E818" s="9" t="str">
        <f>IFERROR(VLOOKUP(F818,Table3[#All],2,FALSE)," ")</f>
        <v xml:space="preserve"> </v>
      </c>
      <c r="F818" s="1" t="s">
        <v>9463</v>
      </c>
      <c r="G818" s="1" t="s">
        <v>11118</v>
      </c>
      <c r="H818" s="1"/>
      <c r="I818" s="1" t="s">
        <v>11190</v>
      </c>
      <c r="J818" s="1" t="s">
        <v>11206</v>
      </c>
      <c r="K818" s="2">
        <v>1</v>
      </c>
      <c r="L818" s="52">
        <v>13000</v>
      </c>
      <c r="M818" s="58">
        <f>Table1[[#This Row],[Percent]]*Table1[[#This Row],[Estimated Cost]]</f>
        <v>13000</v>
      </c>
      <c r="N818" s="92">
        <f>Table1[[#This Row],[Estimated Cost]]-Table1[[#This Row],[Grant Money ]]</f>
        <v>0</v>
      </c>
      <c r="O818" s="45">
        <v>72630106</v>
      </c>
      <c r="P818" s="58">
        <v>26095073</v>
      </c>
      <c r="Q818" s="72">
        <v>75000000</v>
      </c>
      <c r="R818" s="73" t="s">
        <v>18</v>
      </c>
    </row>
    <row r="819" spans="3:18" x14ac:dyDescent="0.25">
      <c r="C819" s="8">
        <v>2021</v>
      </c>
      <c r="D819" s="80" t="s">
        <v>71</v>
      </c>
      <c r="E819" s="9" t="str">
        <f>IFERROR(VLOOKUP(F819,Table3[#All],2,FALSE)," ")</f>
        <v xml:space="preserve"> </v>
      </c>
      <c r="F819" s="1" t="s">
        <v>11074</v>
      </c>
      <c r="G819" s="1" t="s">
        <v>3473</v>
      </c>
      <c r="H819" s="1"/>
      <c r="I819" s="1" t="s">
        <v>11190</v>
      </c>
      <c r="J819" s="1" t="s">
        <v>11206</v>
      </c>
      <c r="K819" s="2">
        <v>1</v>
      </c>
      <c r="L819" s="52">
        <v>13000</v>
      </c>
      <c r="M819" s="58">
        <f>Table1[[#This Row],[Percent]]*Table1[[#This Row],[Estimated Cost]]</f>
        <v>13000</v>
      </c>
      <c r="N819" s="92">
        <f>Table1[[#This Row],[Estimated Cost]]-Table1[[#This Row],[Grant Money ]]</f>
        <v>0</v>
      </c>
      <c r="O819" s="45">
        <v>72630106</v>
      </c>
      <c r="P819" s="58">
        <v>26095073</v>
      </c>
      <c r="Q819" s="72">
        <v>75000000</v>
      </c>
      <c r="R819" s="73" t="s">
        <v>18</v>
      </c>
    </row>
    <row r="820" spans="3:18" x14ac:dyDescent="0.25">
      <c r="C820" s="8">
        <v>2021</v>
      </c>
      <c r="D820" s="80" t="s">
        <v>71</v>
      </c>
      <c r="E820" s="9" t="str">
        <f>IFERROR(VLOOKUP(F820,Table3[#All],2,FALSE)," ")</f>
        <v>GDJ</v>
      </c>
      <c r="F820" s="1" t="s">
        <v>11040</v>
      </c>
      <c r="G820" s="1" t="s">
        <v>268</v>
      </c>
      <c r="H820" s="1"/>
      <c r="I820" s="1" t="s">
        <v>11190</v>
      </c>
      <c r="J820" s="1" t="s">
        <v>11206</v>
      </c>
      <c r="K820" s="2">
        <v>1</v>
      </c>
      <c r="L820" s="52">
        <v>13000</v>
      </c>
      <c r="M820" s="58">
        <f>Table1[[#This Row],[Percent]]*Table1[[#This Row],[Estimated Cost]]</f>
        <v>13000</v>
      </c>
      <c r="N820" s="92">
        <f>Table1[[#This Row],[Estimated Cost]]-Table1[[#This Row],[Grant Money ]]</f>
        <v>0</v>
      </c>
      <c r="O820" s="45">
        <v>72630106</v>
      </c>
      <c r="P820" s="58">
        <v>26095073</v>
      </c>
      <c r="Q820" s="72">
        <v>75000000</v>
      </c>
      <c r="R820" s="73" t="s">
        <v>51</v>
      </c>
    </row>
    <row r="821" spans="3:18" x14ac:dyDescent="0.25">
      <c r="C821" s="8">
        <v>2021</v>
      </c>
      <c r="D821" s="80" t="s">
        <v>71</v>
      </c>
      <c r="E821" s="9" t="str">
        <f>IFERROR(VLOOKUP(F821,Table3[#All],2,FALSE)," ")</f>
        <v>GPM</v>
      </c>
      <c r="F821" s="1" t="s">
        <v>11062</v>
      </c>
      <c r="G821" s="1" t="s">
        <v>10487</v>
      </c>
      <c r="H821" s="1"/>
      <c r="I821" s="1" t="s">
        <v>11190</v>
      </c>
      <c r="J821" s="1" t="s">
        <v>11206</v>
      </c>
      <c r="K821" s="2">
        <v>1</v>
      </c>
      <c r="L821" s="52">
        <v>57162</v>
      </c>
      <c r="M821" s="58">
        <f>Table1[[#This Row],[Percent]]*Table1[[#This Row],[Estimated Cost]]</f>
        <v>57162</v>
      </c>
      <c r="N821" s="92">
        <f>Table1[[#This Row],[Estimated Cost]]-Table1[[#This Row],[Grant Money ]]</f>
        <v>0</v>
      </c>
      <c r="O821" s="45">
        <v>72630106</v>
      </c>
      <c r="P821" s="58">
        <v>26095073</v>
      </c>
      <c r="Q821" s="72">
        <v>75000000</v>
      </c>
      <c r="R821" s="73" t="s">
        <v>51</v>
      </c>
    </row>
    <row r="822" spans="3:18" x14ac:dyDescent="0.25">
      <c r="C822" s="8">
        <v>2021</v>
      </c>
      <c r="D822" s="80" t="s">
        <v>71</v>
      </c>
      <c r="E822" s="9" t="str">
        <f>IFERROR(VLOOKUP(F822,Table3[#All],2,FALSE)," ")</f>
        <v>GVT</v>
      </c>
      <c r="F822" s="1" t="s">
        <v>10872</v>
      </c>
      <c r="G822" s="1" t="s">
        <v>11121</v>
      </c>
      <c r="H822" s="1"/>
      <c r="I822" s="1" t="s">
        <v>11190</v>
      </c>
      <c r="J822" s="1" t="s">
        <v>11206</v>
      </c>
      <c r="K822" s="2">
        <v>1</v>
      </c>
      <c r="L822" s="52">
        <v>23000</v>
      </c>
      <c r="M822" s="58">
        <f>Table1[[#This Row],[Percent]]*Table1[[#This Row],[Estimated Cost]]</f>
        <v>23000</v>
      </c>
      <c r="N822" s="92">
        <f>Table1[[#This Row],[Estimated Cost]]-Table1[[#This Row],[Grant Money ]]</f>
        <v>0</v>
      </c>
      <c r="O822" s="45">
        <v>72630106</v>
      </c>
      <c r="P822" s="58">
        <v>26095073</v>
      </c>
      <c r="Q822" s="72">
        <v>75000000</v>
      </c>
      <c r="R822" s="73" t="s">
        <v>51</v>
      </c>
    </row>
    <row r="823" spans="3:18" x14ac:dyDescent="0.25">
      <c r="C823" s="8">
        <v>2021</v>
      </c>
      <c r="D823" s="80" t="s">
        <v>71</v>
      </c>
      <c r="E823" s="9" t="str">
        <f>IFERROR(VLOOKUP(F823,Table3[#All],2,FALSE)," ")</f>
        <v xml:space="preserve"> </v>
      </c>
      <c r="F823" s="1" t="s">
        <v>11122</v>
      </c>
      <c r="G823" s="1" t="s">
        <v>3646</v>
      </c>
      <c r="H823" s="1"/>
      <c r="I823" s="1" t="s">
        <v>11190</v>
      </c>
      <c r="J823" s="1" t="s">
        <v>11206</v>
      </c>
      <c r="K823" s="2">
        <v>1</v>
      </c>
      <c r="L823" s="52">
        <v>9000</v>
      </c>
      <c r="M823" s="58">
        <f>Table1[[#This Row],[Percent]]*Table1[[#This Row],[Estimated Cost]]</f>
        <v>9000</v>
      </c>
      <c r="N823" s="92">
        <f>Table1[[#This Row],[Estimated Cost]]-Table1[[#This Row],[Grant Money ]]</f>
        <v>0</v>
      </c>
      <c r="O823" s="45">
        <v>72630106</v>
      </c>
      <c r="P823" s="58">
        <v>26095073</v>
      </c>
      <c r="Q823" s="72">
        <v>75000000</v>
      </c>
      <c r="R823" s="73" t="s">
        <v>18</v>
      </c>
    </row>
    <row r="824" spans="3:18" x14ac:dyDescent="0.25">
      <c r="C824" s="8">
        <v>2021</v>
      </c>
      <c r="D824" s="80" t="s">
        <v>71</v>
      </c>
      <c r="E824" s="9" t="str">
        <f>IFERROR(VLOOKUP(F824,Table3[#All],2,FALSE)," ")</f>
        <v xml:space="preserve"> </v>
      </c>
      <c r="F824" s="1" t="s">
        <v>11029</v>
      </c>
      <c r="G824" s="1" t="s">
        <v>55</v>
      </c>
      <c r="H824" s="1"/>
      <c r="I824" s="1" t="s">
        <v>11190</v>
      </c>
      <c r="J824" s="1" t="s">
        <v>11206</v>
      </c>
      <c r="K824" s="2">
        <v>1</v>
      </c>
      <c r="L824" s="52">
        <v>9000</v>
      </c>
      <c r="M824" s="58">
        <f>Table1[[#This Row],[Percent]]*Table1[[#This Row],[Estimated Cost]]</f>
        <v>9000</v>
      </c>
      <c r="N824" s="92">
        <f>Table1[[#This Row],[Estimated Cost]]-Table1[[#This Row],[Grant Money ]]</f>
        <v>0</v>
      </c>
      <c r="O824" s="45">
        <v>72630106</v>
      </c>
      <c r="P824" s="58">
        <v>26095073</v>
      </c>
      <c r="Q824" s="72">
        <v>75000000</v>
      </c>
      <c r="R824" s="73" t="s">
        <v>18</v>
      </c>
    </row>
    <row r="825" spans="3:18" x14ac:dyDescent="0.25">
      <c r="C825" s="8">
        <v>2021</v>
      </c>
      <c r="D825" s="80" t="s">
        <v>71</v>
      </c>
      <c r="E825" s="9" t="str">
        <f>IFERROR(VLOOKUP(F825,Table3[#All],2,FALSE)," ")</f>
        <v xml:space="preserve"> </v>
      </c>
      <c r="F825" s="1" t="s">
        <v>9496</v>
      </c>
      <c r="G825" s="1" t="s">
        <v>11195</v>
      </c>
      <c r="H825" s="1"/>
      <c r="I825" s="1" t="s">
        <v>11190</v>
      </c>
      <c r="J825" s="1" t="s">
        <v>11206</v>
      </c>
      <c r="K825" s="2">
        <v>1</v>
      </c>
      <c r="L825" s="52">
        <v>9000</v>
      </c>
      <c r="M825" s="58">
        <f>Table1[[#This Row],[Percent]]*Table1[[#This Row],[Estimated Cost]]</f>
        <v>9000</v>
      </c>
      <c r="N825" s="92">
        <f>Table1[[#This Row],[Estimated Cost]]-Table1[[#This Row],[Grant Money ]]</f>
        <v>0</v>
      </c>
      <c r="O825" s="45">
        <v>72630106</v>
      </c>
      <c r="P825" s="58">
        <v>26095073</v>
      </c>
      <c r="Q825" s="72">
        <v>75000000</v>
      </c>
      <c r="R825" s="73" t="s">
        <v>18</v>
      </c>
    </row>
    <row r="826" spans="3:18" x14ac:dyDescent="0.25">
      <c r="C826" s="8">
        <v>2021</v>
      </c>
      <c r="D826" s="80" t="s">
        <v>71</v>
      </c>
      <c r="E826" s="9" t="str">
        <f>IFERROR(VLOOKUP(F826,Table3[#All],2,FALSE)," ")</f>
        <v xml:space="preserve"> </v>
      </c>
      <c r="F826" s="1" t="s">
        <v>283</v>
      </c>
      <c r="G826" s="1" t="s">
        <v>277</v>
      </c>
      <c r="H826" s="1"/>
      <c r="I826" s="1" t="s">
        <v>11190</v>
      </c>
      <c r="J826" s="1" t="s">
        <v>11206</v>
      </c>
      <c r="K826" s="2">
        <v>1</v>
      </c>
      <c r="L826" s="52">
        <v>9000</v>
      </c>
      <c r="M826" s="58">
        <f>Table1[[#This Row],[Percent]]*Table1[[#This Row],[Estimated Cost]]</f>
        <v>9000</v>
      </c>
      <c r="N826" s="92">
        <f>Table1[[#This Row],[Estimated Cost]]-Table1[[#This Row],[Grant Money ]]</f>
        <v>0</v>
      </c>
      <c r="O826" s="45">
        <v>72630106</v>
      </c>
      <c r="P826" s="58">
        <v>26095073</v>
      </c>
      <c r="Q826" s="72">
        <v>75000000</v>
      </c>
      <c r="R826" s="73" t="s">
        <v>18</v>
      </c>
    </row>
    <row r="827" spans="3:18" x14ac:dyDescent="0.25">
      <c r="C827" s="8">
        <v>2021</v>
      </c>
      <c r="D827" s="80" t="s">
        <v>71</v>
      </c>
      <c r="E827" s="9" t="str">
        <f>IFERROR(VLOOKUP(F827,Table3[#All],2,FALSE)," ")</f>
        <v xml:space="preserve"> </v>
      </c>
      <c r="F827" s="1" t="s">
        <v>15</v>
      </c>
      <c r="G827" s="1" t="s">
        <v>9</v>
      </c>
      <c r="H827" s="1"/>
      <c r="I827" s="1" t="s">
        <v>11190</v>
      </c>
      <c r="J827" s="1" t="s">
        <v>11206</v>
      </c>
      <c r="K827" s="2">
        <v>1</v>
      </c>
      <c r="L827" s="52">
        <v>13000</v>
      </c>
      <c r="M827" s="58">
        <f>Table1[[#This Row],[Percent]]*Table1[[#This Row],[Estimated Cost]]</f>
        <v>13000</v>
      </c>
      <c r="N827" s="92">
        <f>Table1[[#This Row],[Estimated Cost]]-Table1[[#This Row],[Grant Money ]]</f>
        <v>0</v>
      </c>
      <c r="O827" s="45">
        <v>72630106</v>
      </c>
      <c r="P827" s="58">
        <v>26095073</v>
      </c>
      <c r="Q827" s="72">
        <v>75000000</v>
      </c>
      <c r="R827" s="73" t="s">
        <v>18</v>
      </c>
    </row>
    <row r="828" spans="3:18" x14ac:dyDescent="0.25">
      <c r="C828" s="8">
        <v>2021</v>
      </c>
      <c r="D828" s="80" t="s">
        <v>71</v>
      </c>
      <c r="E828" s="9" t="str">
        <f>IFERROR(VLOOKUP(F828,Table3[#All],2,FALSE)," ")</f>
        <v xml:space="preserve"> </v>
      </c>
      <c r="F828" s="1" t="s">
        <v>11125</v>
      </c>
      <c r="G828" s="1" t="s">
        <v>11126</v>
      </c>
      <c r="H828" s="1"/>
      <c r="I828" s="1" t="s">
        <v>11190</v>
      </c>
      <c r="J828" s="1" t="s">
        <v>11206</v>
      </c>
      <c r="K828" s="2">
        <v>1</v>
      </c>
      <c r="L828" s="52">
        <v>9000</v>
      </c>
      <c r="M828" s="58">
        <f>Table1[[#This Row],[Percent]]*Table1[[#This Row],[Estimated Cost]]</f>
        <v>9000</v>
      </c>
      <c r="N828" s="92">
        <f>Table1[[#This Row],[Estimated Cost]]-Table1[[#This Row],[Grant Money ]]</f>
        <v>0</v>
      </c>
      <c r="O828" s="45">
        <v>72630106</v>
      </c>
      <c r="P828" s="58">
        <v>26095073</v>
      </c>
      <c r="Q828" s="72">
        <v>75000000</v>
      </c>
      <c r="R828" s="73" t="s">
        <v>18</v>
      </c>
    </row>
    <row r="829" spans="3:18" x14ac:dyDescent="0.25">
      <c r="C829" s="8">
        <v>2021</v>
      </c>
      <c r="D829" s="80" t="s">
        <v>71</v>
      </c>
      <c r="E829" s="9" t="str">
        <f>IFERROR(VLOOKUP(F829,Table3[#All],2,FALSE)," ")</f>
        <v>INJ</v>
      </c>
      <c r="F829" s="1" t="s">
        <v>9450</v>
      </c>
      <c r="G829" s="1" t="s">
        <v>197</v>
      </c>
      <c r="H829" s="1"/>
      <c r="I829" s="1" t="s">
        <v>11190</v>
      </c>
      <c r="J829" s="1" t="s">
        <v>11206</v>
      </c>
      <c r="K829" s="2">
        <v>1</v>
      </c>
      <c r="L829" s="52">
        <v>13000</v>
      </c>
      <c r="M829" s="58">
        <f>Table1[[#This Row],[Percent]]*Table1[[#This Row],[Estimated Cost]]</f>
        <v>13000</v>
      </c>
      <c r="N829" s="92">
        <f>Table1[[#This Row],[Estimated Cost]]-Table1[[#This Row],[Grant Money ]]</f>
        <v>0</v>
      </c>
      <c r="O829" s="45">
        <v>72630106</v>
      </c>
      <c r="P829" s="58">
        <v>26095073</v>
      </c>
      <c r="Q829" s="72">
        <v>75000000</v>
      </c>
      <c r="R829" s="73" t="s">
        <v>51</v>
      </c>
    </row>
    <row r="830" spans="3:18" x14ac:dyDescent="0.25">
      <c r="C830" s="8">
        <v>2021</v>
      </c>
      <c r="D830" s="80" t="s">
        <v>71</v>
      </c>
      <c r="E830" s="9" t="str">
        <f>IFERROR(VLOOKUP(F830,Table3[#All],2,FALSE)," ")</f>
        <v xml:space="preserve"> </v>
      </c>
      <c r="F830" s="1" t="s">
        <v>243</v>
      </c>
      <c r="G830" s="1" t="s">
        <v>11196</v>
      </c>
      <c r="H830" s="1"/>
      <c r="I830" s="1" t="s">
        <v>11190</v>
      </c>
      <c r="J830" s="1" t="s">
        <v>11206</v>
      </c>
      <c r="K830" s="2">
        <v>1</v>
      </c>
      <c r="L830" s="52">
        <v>13000</v>
      </c>
      <c r="M830" s="58">
        <f>Table1[[#This Row],[Percent]]*Table1[[#This Row],[Estimated Cost]]</f>
        <v>13000</v>
      </c>
      <c r="N830" s="92">
        <f>Table1[[#This Row],[Estimated Cost]]-Table1[[#This Row],[Grant Money ]]</f>
        <v>0</v>
      </c>
      <c r="O830" s="45">
        <v>72630106</v>
      </c>
      <c r="P830" s="58">
        <v>26095073</v>
      </c>
      <c r="Q830" s="72">
        <v>75000000</v>
      </c>
      <c r="R830" s="73" t="s">
        <v>18</v>
      </c>
    </row>
    <row r="831" spans="3:18" x14ac:dyDescent="0.25">
      <c r="C831" s="8">
        <v>2021</v>
      </c>
      <c r="D831" s="80" t="s">
        <v>71</v>
      </c>
      <c r="E831" s="9" t="str">
        <f>IFERROR(VLOOKUP(F831,Table3[#All],2,FALSE)," ")</f>
        <v xml:space="preserve"> </v>
      </c>
      <c r="F831" s="1" t="s">
        <v>11021</v>
      </c>
      <c r="G831" s="1" t="s">
        <v>11101</v>
      </c>
      <c r="H831" s="1"/>
      <c r="I831" s="1" t="s">
        <v>11190</v>
      </c>
      <c r="J831" s="1" t="s">
        <v>11206</v>
      </c>
      <c r="K831" s="2">
        <v>1</v>
      </c>
      <c r="L831" s="52">
        <v>91162</v>
      </c>
      <c r="M831" s="58">
        <f>Table1[[#This Row],[Percent]]*Table1[[#This Row],[Estimated Cost]]</f>
        <v>91162</v>
      </c>
      <c r="N831" s="92">
        <f>Table1[[#This Row],[Estimated Cost]]-Table1[[#This Row],[Grant Money ]]</f>
        <v>0</v>
      </c>
      <c r="O831" s="45">
        <v>72630106</v>
      </c>
      <c r="P831" s="58">
        <v>26095073</v>
      </c>
      <c r="Q831" s="72">
        <v>75000000</v>
      </c>
      <c r="R831" s="73" t="s">
        <v>18</v>
      </c>
    </row>
    <row r="832" spans="3:18" x14ac:dyDescent="0.25">
      <c r="C832" s="8">
        <v>2021</v>
      </c>
      <c r="D832" s="80" t="s">
        <v>71</v>
      </c>
      <c r="E832" s="9" t="str">
        <f>IFERROR(VLOOKUP(F832,Table3[#All],2,FALSE)," ")</f>
        <v xml:space="preserve"> </v>
      </c>
      <c r="F832" s="1" t="s">
        <v>11127</v>
      </c>
      <c r="G832" s="1" t="s">
        <v>11101</v>
      </c>
      <c r="H832" s="1"/>
      <c r="I832" s="1" t="s">
        <v>11190</v>
      </c>
      <c r="J832" s="1" t="s">
        <v>11206</v>
      </c>
      <c r="K832" s="2">
        <v>1</v>
      </c>
      <c r="L832" s="52">
        <v>23000</v>
      </c>
      <c r="M832" s="58">
        <f>Table1[[#This Row],[Percent]]*Table1[[#This Row],[Estimated Cost]]</f>
        <v>23000</v>
      </c>
      <c r="N832" s="92">
        <f>Table1[[#This Row],[Estimated Cost]]-Table1[[#This Row],[Grant Money ]]</f>
        <v>0</v>
      </c>
      <c r="O832" s="45">
        <v>72630106</v>
      </c>
      <c r="P832" s="58">
        <v>26095073</v>
      </c>
      <c r="Q832" s="72">
        <v>75000000</v>
      </c>
      <c r="R832" s="73" t="s">
        <v>18</v>
      </c>
    </row>
    <row r="833" spans="3:18" x14ac:dyDescent="0.25">
      <c r="C833" s="8">
        <v>2021</v>
      </c>
      <c r="D833" s="80" t="s">
        <v>71</v>
      </c>
      <c r="E833" s="9" t="str">
        <f>IFERROR(VLOOKUP(F833,Table3[#All],2,FALSE)," ")</f>
        <v xml:space="preserve"> </v>
      </c>
      <c r="F833" s="1" t="s">
        <v>10996</v>
      </c>
      <c r="G833" s="1" t="s">
        <v>4140</v>
      </c>
      <c r="H833" s="1"/>
      <c r="I833" s="1" t="s">
        <v>11190</v>
      </c>
      <c r="J833" s="1" t="s">
        <v>11206</v>
      </c>
      <c r="K833" s="2">
        <v>1</v>
      </c>
      <c r="L833" s="52">
        <v>23000</v>
      </c>
      <c r="M833" s="58">
        <f>Table1[[#This Row],[Percent]]*Table1[[#This Row],[Estimated Cost]]</f>
        <v>23000</v>
      </c>
      <c r="N833" s="92">
        <f>Table1[[#This Row],[Estimated Cost]]-Table1[[#This Row],[Grant Money ]]</f>
        <v>0</v>
      </c>
      <c r="O833" s="45">
        <v>72630106</v>
      </c>
      <c r="P833" s="58">
        <v>26095073</v>
      </c>
      <c r="Q833" s="72">
        <v>75000000</v>
      </c>
      <c r="R833" s="73" t="s">
        <v>18</v>
      </c>
    </row>
    <row r="834" spans="3:18" x14ac:dyDescent="0.25">
      <c r="C834" s="8">
        <v>2021</v>
      </c>
      <c r="D834" s="80" t="s">
        <v>71</v>
      </c>
      <c r="E834" s="9" t="str">
        <f>IFERROR(VLOOKUP(F834,Table3[#All],2,FALSE)," ")</f>
        <v xml:space="preserve"> </v>
      </c>
      <c r="F834" s="1" t="s">
        <v>10959</v>
      </c>
      <c r="G834" s="1" t="s">
        <v>4226</v>
      </c>
      <c r="H834" s="1"/>
      <c r="I834" s="1" t="s">
        <v>11190</v>
      </c>
      <c r="J834" s="1" t="s">
        <v>11206</v>
      </c>
      <c r="K834" s="2">
        <v>1</v>
      </c>
      <c r="L834" s="52">
        <v>23000</v>
      </c>
      <c r="M834" s="58">
        <f>Table1[[#This Row],[Percent]]*Table1[[#This Row],[Estimated Cost]]</f>
        <v>23000</v>
      </c>
      <c r="N834" s="92">
        <f>Table1[[#This Row],[Estimated Cost]]-Table1[[#This Row],[Grant Money ]]</f>
        <v>0</v>
      </c>
      <c r="O834" s="45">
        <v>72630106</v>
      </c>
      <c r="P834" s="58">
        <v>26095073</v>
      </c>
      <c r="Q834" s="72">
        <v>75000000</v>
      </c>
      <c r="R834" s="73" t="s">
        <v>18</v>
      </c>
    </row>
    <row r="835" spans="3:18" x14ac:dyDescent="0.25">
      <c r="C835" s="8">
        <v>2021</v>
      </c>
      <c r="D835" s="80" t="s">
        <v>71</v>
      </c>
      <c r="E835" s="9" t="str">
        <f>IFERROR(VLOOKUP(F835,Table3[#All],2,FALSE)," ")</f>
        <v xml:space="preserve"> </v>
      </c>
      <c r="F835" s="1" t="s">
        <v>10539</v>
      </c>
      <c r="G835" s="1" t="s">
        <v>4308</v>
      </c>
      <c r="H835" s="1"/>
      <c r="I835" s="1" t="s">
        <v>11190</v>
      </c>
      <c r="J835" s="1" t="s">
        <v>11206</v>
      </c>
      <c r="K835" s="2">
        <v>1</v>
      </c>
      <c r="L835" s="52">
        <v>23000</v>
      </c>
      <c r="M835" s="58">
        <f>Table1[[#This Row],[Percent]]*Table1[[#This Row],[Estimated Cost]]</f>
        <v>23000</v>
      </c>
      <c r="N835" s="92">
        <f>Table1[[#This Row],[Estimated Cost]]-Table1[[#This Row],[Grant Money ]]</f>
        <v>0</v>
      </c>
      <c r="O835" s="45">
        <v>72630106</v>
      </c>
      <c r="P835" s="58">
        <v>26095073</v>
      </c>
      <c r="Q835" s="72">
        <v>75000000</v>
      </c>
      <c r="R835" s="73" t="s">
        <v>18</v>
      </c>
    </row>
    <row r="836" spans="3:18" x14ac:dyDescent="0.25">
      <c r="C836" s="8">
        <v>2021</v>
      </c>
      <c r="D836" s="80" t="s">
        <v>71</v>
      </c>
      <c r="E836" s="9" t="str">
        <f>IFERROR(VLOOKUP(F836,Table3[#All],2,FALSE)," ")</f>
        <v xml:space="preserve"> </v>
      </c>
      <c r="F836" s="1" t="s">
        <v>11046</v>
      </c>
      <c r="G836" s="1" t="s">
        <v>11197</v>
      </c>
      <c r="H836" s="1"/>
      <c r="I836" s="1" t="s">
        <v>11190</v>
      </c>
      <c r="J836" s="1" t="s">
        <v>11206</v>
      </c>
      <c r="K836" s="2">
        <v>1</v>
      </c>
      <c r="L836" s="52">
        <v>13000</v>
      </c>
      <c r="M836" s="58">
        <f>Table1[[#This Row],[Percent]]*Table1[[#This Row],[Estimated Cost]]</f>
        <v>13000</v>
      </c>
      <c r="N836" s="92">
        <f>Table1[[#This Row],[Estimated Cost]]-Table1[[#This Row],[Grant Money ]]</f>
        <v>0</v>
      </c>
      <c r="O836" s="45">
        <v>72630106</v>
      </c>
      <c r="P836" s="58">
        <v>26095073</v>
      </c>
      <c r="Q836" s="72">
        <v>75000000</v>
      </c>
      <c r="R836" s="73" t="s">
        <v>18</v>
      </c>
    </row>
    <row r="837" spans="3:18" x14ac:dyDescent="0.25">
      <c r="C837" s="8">
        <v>2021</v>
      </c>
      <c r="D837" s="80" t="s">
        <v>71</v>
      </c>
      <c r="E837" s="9" t="str">
        <f>IFERROR(VLOOKUP(F837,Table3[#All],2,FALSE)," ")</f>
        <v xml:space="preserve"> </v>
      </c>
      <c r="F837" s="1" t="s">
        <v>10997</v>
      </c>
      <c r="G837" s="1" t="s">
        <v>11198</v>
      </c>
      <c r="H837" s="1"/>
      <c r="I837" s="1" t="s">
        <v>11190</v>
      </c>
      <c r="J837" s="1" t="s">
        <v>11206</v>
      </c>
      <c r="K837" s="2">
        <v>1</v>
      </c>
      <c r="L837" s="52">
        <v>13000</v>
      </c>
      <c r="M837" s="58">
        <f>Table1[[#This Row],[Percent]]*Table1[[#This Row],[Estimated Cost]]</f>
        <v>13000</v>
      </c>
      <c r="N837" s="92">
        <f>Table1[[#This Row],[Estimated Cost]]-Table1[[#This Row],[Grant Money ]]</f>
        <v>0</v>
      </c>
      <c r="O837" s="45">
        <v>72630106</v>
      </c>
      <c r="P837" s="58">
        <v>26095073</v>
      </c>
      <c r="Q837" s="72">
        <v>75000000</v>
      </c>
      <c r="R837" s="73" t="s">
        <v>18</v>
      </c>
    </row>
    <row r="838" spans="3:18" x14ac:dyDescent="0.25">
      <c r="C838" s="8">
        <v>2021</v>
      </c>
      <c r="D838" s="80" t="s">
        <v>71</v>
      </c>
      <c r="E838" s="9" t="str">
        <f>IFERROR(VLOOKUP(F838,Table3[#All],2,FALSE)," ")</f>
        <v xml:space="preserve"> </v>
      </c>
      <c r="F838" s="1" t="s">
        <v>10545</v>
      </c>
      <c r="G838" s="1" t="s">
        <v>11199</v>
      </c>
      <c r="H838" s="1"/>
      <c r="I838" s="1" t="s">
        <v>11190</v>
      </c>
      <c r="J838" s="1" t="s">
        <v>11206</v>
      </c>
      <c r="K838" s="2">
        <v>1</v>
      </c>
      <c r="L838" s="52">
        <v>9000</v>
      </c>
      <c r="M838" s="58">
        <f>Table1[[#This Row],[Percent]]*Table1[[#This Row],[Estimated Cost]]</f>
        <v>9000</v>
      </c>
      <c r="N838" s="92">
        <f>Table1[[#This Row],[Estimated Cost]]-Table1[[#This Row],[Grant Money ]]</f>
        <v>0</v>
      </c>
      <c r="O838" s="45">
        <v>72630106</v>
      </c>
      <c r="P838" s="58">
        <v>26095073</v>
      </c>
      <c r="Q838" s="72">
        <v>75000000</v>
      </c>
      <c r="R838" s="73" t="s">
        <v>18</v>
      </c>
    </row>
    <row r="839" spans="3:18" x14ac:dyDescent="0.25">
      <c r="C839" s="8">
        <v>2021</v>
      </c>
      <c r="D839" s="80" t="s">
        <v>71</v>
      </c>
      <c r="E839" s="9" t="str">
        <f>IFERROR(VLOOKUP(F839,Table3[#All],2,FALSE)," ")</f>
        <v xml:space="preserve"> </v>
      </c>
      <c r="F839" s="1" t="s">
        <v>10488</v>
      </c>
      <c r="G839" s="1" t="s">
        <v>11135</v>
      </c>
      <c r="H839" s="1"/>
      <c r="I839" s="1" t="s">
        <v>11190</v>
      </c>
      <c r="J839" s="1" t="s">
        <v>11206</v>
      </c>
      <c r="K839" s="2">
        <v>1</v>
      </c>
      <c r="L839" s="52">
        <v>23000</v>
      </c>
      <c r="M839" s="58">
        <f>Table1[[#This Row],[Percent]]*Table1[[#This Row],[Estimated Cost]]</f>
        <v>23000</v>
      </c>
      <c r="N839" s="92">
        <f>Table1[[#This Row],[Estimated Cost]]-Table1[[#This Row],[Grant Money ]]</f>
        <v>0</v>
      </c>
      <c r="O839" s="45">
        <v>72630106</v>
      </c>
      <c r="P839" s="58">
        <v>26095073</v>
      </c>
      <c r="Q839" s="72">
        <v>75000000</v>
      </c>
      <c r="R839" s="73" t="s">
        <v>18</v>
      </c>
    </row>
    <row r="840" spans="3:18" x14ac:dyDescent="0.25">
      <c r="C840" s="8">
        <v>2021</v>
      </c>
      <c r="D840" s="80" t="s">
        <v>71</v>
      </c>
      <c r="E840" s="9" t="str">
        <f>IFERROR(VLOOKUP(F840,Table3[#All],2,FALSE)," ")</f>
        <v xml:space="preserve"> </v>
      </c>
      <c r="F840" s="1" t="s">
        <v>9465</v>
      </c>
      <c r="G840" s="1" t="s">
        <v>11136</v>
      </c>
      <c r="H840" s="1"/>
      <c r="I840" s="1" t="s">
        <v>11190</v>
      </c>
      <c r="J840" s="1" t="s">
        <v>11206</v>
      </c>
      <c r="K840" s="2">
        <v>1</v>
      </c>
      <c r="L840" s="52">
        <v>13000</v>
      </c>
      <c r="M840" s="58">
        <f>Table1[[#This Row],[Percent]]*Table1[[#This Row],[Estimated Cost]]</f>
        <v>13000</v>
      </c>
      <c r="N840" s="92">
        <f>Table1[[#This Row],[Estimated Cost]]-Table1[[#This Row],[Grant Money ]]</f>
        <v>0</v>
      </c>
      <c r="O840" s="45">
        <v>72630106</v>
      </c>
      <c r="P840" s="58">
        <v>26095073</v>
      </c>
      <c r="Q840" s="72">
        <v>75000000</v>
      </c>
      <c r="R840" s="73" t="s">
        <v>18</v>
      </c>
    </row>
    <row r="841" spans="3:18" x14ac:dyDescent="0.25">
      <c r="C841" s="8">
        <v>2021</v>
      </c>
      <c r="D841" s="80" t="s">
        <v>71</v>
      </c>
      <c r="E841" s="9" t="str">
        <f>IFERROR(VLOOKUP(F841,Table3[#All],2,FALSE)," ")</f>
        <v xml:space="preserve"> </v>
      </c>
      <c r="F841" s="1" t="s">
        <v>13</v>
      </c>
      <c r="G841" s="1" t="s">
        <v>290</v>
      </c>
      <c r="H841" s="1"/>
      <c r="I841" s="1" t="s">
        <v>11190</v>
      </c>
      <c r="J841" s="1" t="s">
        <v>11206</v>
      </c>
      <c r="K841" s="2">
        <v>1</v>
      </c>
      <c r="L841" s="52">
        <v>9000</v>
      </c>
      <c r="M841" s="58">
        <f>Table1[[#This Row],[Percent]]*Table1[[#This Row],[Estimated Cost]]</f>
        <v>9000</v>
      </c>
      <c r="N841" s="92">
        <f>Table1[[#This Row],[Estimated Cost]]-Table1[[#This Row],[Grant Money ]]</f>
        <v>0</v>
      </c>
      <c r="O841" s="45">
        <v>72630106</v>
      </c>
      <c r="P841" s="58">
        <v>26095073</v>
      </c>
      <c r="Q841" s="72">
        <v>75000000</v>
      </c>
      <c r="R841" s="73" t="s">
        <v>18</v>
      </c>
    </row>
    <row r="842" spans="3:18" x14ac:dyDescent="0.25">
      <c r="C842" s="8">
        <v>2021</v>
      </c>
      <c r="D842" s="80" t="s">
        <v>71</v>
      </c>
      <c r="E842" s="9" t="str">
        <f>IFERROR(VLOOKUP(F842,Table3[#All],2,FALSE)," ")</f>
        <v xml:space="preserve"> </v>
      </c>
      <c r="F842" s="1" t="s">
        <v>11138</v>
      </c>
      <c r="G842" s="1" t="s">
        <v>11137</v>
      </c>
      <c r="H842" s="1"/>
      <c r="I842" s="1" t="s">
        <v>11190</v>
      </c>
      <c r="J842" s="1" t="s">
        <v>11206</v>
      </c>
      <c r="K842" s="2">
        <v>1</v>
      </c>
      <c r="L842" s="52">
        <v>9000</v>
      </c>
      <c r="M842" s="58">
        <f>Table1[[#This Row],[Percent]]*Table1[[#This Row],[Estimated Cost]]</f>
        <v>9000</v>
      </c>
      <c r="N842" s="92">
        <f>Table1[[#This Row],[Estimated Cost]]-Table1[[#This Row],[Grant Money ]]</f>
        <v>0</v>
      </c>
      <c r="O842" s="45">
        <v>72630106</v>
      </c>
      <c r="P842" s="58">
        <v>26095073</v>
      </c>
      <c r="Q842" s="72">
        <v>75000000</v>
      </c>
      <c r="R842" s="73" t="s">
        <v>18</v>
      </c>
    </row>
    <row r="843" spans="3:18" x14ac:dyDescent="0.25">
      <c r="C843" s="8">
        <v>2021</v>
      </c>
      <c r="D843" s="80" t="s">
        <v>71</v>
      </c>
      <c r="E843" s="9" t="str">
        <f>IFERROR(VLOOKUP(F843,Table3[#All],2,FALSE)," ")</f>
        <v xml:space="preserve"> </v>
      </c>
      <c r="F843" s="1" t="s">
        <v>11139</v>
      </c>
      <c r="G843" s="1" t="s">
        <v>11140</v>
      </c>
      <c r="H843" s="1"/>
      <c r="I843" s="1" t="s">
        <v>11190</v>
      </c>
      <c r="J843" s="1" t="s">
        <v>11206</v>
      </c>
      <c r="K843" s="2">
        <v>1</v>
      </c>
      <c r="L843" s="52">
        <v>13000</v>
      </c>
      <c r="M843" s="58">
        <f>Table1[[#This Row],[Percent]]*Table1[[#This Row],[Estimated Cost]]</f>
        <v>13000</v>
      </c>
      <c r="N843" s="92">
        <f>Table1[[#This Row],[Estimated Cost]]-Table1[[#This Row],[Grant Money ]]</f>
        <v>0</v>
      </c>
      <c r="O843" s="45">
        <v>72630106</v>
      </c>
      <c r="P843" s="58">
        <v>26095073</v>
      </c>
      <c r="Q843" s="72">
        <v>75000000</v>
      </c>
      <c r="R843" s="73" t="s">
        <v>18</v>
      </c>
    </row>
    <row r="844" spans="3:18" x14ac:dyDescent="0.25">
      <c r="C844" s="8">
        <v>2021</v>
      </c>
      <c r="D844" s="80" t="s">
        <v>71</v>
      </c>
      <c r="E844" s="9" t="str">
        <f>IFERROR(VLOOKUP(F844,Table3[#All],2,FALSE)," ")</f>
        <v xml:space="preserve"> </v>
      </c>
      <c r="F844" s="1" t="s">
        <v>61</v>
      </c>
      <c r="G844" s="1" t="s">
        <v>60</v>
      </c>
      <c r="H844" s="1"/>
      <c r="I844" s="1" t="s">
        <v>11190</v>
      </c>
      <c r="J844" s="1" t="s">
        <v>11206</v>
      </c>
      <c r="K844" s="2">
        <v>1</v>
      </c>
      <c r="L844" s="52">
        <v>13000</v>
      </c>
      <c r="M844" s="58">
        <f>Table1[[#This Row],[Percent]]*Table1[[#This Row],[Estimated Cost]]</f>
        <v>13000</v>
      </c>
      <c r="N844" s="92">
        <f>Table1[[#This Row],[Estimated Cost]]-Table1[[#This Row],[Grant Money ]]</f>
        <v>0</v>
      </c>
      <c r="O844" s="45">
        <v>72630106</v>
      </c>
      <c r="P844" s="58">
        <v>26095073</v>
      </c>
      <c r="Q844" s="72">
        <v>75000000</v>
      </c>
      <c r="R844" s="73" t="s">
        <v>18</v>
      </c>
    </row>
    <row r="845" spans="3:18" x14ac:dyDescent="0.25">
      <c r="C845" s="8">
        <v>2021</v>
      </c>
      <c r="D845" s="80" t="s">
        <v>71</v>
      </c>
      <c r="E845" s="9" t="str">
        <f>IFERROR(VLOOKUP(F845,Table3[#All],2,FALSE)," ")</f>
        <v xml:space="preserve"> </v>
      </c>
      <c r="F845" s="1" t="s">
        <v>11047</v>
      </c>
      <c r="G845" s="1" t="s">
        <v>92</v>
      </c>
      <c r="H845" s="1"/>
      <c r="I845" s="1" t="s">
        <v>11190</v>
      </c>
      <c r="J845" s="1" t="s">
        <v>11206</v>
      </c>
      <c r="K845" s="2">
        <v>1</v>
      </c>
      <c r="L845" s="52">
        <v>13000</v>
      </c>
      <c r="M845" s="58">
        <f>Table1[[#This Row],[Percent]]*Table1[[#This Row],[Estimated Cost]]</f>
        <v>13000</v>
      </c>
      <c r="N845" s="92">
        <f>Table1[[#This Row],[Estimated Cost]]-Table1[[#This Row],[Grant Money ]]</f>
        <v>0</v>
      </c>
      <c r="O845" s="45">
        <v>72630106</v>
      </c>
      <c r="P845" s="58">
        <v>26095073</v>
      </c>
      <c r="Q845" s="72">
        <v>75000000</v>
      </c>
      <c r="R845" s="73" t="s">
        <v>18</v>
      </c>
    </row>
    <row r="846" spans="3:18" x14ac:dyDescent="0.25">
      <c r="C846" s="8">
        <v>2021</v>
      </c>
      <c r="D846" s="80" t="s">
        <v>71</v>
      </c>
      <c r="E846" s="9" t="str">
        <f>IFERROR(VLOOKUP(F846,Table3[#All],2,FALSE)," ")</f>
        <v xml:space="preserve"> </v>
      </c>
      <c r="F846" s="1" t="s">
        <v>288</v>
      </c>
      <c r="G846" s="1" t="s">
        <v>11141</v>
      </c>
      <c r="H846" s="1"/>
      <c r="I846" s="1" t="s">
        <v>11190</v>
      </c>
      <c r="J846" s="1" t="s">
        <v>11206</v>
      </c>
      <c r="K846" s="2">
        <v>1</v>
      </c>
      <c r="L846" s="52">
        <v>13000</v>
      </c>
      <c r="M846" s="58">
        <f>Table1[[#This Row],[Percent]]*Table1[[#This Row],[Estimated Cost]]</f>
        <v>13000</v>
      </c>
      <c r="N846" s="92">
        <f>Table1[[#This Row],[Estimated Cost]]-Table1[[#This Row],[Grant Money ]]</f>
        <v>0</v>
      </c>
      <c r="O846" s="45">
        <v>72630106</v>
      </c>
      <c r="P846" s="58">
        <v>26095073</v>
      </c>
      <c r="Q846" s="72">
        <v>75000000</v>
      </c>
      <c r="R846" s="73" t="s">
        <v>18</v>
      </c>
    </row>
    <row r="847" spans="3:18" x14ac:dyDescent="0.25">
      <c r="C847" s="8">
        <v>2021</v>
      </c>
      <c r="D847" s="80" t="s">
        <v>71</v>
      </c>
      <c r="E847" s="9" t="str">
        <f>IFERROR(VLOOKUP(F847,Table3[#All],2,FALSE)," ")</f>
        <v xml:space="preserve"> </v>
      </c>
      <c r="F847" s="1" t="s">
        <v>199</v>
      </c>
      <c r="G847" s="1" t="s">
        <v>199</v>
      </c>
      <c r="H847" s="1"/>
      <c r="I847" s="1" t="s">
        <v>11190</v>
      </c>
      <c r="J847" s="1" t="s">
        <v>11206</v>
      </c>
      <c r="K847" s="2">
        <v>1</v>
      </c>
      <c r="L847" s="52">
        <v>9000</v>
      </c>
      <c r="M847" s="58">
        <f>Table1[[#This Row],[Percent]]*Table1[[#This Row],[Estimated Cost]]</f>
        <v>9000</v>
      </c>
      <c r="N847" s="92">
        <f>Table1[[#This Row],[Estimated Cost]]-Table1[[#This Row],[Grant Money ]]</f>
        <v>0</v>
      </c>
      <c r="O847" s="45">
        <v>72630106</v>
      </c>
      <c r="P847" s="58">
        <v>26095073</v>
      </c>
      <c r="Q847" s="72">
        <v>75000000</v>
      </c>
      <c r="R847" s="73" t="s">
        <v>18</v>
      </c>
    </row>
    <row r="848" spans="3:18" x14ac:dyDescent="0.25">
      <c r="C848" s="8">
        <v>2021</v>
      </c>
      <c r="D848" s="80" t="s">
        <v>71</v>
      </c>
      <c r="E848" s="9" t="str">
        <f>IFERROR(VLOOKUP(F848,Table3[#All],2,FALSE)," ")</f>
        <v>LNC</v>
      </c>
      <c r="F848" s="1" t="s">
        <v>9451</v>
      </c>
      <c r="G848" s="1" t="s">
        <v>4809</v>
      </c>
      <c r="H848" s="1"/>
      <c r="I848" s="1" t="s">
        <v>11190</v>
      </c>
      <c r="J848" s="1" t="s">
        <v>11206</v>
      </c>
      <c r="K848" s="2">
        <v>1</v>
      </c>
      <c r="L848" s="52">
        <v>13000</v>
      </c>
      <c r="M848" s="58">
        <f>Table1[[#This Row],[Percent]]*Table1[[#This Row],[Estimated Cost]]</f>
        <v>13000</v>
      </c>
      <c r="N848" s="92">
        <f>Table1[[#This Row],[Estimated Cost]]-Table1[[#This Row],[Grant Money ]]</f>
        <v>0</v>
      </c>
      <c r="O848" s="45">
        <v>72630106</v>
      </c>
      <c r="P848" s="58">
        <v>26095073</v>
      </c>
      <c r="Q848" s="72">
        <v>75000000</v>
      </c>
      <c r="R848" s="73" t="s">
        <v>18</v>
      </c>
    </row>
    <row r="849" spans="3:18" x14ac:dyDescent="0.25">
      <c r="C849" s="8">
        <v>2021</v>
      </c>
      <c r="D849" s="80" t="s">
        <v>71</v>
      </c>
      <c r="E849" s="9" t="str">
        <f>IFERROR(VLOOKUP(F849,Table3[#All],2,FALSE)," ")</f>
        <v xml:space="preserve"> </v>
      </c>
      <c r="F849" s="1" t="s">
        <v>10977</v>
      </c>
      <c r="G849" s="1" t="s">
        <v>10975</v>
      </c>
      <c r="H849" s="1"/>
      <c r="I849" s="1" t="s">
        <v>11190</v>
      </c>
      <c r="J849" s="1" t="s">
        <v>11206</v>
      </c>
      <c r="K849" s="2">
        <v>1</v>
      </c>
      <c r="L849" s="52">
        <v>9000</v>
      </c>
      <c r="M849" s="58">
        <f>Table1[[#This Row],[Percent]]*Table1[[#This Row],[Estimated Cost]]</f>
        <v>9000</v>
      </c>
      <c r="N849" s="92">
        <f>Table1[[#This Row],[Estimated Cost]]-Table1[[#This Row],[Grant Money ]]</f>
        <v>0</v>
      </c>
      <c r="O849" s="45">
        <v>72630106</v>
      </c>
      <c r="P849" s="58">
        <v>26095073</v>
      </c>
      <c r="Q849" s="72">
        <v>75000000</v>
      </c>
      <c r="R849" s="73" t="s">
        <v>18</v>
      </c>
    </row>
    <row r="850" spans="3:18" x14ac:dyDescent="0.25">
      <c r="C850" s="8">
        <v>2021</v>
      </c>
      <c r="D850" s="80" t="s">
        <v>71</v>
      </c>
      <c r="E850" s="9" t="str">
        <f>IFERROR(VLOOKUP(F850,Table3[#All],2,FALSE)," ")</f>
        <v xml:space="preserve"> </v>
      </c>
      <c r="F850" s="1" t="s">
        <v>11030</v>
      </c>
      <c r="G850" s="1" t="s">
        <v>201</v>
      </c>
      <c r="H850" s="1"/>
      <c r="I850" s="1" t="s">
        <v>11190</v>
      </c>
      <c r="J850" s="1" t="s">
        <v>11206</v>
      </c>
      <c r="K850" s="2">
        <v>1</v>
      </c>
      <c r="L850" s="52">
        <v>13000</v>
      </c>
      <c r="M850" s="58">
        <f>Table1[[#This Row],[Percent]]*Table1[[#This Row],[Estimated Cost]]</f>
        <v>13000</v>
      </c>
      <c r="N850" s="92">
        <f>Table1[[#This Row],[Estimated Cost]]-Table1[[#This Row],[Grant Money ]]</f>
        <v>0</v>
      </c>
      <c r="O850" s="45">
        <v>72630106</v>
      </c>
      <c r="P850" s="58">
        <v>26095073</v>
      </c>
      <c r="Q850" s="72">
        <v>75000000</v>
      </c>
      <c r="R850" s="73" t="s">
        <v>18</v>
      </c>
    </row>
    <row r="851" spans="3:18" x14ac:dyDescent="0.25">
      <c r="C851" s="8">
        <v>2021</v>
      </c>
      <c r="D851" s="80" t="s">
        <v>71</v>
      </c>
      <c r="E851" s="9" t="str">
        <f>IFERROR(VLOOKUP(F851,Table3[#All],2,FALSE)," ")</f>
        <v xml:space="preserve"> </v>
      </c>
      <c r="F851" s="1" t="s">
        <v>10978</v>
      </c>
      <c r="G851" s="1" t="s">
        <v>5043</v>
      </c>
      <c r="H851" s="1"/>
      <c r="I851" s="1" t="s">
        <v>11190</v>
      </c>
      <c r="J851" s="1" t="s">
        <v>11206</v>
      </c>
      <c r="K851" s="2">
        <v>1</v>
      </c>
      <c r="L851" s="52">
        <v>9000</v>
      </c>
      <c r="M851" s="58">
        <f>Table1[[#This Row],[Percent]]*Table1[[#This Row],[Estimated Cost]]</f>
        <v>9000</v>
      </c>
      <c r="N851" s="92">
        <f>Table1[[#This Row],[Estimated Cost]]-Table1[[#This Row],[Grant Money ]]</f>
        <v>0</v>
      </c>
      <c r="O851" s="45">
        <v>72630106</v>
      </c>
      <c r="P851" s="58">
        <v>26095073</v>
      </c>
      <c r="Q851" s="72">
        <v>75000000</v>
      </c>
      <c r="R851" s="73" t="s">
        <v>18</v>
      </c>
    </row>
    <row r="852" spans="3:18" x14ac:dyDescent="0.25">
      <c r="C852" s="8">
        <v>2021</v>
      </c>
      <c r="D852" s="80" t="s">
        <v>71</v>
      </c>
      <c r="E852" s="9" t="str">
        <f>IFERROR(VLOOKUP(F852,Table3[#All],2,FALSE)," ")</f>
        <v xml:space="preserve"> </v>
      </c>
      <c r="F852" s="1" t="s">
        <v>11131</v>
      </c>
      <c r="G852" s="1" t="s">
        <v>5052</v>
      </c>
      <c r="H852" s="1"/>
      <c r="I852" s="1" t="s">
        <v>11190</v>
      </c>
      <c r="J852" s="1" t="s">
        <v>11206</v>
      </c>
      <c r="K852" s="2">
        <v>1</v>
      </c>
      <c r="L852" s="52">
        <v>9000</v>
      </c>
      <c r="M852" s="58">
        <f>Table1[[#This Row],[Percent]]*Table1[[#This Row],[Estimated Cost]]</f>
        <v>9000</v>
      </c>
      <c r="N852" s="92">
        <f>Table1[[#This Row],[Estimated Cost]]-Table1[[#This Row],[Grant Money ]]</f>
        <v>0</v>
      </c>
      <c r="O852" s="45">
        <v>72630106</v>
      </c>
      <c r="P852" s="58">
        <v>26095073</v>
      </c>
      <c r="Q852" s="72">
        <v>75000000</v>
      </c>
      <c r="R852" s="73" t="s">
        <v>18</v>
      </c>
    </row>
    <row r="853" spans="3:18" x14ac:dyDescent="0.25">
      <c r="C853" s="8">
        <v>2021</v>
      </c>
      <c r="D853" s="80" t="s">
        <v>71</v>
      </c>
      <c r="E853" s="9" t="str">
        <f>IFERROR(VLOOKUP(F853,Table3[#All],2,FALSE)," ")</f>
        <v xml:space="preserve"> </v>
      </c>
      <c r="F853" s="1" t="s">
        <v>10998</v>
      </c>
      <c r="G853" s="1" t="s">
        <v>145</v>
      </c>
      <c r="H853" s="1"/>
      <c r="I853" s="1" t="s">
        <v>11190</v>
      </c>
      <c r="J853" s="1" t="s">
        <v>11206</v>
      </c>
      <c r="K853" s="2">
        <v>1</v>
      </c>
      <c r="L853" s="52">
        <v>13000</v>
      </c>
      <c r="M853" s="58">
        <f>Table1[[#This Row],[Percent]]*Table1[[#This Row],[Estimated Cost]]</f>
        <v>13000</v>
      </c>
      <c r="N853" s="92">
        <f>Table1[[#This Row],[Estimated Cost]]-Table1[[#This Row],[Grant Money ]]</f>
        <v>0</v>
      </c>
      <c r="O853" s="45">
        <v>72630106</v>
      </c>
      <c r="P853" s="58">
        <v>26095073</v>
      </c>
      <c r="Q853" s="72">
        <v>75000000</v>
      </c>
      <c r="R853" s="73" t="s">
        <v>18</v>
      </c>
    </row>
    <row r="854" spans="3:18" x14ac:dyDescent="0.25">
      <c r="C854" s="8">
        <v>2021</v>
      </c>
      <c r="D854" s="80" t="s">
        <v>71</v>
      </c>
      <c r="E854" s="9" t="str">
        <f>IFERROR(VLOOKUP(F854,Table3[#All],2,FALSE)," ")</f>
        <v xml:space="preserve"> </v>
      </c>
      <c r="F854" s="1" t="s">
        <v>11132</v>
      </c>
      <c r="G854" s="1" t="s">
        <v>5066</v>
      </c>
      <c r="H854" s="1"/>
      <c r="I854" s="1" t="s">
        <v>11190</v>
      </c>
      <c r="J854" s="1" t="s">
        <v>11206</v>
      </c>
      <c r="K854" s="2">
        <v>1</v>
      </c>
      <c r="L854" s="52">
        <v>13000</v>
      </c>
      <c r="M854" s="58">
        <f>Table1[[#This Row],[Percent]]*Table1[[#This Row],[Estimated Cost]]</f>
        <v>13000</v>
      </c>
      <c r="N854" s="92">
        <f>Table1[[#This Row],[Estimated Cost]]-Table1[[#This Row],[Grant Money ]]</f>
        <v>0</v>
      </c>
      <c r="O854" s="45">
        <v>72630106</v>
      </c>
      <c r="P854" s="58">
        <v>26095073</v>
      </c>
      <c r="Q854" s="72">
        <v>75000000</v>
      </c>
      <c r="R854" s="73" t="s">
        <v>18</v>
      </c>
    </row>
    <row r="855" spans="3:18" x14ac:dyDescent="0.25">
      <c r="C855" s="8">
        <v>2021</v>
      </c>
      <c r="D855" s="80" t="s">
        <v>71</v>
      </c>
      <c r="E855" s="9" t="str">
        <f>IFERROR(VLOOKUP(F855,Table3[#All],2,FALSE)," ")</f>
        <v xml:space="preserve"> </v>
      </c>
      <c r="F855" s="1" t="s">
        <v>217</v>
      </c>
      <c r="G855" s="1" t="s">
        <v>202</v>
      </c>
      <c r="H855" s="1"/>
      <c r="I855" s="1" t="s">
        <v>11190</v>
      </c>
      <c r="J855" s="1" t="s">
        <v>11206</v>
      </c>
      <c r="K855" s="2">
        <v>1</v>
      </c>
      <c r="L855" s="52">
        <v>23000</v>
      </c>
      <c r="M855" s="58">
        <f>Table1[[#This Row],[Percent]]*Table1[[#This Row],[Estimated Cost]]</f>
        <v>23000</v>
      </c>
      <c r="N855" s="92">
        <f>Table1[[#This Row],[Estimated Cost]]-Table1[[#This Row],[Grant Money ]]</f>
        <v>0</v>
      </c>
      <c r="O855" s="45">
        <v>72630106</v>
      </c>
      <c r="P855" s="58">
        <v>26095073</v>
      </c>
      <c r="Q855" s="72">
        <v>75000000</v>
      </c>
      <c r="R855" s="73" t="s">
        <v>18</v>
      </c>
    </row>
    <row r="856" spans="3:18" x14ac:dyDescent="0.25">
      <c r="C856" s="8">
        <v>2021</v>
      </c>
      <c r="D856" s="80" t="s">
        <v>71</v>
      </c>
      <c r="E856" s="9" t="str">
        <f>IFERROR(VLOOKUP(F856,Table3[#All],2,FALSE)," ")</f>
        <v xml:space="preserve"> </v>
      </c>
      <c r="F856" s="1" t="s">
        <v>11133</v>
      </c>
      <c r="G856" s="1" t="s">
        <v>11200</v>
      </c>
      <c r="H856" s="1"/>
      <c r="I856" s="1" t="s">
        <v>11190</v>
      </c>
      <c r="J856" s="1" t="s">
        <v>11206</v>
      </c>
      <c r="K856" s="2">
        <v>1</v>
      </c>
      <c r="L856" s="52">
        <v>9000</v>
      </c>
      <c r="M856" s="58">
        <f>Table1[[#This Row],[Percent]]*Table1[[#This Row],[Estimated Cost]]</f>
        <v>9000</v>
      </c>
      <c r="N856" s="92">
        <f>Table1[[#This Row],[Estimated Cost]]-Table1[[#This Row],[Grant Money ]]</f>
        <v>0</v>
      </c>
      <c r="O856" s="45">
        <v>72630106</v>
      </c>
      <c r="P856" s="58">
        <v>26095073</v>
      </c>
      <c r="Q856" s="72">
        <v>75000000</v>
      </c>
      <c r="R856" s="73" t="s">
        <v>18</v>
      </c>
    </row>
    <row r="857" spans="3:18" x14ac:dyDescent="0.25">
      <c r="C857" s="8">
        <v>2021</v>
      </c>
      <c r="D857" s="80" t="s">
        <v>71</v>
      </c>
      <c r="E857" s="9" t="str">
        <f>IFERROR(VLOOKUP(F857,Table3[#All],2,FALSE)," ")</f>
        <v xml:space="preserve"> </v>
      </c>
      <c r="F857" s="1" t="s">
        <v>11143</v>
      </c>
      <c r="G857" s="1" t="s">
        <v>3769</v>
      </c>
      <c r="H857" s="1"/>
      <c r="I857" s="1" t="s">
        <v>11190</v>
      </c>
      <c r="J857" s="1" t="s">
        <v>11206</v>
      </c>
      <c r="K857" s="2">
        <v>1</v>
      </c>
      <c r="L857" s="52">
        <v>23000</v>
      </c>
      <c r="M857" s="58">
        <f>Table1[[#This Row],[Percent]]*Table1[[#This Row],[Estimated Cost]]</f>
        <v>23000</v>
      </c>
      <c r="N857" s="92">
        <f>Table1[[#This Row],[Estimated Cost]]-Table1[[#This Row],[Grant Money ]]</f>
        <v>0</v>
      </c>
      <c r="O857" s="45">
        <v>72630106</v>
      </c>
      <c r="P857" s="58">
        <v>26095073</v>
      </c>
      <c r="Q857" s="72">
        <v>75000000</v>
      </c>
      <c r="R857" s="73" t="s">
        <v>18</v>
      </c>
    </row>
    <row r="858" spans="3:18" x14ac:dyDescent="0.25">
      <c r="C858" s="8">
        <v>2021</v>
      </c>
      <c r="D858" s="80" t="s">
        <v>71</v>
      </c>
      <c r="E858" s="9" t="str">
        <f>IFERROR(VLOOKUP(F858,Table3[#All],2,FALSE)," ")</f>
        <v>TKI</v>
      </c>
      <c r="F858" s="1" t="s">
        <v>10517</v>
      </c>
      <c r="G858" s="1" t="s">
        <v>10942</v>
      </c>
      <c r="H858" s="1"/>
      <c r="I858" s="1" t="s">
        <v>11190</v>
      </c>
      <c r="J858" s="1" t="s">
        <v>11206</v>
      </c>
      <c r="K858" s="2">
        <v>1</v>
      </c>
      <c r="L858" s="52">
        <v>91162</v>
      </c>
      <c r="M858" s="58">
        <f>Table1[[#This Row],[Percent]]*Table1[[#This Row],[Estimated Cost]]</f>
        <v>91162</v>
      </c>
      <c r="N858" s="92">
        <f>Table1[[#This Row],[Estimated Cost]]-Table1[[#This Row],[Grant Money ]]</f>
        <v>0</v>
      </c>
      <c r="O858" s="45">
        <v>72630106</v>
      </c>
      <c r="P858" s="58">
        <v>26095073</v>
      </c>
      <c r="Q858" s="72">
        <v>75000000</v>
      </c>
      <c r="R858" s="73" t="s">
        <v>51</v>
      </c>
    </row>
    <row r="859" spans="3:18" x14ac:dyDescent="0.25">
      <c r="C859" s="8">
        <v>2021</v>
      </c>
      <c r="D859" s="80" t="s">
        <v>71</v>
      </c>
      <c r="E859" s="9" t="str">
        <f>IFERROR(VLOOKUP(F859,Table3[#All],2,FALSE)," ")</f>
        <v>HQZ</v>
      </c>
      <c r="F859" s="1" t="s">
        <v>10503</v>
      </c>
      <c r="G859" s="1" t="s">
        <v>11187</v>
      </c>
      <c r="H859" s="1"/>
      <c r="I859" s="1" t="s">
        <v>11190</v>
      </c>
      <c r="J859" s="1" t="s">
        <v>11206</v>
      </c>
      <c r="K859" s="2">
        <v>1</v>
      </c>
      <c r="L859" s="52">
        <v>57162</v>
      </c>
      <c r="M859" s="58">
        <f>Table1[[#This Row],[Percent]]*Table1[[#This Row],[Estimated Cost]]</f>
        <v>57162</v>
      </c>
      <c r="N859" s="92">
        <f>Table1[[#This Row],[Estimated Cost]]-Table1[[#This Row],[Grant Money ]]</f>
        <v>0</v>
      </c>
      <c r="O859" s="45">
        <v>72630106</v>
      </c>
      <c r="P859" s="58">
        <v>26095073</v>
      </c>
      <c r="Q859" s="72">
        <v>75000000</v>
      </c>
      <c r="R859" s="73" t="s">
        <v>51</v>
      </c>
    </row>
    <row r="860" spans="3:18" x14ac:dyDescent="0.25">
      <c r="C860" s="8">
        <v>2021</v>
      </c>
      <c r="D860" s="80" t="s">
        <v>71</v>
      </c>
      <c r="E860" s="9" t="str">
        <f>IFERROR(VLOOKUP(F860,Table3[#All],2,FALSE)," ")</f>
        <v xml:space="preserve"> </v>
      </c>
      <c r="F860" s="1" t="s">
        <v>11146</v>
      </c>
      <c r="G860" s="1" t="s">
        <v>11142</v>
      </c>
      <c r="H860" s="1"/>
      <c r="I860" s="1" t="s">
        <v>11190</v>
      </c>
      <c r="J860" s="1" t="s">
        <v>11206</v>
      </c>
      <c r="K860" s="2">
        <v>1</v>
      </c>
      <c r="L860" s="52">
        <v>9000</v>
      </c>
      <c r="M860" s="58">
        <f>Table1[[#This Row],[Percent]]*Table1[[#This Row],[Estimated Cost]]</f>
        <v>9000</v>
      </c>
      <c r="N860" s="92">
        <f>Table1[[#This Row],[Estimated Cost]]-Table1[[#This Row],[Grant Money ]]</f>
        <v>0</v>
      </c>
      <c r="O860" s="45">
        <v>72630106</v>
      </c>
      <c r="P860" s="58">
        <v>26095073</v>
      </c>
      <c r="Q860" s="72">
        <v>75000000</v>
      </c>
      <c r="R860" s="73" t="s">
        <v>18</v>
      </c>
    </row>
    <row r="861" spans="3:18" x14ac:dyDescent="0.25">
      <c r="C861" s="8">
        <v>2021</v>
      </c>
      <c r="D861" s="80" t="s">
        <v>71</v>
      </c>
      <c r="E861" s="9" t="str">
        <f>IFERROR(VLOOKUP(F861,Table3[#All],2,FALSE)," ")</f>
        <v xml:space="preserve"> </v>
      </c>
      <c r="F861" s="1" t="s">
        <v>10546</v>
      </c>
      <c r="G861" s="1" t="s">
        <v>5613</v>
      </c>
      <c r="H861" s="1"/>
      <c r="I861" s="1" t="s">
        <v>11190</v>
      </c>
      <c r="J861" s="1" t="s">
        <v>11206</v>
      </c>
      <c r="K861" s="2">
        <v>1</v>
      </c>
      <c r="L861" s="52">
        <v>23000</v>
      </c>
      <c r="M861" s="58">
        <f>Table1[[#This Row],[Percent]]*Table1[[#This Row],[Estimated Cost]]</f>
        <v>23000</v>
      </c>
      <c r="N861" s="92">
        <f>Table1[[#This Row],[Estimated Cost]]-Table1[[#This Row],[Grant Money ]]</f>
        <v>0</v>
      </c>
      <c r="O861" s="45">
        <v>72630106</v>
      </c>
      <c r="P861" s="58">
        <v>26095073</v>
      </c>
      <c r="Q861" s="72">
        <v>75000000</v>
      </c>
      <c r="R861" s="73" t="s">
        <v>18</v>
      </c>
    </row>
    <row r="862" spans="3:18" x14ac:dyDescent="0.25">
      <c r="C862" s="8">
        <v>2021</v>
      </c>
      <c r="D862" s="80" t="s">
        <v>71</v>
      </c>
      <c r="E862" s="9" t="str">
        <f>IFERROR(VLOOKUP(F862,Table3[#All],2,FALSE)," ")</f>
        <v>JWY</v>
      </c>
      <c r="F862" s="1" t="s">
        <v>9439</v>
      </c>
      <c r="G862" s="1" t="s">
        <v>11201</v>
      </c>
      <c r="H862" s="1"/>
      <c r="I862" s="1" t="s">
        <v>11190</v>
      </c>
      <c r="J862" s="1" t="s">
        <v>11206</v>
      </c>
      <c r="K862" s="2">
        <v>1</v>
      </c>
      <c r="L862" s="52">
        <v>13000</v>
      </c>
      <c r="M862" s="58">
        <f>Table1[[#This Row],[Percent]]*Table1[[#This Row],[Estimated Cost]]</f>
        <v>13000</v>
      </c>
      <c r="N862" s="92">
        <f>Table1[[#This Row],[Estimated Cost]]-Table1[[#This Row],[Grant Money ]]</f>
        <v>0</v>
      </c>
      <c r="O862" s="45">
        <v>72630106</v>
      </c>
      <c r="P862" s="58">
        <v>26095073</v>
      </c>
      <c r="Q862" s="72">
        <v>75000000</v>
      </c>
      <c r="R862" s="73" t="s">
        <v>51</v>
      </c>
    </row>
    <row r="863" spans="3:18" x14ac:dyDescent="0.25">
      <c r="C863" s="8">
        <v>2021</v>
      </c>
      <c r="D863" s="80" t="s">
        <v>71</v>
      </c>
      <c r="E863" s="9" t="str">
        <f>IFERROR(VLOOKUP(F863,Table3[#All],2,FALSE)," ")</f>
        <v>MWL</v>
      </c>
      <c r="F863" s="1" t="s">
        <v>11017</v>
      </c>
      <c r="G863" s="1" t="s">
        <v>9440</v>
      </c>
      <c r="H863" s="1"/>
      <c r="I863" s="1" t="s">
        <v>11190</v>
      </c>
      <c r="J863" s="1" t="s">
        <v>11206</v>
      </c>
      <c r="K863" s="2">
        <v>1</v>
      </c>
      <c r="L863" s="52">
        <v>13000</v>
      </c>
      <c r="M863" s="58">
        <f>Table1[[#This Row],[Percent]]*Table1[[#This Row],[Estimated Cost]]</f>
        <v>13000</v>
      </c>
      <c r="N863" s="92">
        <f>Table1[[#This Row],[Estimated Cost]]-Table1[[#This Row],[Grant Money ]]</f>
        <v>0</v>
      </c>
      <c r="O863" s="45">
        <v>72630106</v>
      </c>
      <c r="P863" s="58">
        <v>26095073</v>
      </c>
      <c r="Q863" s="72">
        <v>75000000</v>
      </c>
      <c r="R863" s="73" t="s">
        <v>51</v>
      </c>
    </row>
    <row r="864" spans="3:18" x14ac:dyDescent="0.25">
      <c r="C864" s="8">
        <v>2021</v>
      </c>
      <c r="D864" s="80" t="s">
        <v>71</v>
      </c>
      <c r="E864" s="9" t="str">
        <f>IFERROR(VLOOKUP(F864,Table3[#All],2,FALSE)," ")</f>
        <v xml:space="preserve"> </v>
      </c>
      <c r="F864" s="1" t="s">
        <v>273</v>
      </c>
      <c r="G864" s="1" t="s">
        <v>269</v>
      </c>
      <c r="H864" s="1"/>
      <c r="I864" s="1" t="s">
        <v>11190</v>
      </c>
      <c r="J864" s="1" t="s">
        <v>11206</v>
      </c>
      <c r="K864" s="2">
        <v>1</v>
      </c>
      <c r="L864" s="52">
        <v>13000</v>
      </c>
      <c r="M864" s="58">
        <f>Table1[[#This Row],[Percent]]*Table1[[#This Row],[Estimated Cost]]</f>
        <v>13000</v>
      </c>
      <c r="N864" s="92">
        <f>Table1[[#This Row],[Estimated Cost]]-Table1[[#This Row],[Grant Money ]]</f>
        <v>0</v>
      </c>
      <c r="O864" s="45">
        <v>72630106</v>
      </c>
      <c r="P864" s="58">
        <v>26095073</v>
      </c>
      <c r="Q864" s="72">
        <v>75000000</v>
      </c>
      <c r="R864" s="73" t="s">
        <v>18</v>
      </c>
    </row>
    <row r="865" spans="3:18" x14ac:dyDescent="0.25">
      <c r="C865" s="8">
        <v>2021</v>
      </c>
      <c r="D865" s="80" t="s">
        <v>71</v>
      </c>
      <c r="E865" s="9" t="str">
        <f>IFERROR(VLOOKUP(F865,Table3[#All],2,FALSE)," ")</f>
        <v xml:space="preserve"> </v>
      </c>
      <c r="F865" s="1" t="s">
        <v>11147</v>
      </c>
      <c r="G865" s="1" t="s">
        <v>9504</v>
      </c>
      <c r="H865" s="1"/>
      <c r="I865" s="1" t="s">
        <v>11190</v>
      </c>
      <c r="J865" s="1" t="s">
        <v>11206</v>
      </c>
      <c r="K865" s="2">
        <v>1</v>
      </c>
      <c r="L865" s="52">
        <v>23000</v>
      </c>
      <c r="M865" s="58">
        <f>Table1[[#This Row],[Percent]]*Table1[[#This Row],[Estimated Cost]]</f>
        <v>23000</v>
      </c>
      <c r="N865" s="92">
        <f>Table1[[#This Row],[Estimated Cost]]-Table1[[#This Row],[Grant Money ]]</f>
        <v>0</v>
      </c>
      <c r="O865" s="45">
        <v>72630106</v>
      </c>
      <c r="P865" s="58">
        <v>26095073</v>
      </c>
      <c r="Q865" s="72">
        <v>75000000</v>
      </c>
      <c r="R865" s="73" t="s">
        <v>18</v>
      </c>
    </row>
    <row r="866" spans="3:18" x14ac:dyDescent="0.25">
      <c r="C866" s="8">
        <v>2021</v>
      </c>
      <c r="D866" s="80" t="s">
        <v>71</v>
      </c>
      <c r="E866" s="9" t="str">
        <f>IFERROR(VLOOKUP(F866,Table3[#All],2,FALSE)," ")</f>
        <v xml:space="preserve"> </v>
      </c>
      <c r="F866" s="1" t="s">
        <v>84</v>
      </c>
      <c r="G866" s="1" t="s">
        <v>11148</v>
      </c>
      <c r="H866" s="1"/>
      <c r="I866" s="1" t="s">
        <v>11190</v>
      </c>
      <c r="J866" s="1" t="s">
        <v>11206</v>
      </c>
      <c r="K866" s="2">
        <v>1</v>
      </c>
      <c r="L866" s="52">
        <v>9000</v>
      </c>
      <c r="M866" s="58">
        <f>Table1[[#This Row],[Percent]]*Table1[[#This Row],[Estimated Cost]]</f>
        <v>9000</v>
      </c>
      <c r="N866" s="92">
        <f>Table1[[#This Row],[Estimated Cost]]-Table1[[#This Row],[Grant Money ]]</f>
        <v>0</v>
      </c>
      <c r="O866" s="45">
        <v>72630106</v>
      </c>
      <c r="P866" s="58">
        <v>26095073</v>
      </c>
      <c r="Q866" s="72">
        <v>75000000</v>
      </c>
      <c r="R866" s="73" t="s">
        <v>18</v>
      </c>
    </row>
    <row r="867" spans="3:18" x14ac:dyDescent="0.25">
      <c r="C867" s="8">
        <v>2021</v>
      </c>
      <c r="D867" s="80" t="s">
        <v>71</v>
      </c>
      <c r="E867" s="9" t="str">
        <f>IFERROR(VLOOKUP(F867,Table3[#All],2,FALSE)," ")</f>
        <v xml:space="preserve"> </v>
      </c>
      <c r="F867" s="1" t="s">
        <v>11149</v>
      </c>
      <c r="G867" s="1" t="s">
        <v>11150</v>
      </c>
      <c r="H867" s="1"/>
      <c r="I867" s="1" t="s">
        <v>11190</v>
      </c>
      <c r="J867" s="1" t="s">
        <v>11206</v>
      </c>
      <c r="K867" s="2">
        <v>1</v>
      </c>
      <c r="L867" s="52">
        <v>23000</v>
      </c>
      <c r="M867" s="58">
        <f>Table1[[#This Row],[Percent]]*Table1[[#This Row],[Estimated Cost]]</f>
        <v>23000</v>
      </c>
      <c r="N867" s="92">
        <f>Table1[[#This Row],[Estimated Cost]]-Table1[[#This Row],[Grant Money ]]</f>
        <v>0</v>
      </c>
      <c r="O867" s="45">
        <v>72630106</v>
      </c>
      <c r="P867" s="58">
        <v>26095073</v>
      </c>
      <c r="Q867" s="72">
        <v>75000000</v>
      </c>
      <c r="R867" s="73" t="s">
        <v>18</v>
      </c>
    </row>
    <row r="868" spans="3:18" x14ac:dyDescent="0.25">
      <c r="C868" s="8">
        <v>2021</v>
      </c>
      <c r="D868" s="80" t="s">
        <v>71</v>
      </c>
      <c r="E868" s="9" t="str">
        <f>IFERROR(VLOOKUP(F868,Table3[#All],2,FALSE)," ")</f>
        <v xml:space="preserve"> </v>
      </c>
      <c r="F868" s="1" t="s">
        <v>110</v>
      </c>
      <c r="G868" s="1" t="s">
        <v>44</v>
      </c>
      <c r="H868" s="1"/>
      <c r="I868" s="1" t="s">
        <v>11190</v>
      </c>
      <c r="J868" s="1" t="s">
        <v>11206</v>
      </c>
      <c r="K868" s="2">
        <v>1</v>
      </c>
      <c r="L868" s="52">
        <v>91162</v>
      </c>
      <c r="M868" s="58">
        <f>Table1[[#This Row],[Percent]]*Table1[[#This Row],[Estimated Cost]]</f>
        <v>91162</v>
      </c>
      <c r="N868" s="92">
        <f>Table1[[#This Row],[Estimated Cost]]-Table1[[#This Row],[Grant Money ]]</f>
        <v>0</v>
      </c>
      <c r="O868" s="45">
        <v>72630106</v>
      </c>
      <c r="P868" s="58">
        <v>26095073</v>
      </c>
      <c r="Q868" s="72">
        <v>75000000</v>
      </c>
      <c r="R868" s="73" t="s">
        <v>18</v>
      </c>
    </row>
    <row r="869" spans="3:18" x14ac:dyDescent="0.25">
      <c r="C869" s="8">
        <v>2021</v>
      </c>
      <c r="D869" s="80" t="s">
        <v>71</v>
      </c>
      <c r="E869" s="9" t="str">
        <f>IFERROR(VLOOKUP(F869,Table3[#All],2,FALSE)," ")</f>
        <v xml:space="preserve"> </v>
      </c>
      <c r="F869" s="1" t="s">
        <v>10930</v>
      </c>
      <c r="G869" s="1" t="s">
        <v>253</v>
      </c>
      <c r="H869" s="1"/>
      <c r="I869" s="1" t="s">
        <v>11190</v>
      </c>
      <c r="J869" s="1" t="s">
        <v>11206</v>
      </c>
      <c r="K869" s="2">
        <v>1</v>
      </c>
      <c r="L869" s="52">
        <v>57000</v>
      </c>
      <c r="M869" s="58">
        <f>Table1[[#This Row],[Percent]]*Table1[[#This Row],[Estimated Cost]]</f>
        <v>57000</v>
      </c>
      <c r="N869" s="92">
        <f>Table1[[#This Row],[Estimated Cost]]-Table1[[#This Row],[Grant Money ]]</f>
        <v>0</v>
      </c>
      <c r="O869" s="45">
        <v>72630106</v>
      </c>
      <c r="P869" s="58">
        <v>26095073</v>
      </c>
      <c r="Q869" s="72">
        <v>75000000</v>
      </c>
      <c r="R869" s="73" t="s">
        <v>18</v>
      </c>
    </row>
    <row r="870" spans="3:18" x14ac:dyDescent="0.25">
      <c r="C870" s="8">
        <v>2021</v>
      </c>
      <c r="D870" s="80" t="s">
        <v>71</v>
      </c>
      <c r="E870" s="9" t="str">
        <f>IFERROR(VLOOKUP(F870,Table3[#All],2,FALSE)," ")</f>
        <v xml:space="preserve"> </v>
      </c>
      <c r="F870" s="1" t="s">
        <v>11064</v>
      </c>
      <c r="G870" s="1" t="s">
        <v>6385</v>
      </c>
      <c r="H870" s="1"/>
      <c r="I870" s="1" t="s">
        <v>11190</v>
      </c>
      <c r="J870" s="1" t="s">
        <v>11206</v>
      </c>
      <c r="K870" s="2">
        <v>1</v>
      </c>
      <c r="L870" s="52">
        <v>9000</v>
      </c>
      <c r="M870" s="58">
        <f>Table1[[#This Row],[Percent]]*Table1[[#This Row],[Estimated Cost]]</f>
        <v>9000</v>
      </c>
      <c r="N870" s="92">
        <f>Table1[[#This Row],[Estimated Cost]]-Table1[[#This Row],[Grant Money ]]</f>
        <v>0</v>
      </c>
      <c r="O870" s="45">
        <v>72630106</v>
      </c>
      <c r="P870" s="58">
        <v>26095073</v>
      </c>
      <c r="Q870" s="72">
        <v>75000000</v>
      </c>
      <c r="R870" s="73" t="s">
        <v>18</v>
      </c>
    </row>
    <row r="871" spans="3:18" x14ac:dyDescent="0.25">
      <c r="C871" s="8">
        <v>2021</v>
      </c>
      <c r="D871" s="80" t="s">
        <v>71</v>
      </c>
      <c r="E871" s="9" t="str">
        <f>IFERROR(VLOOKUP(F871,Table3[#All],2,FALSE)," ")</f>
        <v xml:space="preserve"> </v>
      </c>
      <c r="F871" s="1" t="s">
        <v>11151</v>
      </c>
      <c r="G871" s="1" t="s">
        <v>11152</v>
      </c>
      <c r="H871" s="1"/>
      <c r="I871" s="1" t="s">
        <v>11190</v>
      </c>
      <c r="J871" s="1" t="s">
        <v>11206</v>
      </c>
      <c r="K871" s="2">
        <v>1</v>
      </c>
      <c r="L871" s="52">
        <v>13000</v>
      </c>
      <c r="M871" s="58">
        <f>Table1[[#This Row],[Percent]]*Table1[[#This Row],[Estimated Cost]]</f>
        <v>13000</v>
      </c>
      <c r="N871" s="92">
        <f>Table1[[#This Row],[Estimated Cost]]-Table1[[#This Row],[Grant Money ]]</f>
        <v>0</v>
      </c>
      <c r="O871" s="45">
        <v>72630106</v>
      </c>
      <c r="P871" s="58">
        <v>26095073</v>
      </c>
      <c r="Q871" s="72">
        <v>75000000</v>
      </c>
      <c r="R871" s="73" t="s">
        <v>18</v>
      </c>
    </row>
    <row r="872" spans="3:18" x14ac:dyDescent="0.25">
      <c r="C872" s="8">
        <v>2021</v>
      </c>
      <c r="D872" s="80" t="s">
        <v>71</v>
      </c>
      <c r="E872" s="9" t="str">
        <f>IFERROR(VLOOKUP(F872,Table3[#All],2,FALSE)," ")</f>
        <v xml:space="preserve"> </v>
      </c>
      <c r="F872" s="1" t="s">
        <v>11153</v>
      </c>
      <c r="G872" s="1" t="s">
        <v>6549</v>
      </c>
      <c r="H872" s="1"/>
      <c r="I872" s="1" t="s">
        <v>11190</v>
      </c>
      <c r="J872" s="1" t="s">
        <v>11206</v>
      </c>
      <c r="K872" s="2">
        <v>1</v>
      </c>
      <c r="L872" s="52">
        <v>13000</v>
      </c>
      <c r="M872" s="58">
        <f>Table1[[#This Row],[Percent]]*Table1[[#This Row],[Estimated Cost]]</f>
        <v>13000</v>
      </c>
      <c r="N872" s="92">
        <f>Table1[[#This Row],[Estimated Cost]]-Table1[[#This Row],[Grant Money ]]</f>
        <v>0</v>
      </c>
      <c r="O872" s="45">
        <v>72630106</v>
      </c>
      <c r="P872" s="58">
        <v>26095073</v>
      </c>
      <c r="Q872" s="72">
        <v>75000000</v>
      </c>
      <c r="R872" s="73" t="s">
        <v>18</v>
      </c>
    </row>
    <row r="873" spans="3:18" x14ac:dyDescent="0.25">
      <c r="C873" s="8">
        <v>2021</v>
      </c>
      <c r="D873" s="80" t="s">
        <v>71</v>
      </c>
      <c r="E873" s="9" t="str">
        <f>IFERROR(VLOOKUP(F873,Table3[#All],2,FALSE)," ")</f>
        <v xml:space="preserve"> </v>
      </c>
      <c r="F873" s="1" t="s">
        <v>10461</v>
      </c>
      <c r="G873" s="1" t="s">
        <v>11154</v>
      </c>
      <c r="H873" s="1"/>
      <c r="I873" s="1" t="s">
        <v>11190</v>
      </c>
      <c r="J873" s="1" t="s">
        <v>11206</v>
      </c>
      <c r="K873" s="2">
        <v>1</v>
      </c>
      <c r="L873" s="52">
        <v>9000</v>
      </c>
      <c r="M873" s="58">
        <f>Table1[[#This Row],[Percent]]*Table1[[#This Row],[Estimated Cost]]</f>
        <v>9000</v>
      </c>
      <c r="N873" s="92">
        <f>Table1[[#This Row],[Estimated Cost]]-Table1[[#This Row],[Grant Money ]]</f>
        <v>0</v>
      </c>
      <c r="O873" s="45">
        <v>72630106</v>
      </c>
      <c r="P873" s="58">
        <v>26095073</v>
      </c>
      <c r="Q873" s="72">
        <v>75000000</v>
      </c>
      <c r="R873" s="73" t="s">
        <v>18</v>
      </c>
    </row>
    <row r="874" spans="3:18" x14ac:dyDescent="0.25">
      <c r="C874" s="8">
        <v>2021</v>
      </c>
      <c r="D874" s="80" t="s">
        <v>71</v>
      </c>
      <c r="E874" s="9" t="str">
        <f>IFERROR(VLOOKUP(F874,Table3[#All],2,FALSE)," ")</f>
        <v xml:space="preserve"> </v>
      </c>
      <c r="F874" s="1" t="s">
        <v>11035</v>
      </c>
      <c r="G874" s="1" t="s">
        <v>6579</v>
      </c>
      <c r="H874" s="1"/>
      <c r="I874" s="1" t="s">
        <v>11190</v>
      </c>
      <c r="J874" s="1" t="s">
        <v>11206</v>
      </c>
      <c r="K874" s="2">
        <v>1</v>
      </c>
      <c r="L874" s="52">
        <v>23000</v>
      </c>
      <c r="M874" s="58">
        <f>Table1[[#This Row],[Percent]]*Table1[[#This Row],[Estimated Cost]]</f>
        <v>23000</v>
      </c>
      <c r="N874" s="92">
        <f>Table1[[#This Row],[Estimated Cost]]-Table1[[#This Row],[Grant Money ]]</f>
        <v>0</v>
      </c>
      <c r="O874" s="45">
        <v>72630106</v>
      </c>
      <c r="P874" s="58">
        <v>26095073</v>
      </c>
      <c r="Q874" s="72">
        <v>75000000</v>
      </c>
      <c r="R874" s="73" t="s">
        <v>18</v>
      </c>
    </row>
    <row r="875" spans="3:18" x14ac:dyDescent="0.25">
      <c r="C875" s="8">
        <v>2021</v>
      </c>
      <c r="D875" s="80" t="s">
        <v>71</v>
      </c>
      <c r="E875" s="9" t="str">
        <f>IFERROR(VLOOKUP(F875,Table3[#All],2,FALSE)," ")</f>
        <v xml:space="preserve"> </v>
      </c>
      <c r="F875" s="1" t="s">
        <v>11056</v>
      </c>
      <c r="G875" s="1" t="s">
        <v>6602</v>
      </c>
      <c r="H875" s="1"/>
      <c r="I875" s="1" t="s">
        <v>11190</v>
      </c>
      <c r="J875" s="1" t="s">
        <v>11206</v>
      </c>
      <c r="K875" s="2">
        <v>1</v>
      </c>
      <c r="L875" s="52">
        <v>23000</v>
      </c>
      <c r="M875" s="58">
        <f>Table1[[#This Row],[Percent]]*Table1[[#This Row],[Estimated Cost]]</f>
        <v>23000</v>
      </c>
      <c r="N875" s="92">
        <f>Table1[[#This Row],[Estimated Cost]]-Table1[[#This Row],[Grant Money ]]</f>
        <v>0</v>
      </c>
      <c r="O875" s="45">
        <v>72630106</v>
      </c>
      <c r="P875" s="58">
        <v>26095073</v>
      </c>
      <c r="Q875" s="72">
        <v>75000000</v>
      </c>
      <c r="R875" s="73" t="s">
        <v>18</v>
      </c>
    </row>
    <row r="876" spans="3:18" x14ac:dyDescent="0.25">
      <c r="C876" s="8">
        <v>2021</v>
      </c>
      <c r="D876" s="80" t="s">
        <v>71</v>
      </c>
      <c r="E876" s="9" t="str">
        <f>IFERROR(VLOOKUP(F876,Table3[#All],2,FALSE)," ")</f>
        <v xml:space="preserve"> </v>
      </c>
      <c r="F876" s="1" t="s">
        <v>11155</v>
      </c>
      <c r="G876" s="1" t="s">
        <v>11156</v>
      </c>
      <c r="H876" s="1"/>
      <c r="I876" s="1" t="s">
        <v>11190</v>
      </c>
      <c r="J876" s="1" t="s">
        <v>11206</v>
      </c>
      <c r="K876" s="2">
        <v>1</v>
      </c>
      <c r="L876" s="52">
        <v>23000</v>
      </c>
      <c r="M876" s="58">
        <f>Table1[[#This Row],[Percent]]*Table1[[#This Row],[Estimated Cost]]</f>
        <v>23000</v>
      </c>
      <c r="N876" s="92">
        <f>Table1[[#This Row],[Estimated Cost]]-Table1[[#This Row],[Grant Money ]]</f>
        <v>0</v>
      </c>
      <c r="O876" s="45">
        <v>72630106</v>
      </c>
      <c r="P876" s="58">
        <v>26095073</v>
      </c>
      <c r="Q876" s="72">
        <v>75000000</v>
      </c>
      <c r="R876" s="73" t="s">
        <v>18</v>
      </c>
    </row>
    <row r="877" spans="3:18" x14ac:dyDescent="0.25">
      <c r="C877" s="8">
        <v>2021</v>
      </c>
      <c r="D877" s="80" t="s">
        <v>71</v>
      </c>
      <c r="E877" s="9" t="str">
        <f>IFERROR(VLOOKUP(F877,Table3[#All],2,FALSE)," ")</f>
        <v xml:space="preserve"> </v>
      </c>
      <c r="F877" s="1" t="s">
        <v>161</v>
      </c>
      <c r="G877" s="1" t="s">
        <v>10482</v>
      </c>
      <c r="H877" s="1"/>
      <c r="I877" s="1" t="s">
        <v>11190</v>
      </c>
      <c r="J877" s="1" t="s">
        <v>11206</v>
      </c>
      <c r="K877" s="2">
        <v>1</v>
      </c>
      <c r="L877" s="52">
        <v>23000</v>
      </c>
      <c r="M877" s="58">
        <f>Table1[[#This Row],[Percent]]*Table1[[#This Row],[Estimated Cost]]</f>
        <v>23000</v>
      </c>
      <c r="N877" s="92">
        <f>Table1[[#This Row],[Estimated Cost]]-Table1[[#This Row],[Grant Money ]]</f>
        <v>0</v>
      </c>
      <c r="O877" s="45">
        <v>72630106</v>
      </c>
      <c r="P877" s="58">
        <v>26095073</v>
      </c>
      <c r="Q877" s="72">
        <v>75000000</v>
      </c>
      <c r="R877" s="73" t="s">
        <v>18</v>
      </c>
    </row>
    <row r="878" spans="3:18" x14ac:dyDescent="0.25">
      <c r="C878" s="8">
        <v>2021</v>
      </c>
      <c r="D878" s="80" t="s">
        <v>71</v>
      </c>
      <c r="E878" s="9" t="str">
        <f>IFERROR(VLOOKUP(F878,Table3[#All],2,FALSE)," ")</f>
        <v xml:space="preserve"> </v>
      </c>
      <c r="F878" s="1" t="s">
        <v>10983</v>
      </c>
      <c r="G878" s="1" t="s">
        <v>10903</v>
      </c>
      <c r="H878" s="1"/>
      <c r="I878" s="1" t="s">
        <v>11190</v>
      </c>
      <c r="J878" s="1" t="s">
        <v>11206</v>
      </c>
      <c r="K878" s="2">
        <v>1</v>
      </c>
      <c r="L878" s="52">
        <v>23000</v>
      </c>
      <c r="M878" s="58">
        <f>Table1[[#This Row],[Percent]]*Table1[[#This Row],[Estimated Cost]]</f>
        <v>23000</v>
      </c>
      <c r="N878" s="92">
        <f>Table1[[#This Row],[Estimated Cost]]-Table1[[#This Row],[Grant Money ]]</f>
        <v>0</v>
      </c>
      <c r="O878" s="45">
        <v>72630106</v>
      </c>
      <c r="P878" s="58">
        <v>26095073</v>
      </c>
      <c r="Q878" s="72">
        <v>75000000</v>
      </c>
      <c r="R878" s="73" t="s">
        <v>18</v>
      </c>
    </row>
    <row r="879" spans="3:18" x14ac:dyDescent="0.25">
      <c r="C879" s="8">
        <v>2021</v>
      </c>
      <c r="D879" s="80" t="s">
        <v>71</v>
      </c>
      <c r="E879" s="9" t="str">
        <f>IFERROR(VLOOKUP(F879,Table3[#All],2,FALSE)," ")</f>
        <v xml:space="preserve"> </v>
      </c>
      <c r="F879" s="1" t="s">
        <v>10933</v>
      </c>
      <c r="G879" s="1" t="s">
        <v>6745</v>
      </c>
      <c r="H879" s="1"/>
      <c r="I879" s="1" t="s">
        <v>11190</v>
      </c>
      <c r="J879" s="1" t="s">
        <v>11206</v>
      </c>
      <c r="K879" s="2">
        <v>1</v>
      </c>
      <c r="L879" s="52">
        <v>13000</v>
      </c>
      <c r="M879" s="58">
        <f>Table1[[#This Row],[Percent]]*Table1[[#This Row],[Estimated Cost]]</f>
        <v>13000</v>
      </c>
      <c r="N879" s="92">
        <f>Table1[[#This Row],[Estimated Cost]]-Table1[[#This Row],[Grant Money ]]</f>
        <v>0</v>
      </c>
      <c r="O879" s="45">
        <v>72630106</v>
      </c>
      <c r="P879" s="58">
        <v>26095073</v>
      </c>
      <c r="Q879" s="72">
        <v>75000000</v>
      </c>
      <c r="R879" s="73" t="s">
        <v>18</v>
      </c>
    </row>
    <row r="880" spans="3:18" x14ac:dyDescent="0.25">
      <c r="C880" s="8">
        <v>2021</v>
      </c>
      <c r="D880" s="80" t="s">
        <v>71</v>
      </c>
      <c r="E880" s="9" t="str">
        <f>IFERROR(VLOOKUP(F880,Table3[#All],2,FALSE)," ")</f>
        <v xml:space="preserve"> </v>
      </c>
      <c r="F880" s="1" t="s">
        <v>10935</v>
      </c>
      <c r="G880" s="1" t="s">
        <v>10962</v>
      </c>
      <c r="H880" s="1"/>
      <c r="I880" s="1" t="s">
        <v>11190</v>
      </c>
      <c r="J880" s="1" t="s">
        <v>11206</v>
      </c>
      <c r="K880" s="2">
        <v>1</v>
      </c>
      <c r="L880" s="52">
        <v>13000</v>
      </c>
      <c r="M880" s="58">
        <f>Table1[[#This Row],[Percent]]*Table1[[#This Row],[Estimated Cost]]</f>
        <v>13000</v>
      </c>
      <c r="N880" s="92">
        <f>Table1[[#This Row],[Estimated Cost]]-Table1[[#This Row],[Grant Money ]]</f>
        <v>0</v>
      </c>
      <c r="O880" s="45">
        <v>72630106</v>
      </c>
      <c r="P880" s="58">
        <v>26095073</v>
      </c>
      <c r="Q880" s="72">
        <v>75000000</v>
      </c>
      <c r="R880" s="73" t="s">
        <v>18</v>
      </c>
    </row>
    <row r="881" spans="3:18" x14ac:dyDescent="0.25">
      <c r="C881" s="8">
        <v>2021</v>
      </c>
      <c r="D881" s="80" t="s">
        <v>71</v>
      </c>
      <c r="E881" s="9" t="str">
        <f>IFERROR(VLOOKUP(F881,Table3[#All],2,FALSE)," ")</f>
        <v xml:space="preserve"> </v>
      </c>
      <c r="F881" s="1" t="s">
        <v>10886</v>
      </c>
      <c r="G881" s="1" t="s">
        <v>11157</v>
      </c>
      <c r="H881" s="1"/>
      <c r="I881" s="1" t="s">
        <v>11190</v>
      </c>
      <c r="J881" s="1" t="s">
        <v>11206</v>
      </c>
      <c r="K881" s="2">
        <v>1</v>
      </c>
      <c r="L881" s="52">
        <v>13000</v>
      </c>
      <c r="M881" s="58">
        <f>Table1[[#This Row],[Percent]]*Table1[[#This Row],[Estimated Cost]]</f>
        <v>13000</v>
      </c>
      <c r="N881" s="92">
        <f>Table1[[#This Row],[Estimated Cost]]-Table1[[#This Row],[Grant Money ]]</f>
        <v>0</v>
      </c>
      <c r="O881" s="45">
        <v>72630106</v>
      </c>
      <c r="P881" s="58">
        <v>26095073</v>
      </c>
      <c r="Q881" s="72">
        <v>75000000</v>
      </c>
      <c r="R881" s="73" t="s">
        <v>18</v>
      </c>
    </row>
    <row r="882" spans="3:18" x14ac:dyDescent="0.25">
      <c r="C882" s="8">
        <v>2021</v>
      </c>
      <c r="D882" s="80" t="s">
        <v>71</v>
      </c>
      <c r="E882" s="9" t="str">
        <f>IFERROR(VLOOKUP(F882,Table3[#All],2,FALSE)," ")</f>
        <v xml:space="preserve"> </v>
      </c>
      <c r="F882" s="1" t="s">
        <v>11019</v>
      </c>
      <c r="G882" s="1" t="s">
        <v>11020</v>
      </c>
      <c r="H882" s="1"/>
      <c r="I882" s="1" t="s">
        <v>11190</v>
      </c>
      <c r="J882" s="1" t="s">
        <v>11206</v>
      </c>
      <c r="K882" s="2">
        <v>1</v>
      </c>
      <c r="L882" s="52">
        <v>13000</v>
      </c>
      <c r="M882" s="58">
        <f>Table1[[#This Row],[Percent]]*Table1[[#This Row],[Estimated Cost]]</f>
        <v>13000</v>
      </c>
      <c r="N882" s="92">
        <f>Table1[[#This Row],[Estimated Cost]]-Table1[[#This Row],[Grant Money ]]</f>
        <v>0</v>
      </c>
      <c r="O882" s="45">
        <v>72630106</v>
      </c>
      <c r="P882" s="58">
        <v>26095073</v>
      </c>
      <c r="Q882" s="72">
        <v>75000000</v>
      </c>
      <c r="R882" s="73" t="s">
        <v>18</v>
      </c>
    </row>
    <row r="883" spans="3:18" x14ac:dyDescent="0.25">
      <c r="C883" s="8">
        <v>2021</v>
      </c>
      <c r="D883" s="80" t="s">
        <v>71</v>
      </c>
      <c r="E883" s="9" t="str">
        <f>IFERROR(VLOOKUP(F883,Table3[#All],2,FALSE)," ")</f>
        <v xml:space="preserve"> </v>
      </c>
      <c r="F883" s="1" t="s">
        <v>11000</v>
      </c>
      <c r="G883" s="1" t="s">
        <v>11001</v>
      </c>
      <c r="H883" s="1"/>
      <c r="I883" s="1" t="s">
        <v>11190</v>
      </c>
      <c r="J883" s="1" t="s">
        <v>11206</v>
      </c>
      <c r="K883" s="2">
        <v>1</v>
      </c>
      <c r="L883" s="52">
        <v>13000</v>
      </c>
      <c r="M883" s="58">
        <f>Table1[[#This Row],[Percent]]*Table1[[#This Row],[Estimated Cost]]</f>
        <v>13000</v>
      </c>
      <c r="N883" s="92">
        <f>Table1[[#This Row],[Estimated Cost]]-Table1[[#This Row],[Grant Money ]]</f>
        <v>0</v>
      </c>
      <c r="O883" s="45">
        <v>72630106</v>
      </c>
      <c r="P883" s="58">
        <v>26095073</v>
      </c>
      <c r="Q883" s="72">
        <v>75000000</v>
      </c>
      <c r="R883" s="73" t="s">
        <v>18</v>
      </c>
    </row>
    <row r="884" spans="3:18" x14ac:dyDescent="0.25">
      <c r="C884" s="8">
        <v>2021</v>
      </c>
      <c r="D884" s="80" t="s">
        <v>71</v>
      </c>
      <c r="E884" s="9" t="str">
        <f>IFERROR(VLOOKUP(F884,Table3[#All],2,FALSE)," ")</f>
        <v xml:space="preserve"> </v>
      </c>
      <c r="F884" s="1" t="s">
        <v>70</v>
      </c>
      <c r="G884" s="1" t="s">
        <v>11202</v>
      </c>
      <c r="H884" s="1"/>
      <c r="I884" s="1" t="s">
        <v>11190</v>
      </c>
      <c r="J884" s="1" t="s">
        <v>11206</v>
      </c>
      <c r="K884" s="2">
        <v>1</v>
      </c>
      <c r="L884" s="52">
        <v>13000</v>
      </c>
      <c r="M884" s="58">
        <f>Table1[[#This Row],[Percent]]*Table1[[#This Row],[Estimated Cost]]</f>
        <v>13000</v>
      </c>
      <c r="N884" s="92">
        <f>Table1[[#This Row],[Estimated Cost]]-Table1[[#This Row],[Grant Money ]]</f>
        <v>0</v>
      </c>
      <c r="O884" s="45">
        <v>72630106</v>
      </c>
      <c r="P884" s="58">
        <v>26095073</v>
      </c>
      <c r="Q884" s="72">
        <v>75000000</v>
      </c>
      <c r="R884" s="73" t="s">
        <v>18</v>
      </c>
    </row>
    <row r="885" spans="3:18" x14ac:dyDescent="0.25">
      <c r="C885" s="8">
        <v>2021</v>
      </c>
      <c r="D885" s="80" t="s">
        <v>71</v>
      </c>
      <c r="E885" s="9" t="str">
        <f>IFERROR(VLOOKUP(F885,Table3[#All],2,FALSE)," ")</f>
        <v xml:space="preserve"> </v>
      </c>
      <c r="F885" s="1" t="s">
        <v>11036</v>
      </c>
      <c r="G885" s="1" t="s">
        <v>205</v>
      </c>
      <c r="H885" s="1"/>
      <c r="I885" s="1" t="s">
        <v>11190</v>
      </c>
      <c r="J885" s="1" t="s">
        <v>11206</v>
      </c>
      <c r="K885" s="2">
        <v>1</v>
      </c>
      <c r="L885" s="37">
        <v>9000</v>
      </c>
      <c r="M885" s="47">
        <f>Table1[[#This Row],[Percent]]*Table1[[#This Row],[Estimated Cost]]</f>
        <v>9000</v>
      </c>
      <c r="N885" s="41">
        <f>Table1[[#This Row],[Estimated Cost]]-Table1[[#This Row],[Grant Money ]]</f>
        <v>0</v>
      </c>
      <c r="O885" s="45">
        <v>72630106</v>
      </c>
      <c r="P885" s="58">
        <v>26095073</v>
      </c>
      <c r="Q885" s="72">
        <v>75000000</v>
      </c>
      <c r="R885" s="73" t="s">
        <v>18</v>
      </c>
    </row>
    <row r="886" spans="3:18" x14ac:dyDescent="0.25">
      <c r="C886" s="8">
        <v>2021</v>
      </c>
      <c r="D886" s="80" t="s">
        <v>71</v>
      </c>
      <c r="E886" s="9" t="str">
        <f>IFERROR(VLOOKUP(F886,Table3[#All],2,FALSE)," ")</f>
        <v xml:space="preserve"> </v>
      </c>
      <c r="F886" s="1" t="s">
        <v>11073</v>
      </c>
      <c r="G886" s="1" t="s">
        <v>7290</v>
      </c>
      <c r="H886" s="1"/>
      <c r="I886" s="1" t="s">
        <v>11190</v>
      </c>
      <c r="J886" s="1" t="s">
        <v>11206</v>
      </c>
      <c r="K886" s="2">
        <v>1</v>
      </c>
      <c r="L886" s="37">
        <v>9000</v>
      </c>
      <c r="M886" s="47">
        <f>Table1[[#This Row],[Percent]]*Table1[[#This Row],[Estimated Cost]]</f>
        <v>9000</v>
      </c>
      <c r="N886" s="41">
        <f>Table1[[#This Row],[Estimated Cost]]-Table1[[#This Row],[Grant Money ]]</f>
        <v>0</v>
      </c>
      <c r="O886" s="45">
        <v>72630106</v>
      </c>
      <c r="P886" s="58">
        <v>26095073</v>
      </c>
      <c r="Q886" s="72">
        <v>75000000</v>
      </c>
      <c r="R886" s="73" t="s">
        <v>18</v>
      </c>
    </row>
    <row r="887" spans="3:18" x14ac:dyDescent="0.25">
      <c r="C887" s="8">
        <v>2021</v>
      </c>
      <c r="D887" s="80" t="s">
        <v>71</v>
      </c>
      <c r="E887" s="9" t="str">
        <f>IFERROR(VLOOKUP(F887,Table3[#All],2,FALSE)," ")</f>
        <v xml:space="preserve"> </v>
      </c>
      <c r="F887" s="1" t="s">
        <v>105</v>
      </c>
      <c r="G887" s="1" t="s">
        <v>11203</v>
      </c>
      <c r="H887" s="1"/>
      <c r="I887" s="1" t="s">
        <v>11190</v>
      </c>
      <c r="J887" s="1" t="s">
        <v>11206</v>
      </c>
      <c r="K887" s="2">
        <v>1</v>
      </c>
      <c r="L887" s="37">
        <v>13000</v>
      </c>
      <c r="M887" s="47">
        <f>Table1[[#This Row],[Percent]]*Table1[[#This Row],[Estimated Cost]]</f>
        <v>13000</v>
      </c>
      <c r="N887" s="41">
        <f>Table1[[#This Row],[Estimated Cost]]-Table1[[#This Row],[Grant Money ]]</f>
        <v>0</v>
      </c>
      <c r="O887" s="45">
        <v>72630106</v>
      </c>
      <c r="P887" s="58">
        <v>26095073</v>
      </c>
      <c r="Q887" s="72">
        <v>75000000</v>
      </c>
      <c r="R887" s="73" t="s">
        <v>18</v>
      </c>
    </row>
    <row r="888" spans="3:18" x14ac:dyDescent="0.25">
      <c r="C888" s="8">
        <v>2021</v>
      </c>
      <c r="D888" s="80" t="s">
        <v>71</v>
      </c>
      <c r="E888" s="9" t="str">
        <f>IFERROR(VLOOKUP(F888,Table3[#All],2,FALSE)," ")</f>
        <v xml:space="preserve"> </v>
      </c>
      <c r="F888" s="1" t="s">
        <v>73</v>
      </c>
      <c r="G888" s="1" t="s">
        <v>73</v>
      </c>
      <c r="H888" s="1"/>
      <c r="I888" s="1" t="s">
        <v>11190</v>
      </c>
      <c r="J888" s="1" t="s">
        <v>11206</v>
      </c>
      <c r="K888" s="2">
        <v>1</v>
      </c>
      <c r="L888" s="52">
        <v>13000</v>
      </c>
      <c r="M888" s="58">
        <f>Table1[[#This Row],[Percent]]*Table1[[#This Row],[Estimated Cost]]</f>
        <v>13000</v>
      </c>
      <c r="N888" s="92">
        <f>Table1[[#This Row],[Estimated Cost]]-Table1[[#This Row],[Grant Money ]]</f>
        <v>0</v>
      </c>
      <c r="O888" s="45">
        <v>72630106</v>
      </c>
      <c r="P888" s="58">
        <v>26095073</v>
      </c>
      <c r="Q888" s="72">
        <v>75000000</v>
      </c>
      <c r="R888" s="73" t="s">
        <v>18</v>
      </c>
    </row>
    <row r="889" spans="3:18" x14ac:dyDescent="0.25">
      <c r="C889" s="8">
        <v>2021</v>
      </c>
      <c r="D889" s="80" t="s">
        <v>71</v>
      </c>
      <c r="E889" s="9" t="str">
        <f>IFERROR(VLOOKUP(F889,Table3[#All],2,FALSE)," ")</f>
        <v>F46</v>
      </c>
      <c r="F889" s="1" t="s">
        <v>10514</v>
      </c>
      <c r="G889" s="1" t="s">
        <v>11160</v>
      </c>
      <c r="H889" s="1"/>
      <c r="I889" s="1" t="s">
        <v>11190</v>
      </c>
      <c r="J889" s="1" t="s">
        <v>11206</v>
      </c>
      <c r="K889" s="2">
        <v>1</v>
      </c>
      <c r="L889" s="37">
        <v>13000</v>
      </c>
      <c r="M889" s="47">
        <f>Table1[[#This Row],[Percent]]*Table1[[#This Row],[Estimated Cost]]</f>
        <v>13000</v>
      </c>
      <c r="N889" s="41">
        <f>Table1[[#This Row],[Estimated Cost]]-Table1[[#This Row],[Grant Money ]]</f>
        <v>0</v>
      </c>
      <c r="O889" s="45">
        <v>72630106</v>
      </c>
      <c r="P889" s="58">
        <v>26095073</v>
      </c>
      <c r="Q889" s="72">
        <v>75000000</v>
      </c>
      <c r="R889" s="73" t="s">
        <v>51</v>
      </c>
    </row>
    <row r="890" spans="3:18" x14ac:dyDescent="0.25">
      <c r="C890" s="8">
        <v>2021</v>
      </c>
      <c r="D890" s="80" t="s">
        <v>71</v>
      </c>
      <c r="E890" s="9" t="str">
        <f>IFERROR(VLOOKUP(F890,Table3[#All],2,FALSE)," ")</f>
        <v xml:space="preserve"> </v>
      </c>
      <c r="F890" s="1" t="s">
        <v>10987</v>
      </c>
      <c r="G890" s="1" t="s">
        <v>10543</v>
      </c>
      <c r="H890" s="1"/>
      <c r="I890" s="1" t="s">
        <v>11190</v>
      </c>
      <c r="J890" s="1" t="s">
        <v>11206</v>
      </c>
      <c r="K890" s="2">
        <v>1</v>
      </c>
      <c r="L890" s="37">
        <v>57162</v>
      </c>
      <c r="M890" s="47">
        <f>Table1[[#This Row],[Percent]]*Table1[[#This Row],[Estimated Cost]]</f>
        <v>57162</v>
      </c>
      <c r="N890" s="41">
        <f>Table1[[#This Row],[Estimated Cost]]-Table1[[#This Row],[Grant Money ]]</f>
        <v>0</v>
      </c>
      <c r="O890" s="45">
        <v>72630106</v>
      </c>
      <c r="P890" s="58">
        <v>26095073</v>
      </c>
      <c r="Q890" s="72">
        <v>75000000</v>
      </c>
      <c r="R890" s="73" t="s">
        <v>18</v>
      </c>
    </row>
    <row r="891" spans="3:18" x14ac:dyDescent="0.25">
      <c r="C891" s="8">
        <v>2021</v>
      </c>
      <c r="D891" s="80" t="s">
        <v>71</v>
      </c>
      <c r="E891" s="9" t="str">
        <f>IFERROR(VLOOKUP(F891,Table3[#All],2,FALSE)," ")</f>
        <v xml:space="preserve"> </v>
      </c>
      <c r="F891" s="1" t="s">
        <v>11161</v>
      </c>
      <c r="G891" s="1" t="s">
        <v>10543</v>
      </c>
      <c r="H891" s="1"/>
      <c r="I891" s="1" t="s">
        <v>11190</v>
      </c>
      <c r="J891" s="1" t="s">
        <v>11206</v>
      </c>
      <c r="K891" s="2">
        <v>1</v>
      </c>
      <c r="L891" s="37">
        <v>63440</v>
      </c>
      <c r="M891" s="47">
        <f>Table1[[#This Row],[Percent]]*Table1[[#This Row],[Estimated Cost]]</f>
        <v>63440</v>
      </c>
      <c r="N891" s="41">
        <f>Table1[[#This Row],[Estimated Cost]]-Table1[[#This Row],[Grant Money ]]</f>
        <v>0</v>
      </c>
      <c r="O891" s="45">
        <v>72630106</v>
      </c>
      <c r="P891" s="58">
        <v>26095073</v>
      </c>
      <c r="Q891" s="72">
        <v>75000000</v>
      </c>
      <c r="R891" s="73" t="s">
        <v>18</v>
      </c>
    </row>
    <row r="892" spans="3:18" x14ac:dyDescent="0.25">
      <c r="C892" s="8">
        <v>2021</v>
      </c>
      <c r="D892" s="80" t="s">
        <v>71</v>
      </c>
      <c r="E892" s="9" t="str">
        <f>IFERROR(VLOOKUP(F892,Table3[#All],2,FALSE)," ")</f>
        <v xml:space="preserve"> </v>
      </c>
      <c r="F892" s="1" t="s">
        <v>138</v>
      </c>
      <c r="G892" s="1" t="s">
        <v>11162</v>
      </c>
      <c r="H892" s="1"/>
      <c r="I892" s="1" t="s">
        <v>11190</v>
      </c>
      <c r="J892" s="1" t="s">
        <v>11206</v>
      </c>
      <c r="K892" s="2">
        <v>1</v>
      </c>
      <c r="L892" s="52">
        <v>91162</v>
      </c>
      <c r="M892" s="58">
        <f>Table1[[#This Row],[Percent]]*Table1[[#This Row],[Estimated Cost]]</f>
        <v>91162</v>
      </c>
      <c r="N892" s="92">
        <f>Table1[[#This Row],[Estimated Cost]]-Table1[[#This Row],[Grant Money ]]</f>
        <v>0</v>
      </c>
      <c r="O892" s="45">
        <v>72630106</v>
      </c>
      <c r="P892" s="58">
        <v>26095073</v>
      </c>
      <c r="Q892" s="72">
        <v>75000000</v>
      </c>
      <c r="R892" s="73" t="s">
        <v>18</v>
      </c>
    </row>
    <row r="893" spans="3:18" x14ac:dyDescent="0.25">
      <c r="C893" s="8">
        <v>2021</v>
      </c>
      <c r="D893" s="80" t="s">
        <v>71</v>
      </c>
      <c r="E893" s="9" t="str">
        <f>IFERROR(VLOOKUP(F893,Table3[#All],2,FALSE)," ")</f>
        <v xml:space="preserve"> </v>
      </c>
      <c r="F893" s="1" t="s">
        <v>11163</v>
      </c>
      <c r="G893" s="1" t="s">
        <v>7790</v>
      </c>
      <c r="H893" s="1"/>
      <c r="I893" s="1" t="s">
        <v>11190</v>
      </c>
      <c r="J893" s="1" t="s">
        <v>11206</v>
      </c>
      <c r="K893" s="2">
        <v>1</v>
      </c>
      <c r="L893" s="52">
        <v>9000</v>
      </c>
      <c r="M893" s="58">
        <f>Table1[[#This Row],[Percent]]*Table1[[#This Row],[Estimated Cost]]</f>
        <v>9000</v>
      </c>
      <c r="N893" s="92">
        <f>Table1[[#This Row],[Estimated Cost]]-Table1[[#This Row],[Grant Money ]]</f>
        <v>0</v>
      </c>
      <c r="O893" s="45">
        <v>72630106</v>
      </c>
      <c r="P893" s="58">
        <v>26095073</v>
      </c>
      <c r="Q893" s="72">
        <v>75000000</v>
      </c>
      <c r="R893" s="73" t="s">
        <v>18</v>
      </c>
    </row>
    <row r="894" spans="3:18" x14ac:dyDescent="0.25">
      <c r="C894" s="8">
        <v>2021</v>
      </c>
      <c r="D894" s="80" t="s">
        <v>71</v>
      </c>
      <c r="E894" s="9" t="str">
        <f>IFERROR(VLOOKUP(F894,Table3[#All],2,FALSE)," ")</f>
        <v xml:space="preserve"> </v>
      </c>
      <c r="F894" s="1" t="s">
        <v>10964</v>
      </c>
      <c r="G894" s="1" t="s">
        <v>7808</v>
      </c>
      <c r="H894" s="1"/>
      <c r="I894" s="1" t="s">
        <v>11190</v>
      </c>
      <c r="J894" s="1" t="s">
        <v>11206</v>
      </c>
      <c r="K894" s="2">
        <v>1</v>
      </c>
      <c r="L894" s="52">
        <v>9000</v>
      </c>
      <c r="M894" s="58">
        <f>Table1[[#This Row],[Percent]]*Table1[[#This Row],[Estimated Cost]]</f>
        <v>9000</v>
      </c>
      <c r="N894" s="92">
        <f>Table1[[#This Row],[Estimated Cost]]-Table1[[#This Row],[Grant Money ]]</f>
        <v>0</v>
      </c>
      <c r="O894" s="45">
        <v>72630106</v>
      </c>
      <c r="P894" s="58">
        <v>26095073</v>
      </c>
      <c r="Q894" s="72">
        <v>75000000</v>
      </c>
      <c r="R894" s="73" t="s">
        <v>18</v>
      </c>
    </row>
    <row r="895" spans="3:18" x14ac:dyDescent="0.25">
      <c r="C895" s="8">
        <v>2021</v>
      </c>
      <c r="D895" s="80" t="s">
        <v>71</v>
      </c>
      <c r="E895" s="9" t="str">
        <f>IFERROR(VLOOKUP(F895,Table3[#All],2,FALSE)," ")</f>
        <v>GYI</v>
      </c>
      <c r="F895" s="1" t="s">
        <v>10518</v>
      </c>
      <c r="G895" s="1" t="s">
        <v>11164</v>
      </c>
      <c r="H895" s="1"/>
      <c r="I895" s="1" t="s">
        <v>11190</v>
      </c>
      <c r="J895" s="1" t="s">
        <v>11206</v>
      </c>
      <c r="K895" s="2">
        <v>1</v>
      </c>
      <c r="L895" s="52">
        <v>57162</v>
      </c>
      <c r="M895" s="58">
        <f>Table1[[#This Row],[Percent]]*Table1[[#This Row],[Estimated Cost]]</f>
        <v>57162</v>
      </c>
      <c r="N895" s="92">
        <f>Table1[[#This Row],[Estimated Cost]]-Table1[[#This Row],[Grant Money ]]</f>
        <v>0</v>
      </c>
      <c r="O895" s="45">
        <v>72630106</v>
      </c>
      <c r="P895" s="58">
        <v>26095073</v>
      </c>
      <c r="Q895" s="72">
        <v>75000000</v>
      </c>
      <c r="R895" s="73" t="s">
        <v>51</v>
      </c>
    </row>
    <row r="896" spans="3:18" x14ac:dyDescent="0.25">
      <c r="C896" s="8">
        <v>2021</v>
      </c>
      <c r="D896" s="80" t="s">
        <v>71</v>
      </c>
      <c r="E896" s="9" t="str">
        <f>IFERROR(VLOOKUP(F896,Table3[#All],2,FALSE)," ")</f>
        <v xml:space="preserve"> </v>
      </c>
      <c r="F896" s="1" t="s">
        <v>11158</v>
      </c>
      <c r="G896" s="1" t="s">
        <v>11165</v>
      </c>
      <c r="H896" s="1"/>
      <c r="I896" s="1" t="s">
        <v>11190</v>
      </c>
      <c r="J896" s="1" t="s">
        <v>11206</v>
      </c>
      <c r="K896" s="2">
        <v>1</v>
      </c>
      <c r="L896" s="52">
        <v>13000</v>
      </c>
      <c r="M896" s="58">
        <f>Table1[[#This Row],[Percent]]*Table1[[#This Row],[Estimated Cost]]</f>
        <v>13000</v>
      </c>
      <c r="N896" s="92">
        <f>Table1[[#This Row],[Estimated Cost]]-Table1[[#This Row],[Grant Money ]]</f>
        <v>0</v>
      </c>
      <c r="O896" s="45">
        <v>72630106</v>
      </c>
      <c r="P896" s="58">
        <v>26095073</v>
      </c>
      <c r="Q896" s="72">
        <v>75000000</v>
      </c>
      <c r="R896" s="73" t="s">
        <v>18</v>
      </c>
    </row>
    <row r="897" spans="3:18" x14ac:dyDescent="0.25">
      <c r="C897" s="8">
        <v>2021</v>
      </c>
      <c r="D897" s="80" t="s">
        <v>71</v>
      </c>
      <c r="E897" s="9" t="str">
        <f>IFERROR(VLOOKUP(F897,Table3[#All],2,FALSE)," ")</f>
        <v xml:space="preserve"> </v>
      </c>
      <c r="F897" s="1" t="s">
        <v>10950</v>
      </c>
      <c r="G897" s="1" t="s">
        <v>7966</v>
      </c>
      <c r="H897" s="1"/>
      <c r="I897" s="1" t="s">
        <v>11190</v>
      </c>
      <c r="J897" s="1" t="s">
        <v>11206</v>
      </c>
      <c r="K897" s="2">
        <v>1</v>
      </c>
      <c r="L897" s="52">
        <v>13000</v>
      </c>
      <c r="M897" s="58">
        <f>Table1[[#This Row],[Percent]]*Table1[[#This Row],[Estimated Cost]]</f>
        <v>13000</v>
      </c>
      <c r="N897" s="92">
        <f>Table1[[#This Row],[Estimated Cost]]-Table1[[#This Row],[Grant Money ]]</f>
        <v>0</v>
      </c>
      <c r="O897" s="45">
        <v>72630106</v>
      </c>
      <c r="P897" s="58">
        <v>26095073</v>
      </c>
      <c r="Q897" s="72">
        <v>75000000</v>
      </c>
      <c r="R897" s="73" t="s">
        <v>18</v>
      </c>
    </row>
    <row r="898" spans="3:18" x14ac:dyDescent="0.25">
      <c r="C898" s="8">
        <v>2021</v>
      </c>
      <c r="D898" s="80" t="s">
        <v>71</v>
      </c>
      <c r="E898" s="9" t="str">
        <f>IFERROR(VLOOKUP(F898,Table3[#All],2,FALSE)," ")</f>
        <v xml:space="preserve"> </v>
      </c>
      <c r="F898" s="1" t="s">
        <v>11159</v>
      </c>
      <c r="G898" s="1" t="s">
        <v>7977</v>
      </c>
      <c r="H898" s="1"/>
      <c r="I898" s="1" t="s">
        <v>11190</v>
      </c>
      <c r="J898" s="1" t="s">
        <v>11206</v>
      </c>
      <c r="K898" s="2">
        <v>1</v>
      </c>
      <c r="L898" s="52">
        <v>13000</v>
      </c>
      <c r="M898" s="58">
        <f>Table1[[#This Row],[Percent]]*Table1[[#This Row],[Estimated Cost]]</f>
        <v>13000</v>
      </c>
      <c r="N898" s="92">
        <f>Table1[[#This Row],[Estimated Cost]]-Table1[[#This Row],[Grant Money ]]</f>
        <v>0</v>
      </c>
      <c r="O898" s="45">
        <v>72630106</v>
      </c>
      <c r="P898" s="58">
        <v>26095073</v>
      </c>
      <c r="Q898" s="72">
        <v>75000000</v>
      </c>
      <c r="R898" s="73" t="s">
        <v>18</v>
      </c>
    </row>
    <row r="899" spans="3:18" x14ac:dyDescent="0.25">
      <c r="C899" s="8">
        <v>2021</v>
      </c>
      <c r="D899" s="80" t="s">
        <v>71</v>
      </c>
      <c r="E899" s="9" t="str">
        <f>IFERROR(VLOOKUP(F899,Table3[#All],2,FALSE)," ")</f>
        <v xml:space="preserve"> </v>
      </c>
      <c r="F899" s="1" t="s">
        <v>10500</v>
      </c>
      <c r="G899" s="1" t="s">
        <v>8044</v>
      </c>
      <c r="H899" s="1"/>
      <c r="I899" s="1" t="s">
        <v>11190</v>
      </c>
      <c r="J899" s="1" t="s">
        <v>11206</v>
      </c>
      <c r="K899" s="2">
        <v>1</v>
      </c>
      <c r="L899" s="52">
        <v>13000</v>
      </c>
      <c r="M899" s="58">
        <f>Table1[[#This Row],[Percent]]*Table1[[#This Row],[Estimated Cost]]</f>
        <v>13000</v>
      </c>
      <c r="N899" s="92">
        <f>Table1[[#This Row],[Estimated Cost]]-Table1[[#This Row],[Grant Money ]]</f>
        <v>0</v>
      </c>
      <c r="O899" s="45">
        <v>72630106</v>
      </c>
      <c r="P899" s="58">
        <v>26095073</v>
      </c>
      <c r="Q899" s="72">
        <v>75000000</v>
      </c>
      <c r="R899" s="73" t="s">
        <v>18</v>
      </c>
    </row>
    <row r="900" spans="3:18" x14ac:dyDescent="0.25">
      <c r="C900" s="8">
        <v>2021</v>
      </c>
      <c r="D900" s="80" t="s">
        <v>71</v>
      </c>
      <c r="E900" s="9" t="str">
        <f>IFERROR(VLOOKUP(F900,Table3[#All],2,FALSE)," ")</f>
        <v xml:space="preserve"> </v>
      </c>
      <c r="F900" s="1" t="s">
        <v>11037</v>
      </c>
      <c r="G900" s="1" t="s">
        <v>8166</v>
      </c>
      <c r="H900" s="1"/>
      <c r="I900" s="1" t="s">
        <v>11190</v>
      </c>
      <c r="J900" s="1" t="s">
        <v>11206</v>
      </c>
      <c r="K900" s="2">
        <v>1</v>
      </c>
      <c r="L900" s="52">
        <v>9000</v>
      </c>
      <c r="M900" s="58">
        <f>Table1[[#This Row],[Percent]]*Table1[[#This Row],[Estimated Cost]]</f>
        <v>9000</v>
      </c>
      <c r="N900" s="92">
        <f>Table1[[#This Row],[Estimated Cost]]-Table1[[#This Row],[Grant Money ]]</f>
        <v>0</v>
      </c>
      <c r="O900" s="45">
        <v>72630106</v>
      </c>
      <c r="P900" s="58">
        <v>26095073</v>
      </c>
      <c r="Q900" s="72">
        <v>75000000</v>
      </c>
      <c r="R900" s="73" t="s">
        <v>18</v>
      </c>
    </row>
    <row r="901" spans="3:18" x14ac:dyDescent="0.25">
      <c r="C901" s="8">
        <v>2021</v>
      </c>
      <c r="D901" s="80" t="s">
        <v>71</v>
      </c>
      <c r="E901" s="9" t="str">
        <f>IFERROR(VLOOKUP(F901,Table3[#All],2,FALSE)," ")</f>
        <v>SEP</v>
      </c>
      <c r="F901" s="1" t="s">
        <v>10513</v>
      </c>
      <c r="G901" s="1" t="s">
        <v>93</v>
      </c>
      <c r="H901" s="1"/>
      <c r="I901" s="1" t="s">
        <v>11190</v>
      </c>
      <c r="J901" s="1" t="s">
        <v>11206</v>
      </c>
      <c r="K901" s="2">
        <v>1</v>
      </c>
      <c r="L901" s="52">
        <v>13000</v>
      </c>
      <c r="M901" s="58">
        <f>Table1[[#This Row],[Percent]]*Table1[[#This Row],[Estimated Cost]]</f>
        <v>13000</v>
      </c>
      <c r="N901" s="92">
        <f>Table1[[#This Row],[Estimated Cost]]-Table1[[#This Row],[Grant Money ]]</f>
        <v>0</v>
      </c>
      <c r="O901" s="45">
        <v>72630106</v>
      </c>
      <c r="P901" s="58">
        <v>26095073</v>
      </c>
      <c r="Q901" s="72">
        <v>75000000</v>
      </c>
      <c r="R901" s="73" t="s">
        <v>51</v>
      </c>
    </row>
    <row r="902" spans="3:18" x14ac:dyDescent="0.25">
      <c r="C902" s="8">
        <v>2021</v>
      </c>
      <c r="D902" s="80" t="s">
        <v>71</v>
      </c>
      <c r="E902" s="9" t="str">
        <f>IFERROR(VLOOKUP(F902,Table3[#All],2,FALSE)," ")</f>
        <v xml:space="preserve"> </v>
      </c>
      <c r="F902" s="1" t="s">
        <v>10965</v>
      </c>
      <c r="G902" s="1" t="s">
        <v>10966</v>
      </c>
      <c r="H902" s="1"/>
      <c r="I902" s="1" t="s">
        <v>11190</v>
      </c>
      <c r="J902" s="1" t="s">
        <v>11206</v>
      </c>
      <c r="K902" s="2">
        <v>1</v>
      </c>
      <c r="L902" s="52">
        <v>23000</v>
      </c>
      <c r="M902" s="58">
        <f>Table1[[#This Row],[Percent]]*Table1[[#This Row],[Estimated Cost]]</f>
        <v>23000</v>
      </c>
      <c r="N902" s="92">
        <f>Table1[[#This Row],[Estimated Cost]]-Table1[[#This Row],[Grant Money ]]</f>
        <v>0</v>
      </c>
      <c r="O902" s="45">
        <v>72630106</v>
      </c>
      <c r="P902" s="58">
        <v>26095073</v>
      </c>
      <c r="Q902" s="72">
        <v>75000000</v>
      </c>
      <c r="R902" s="73" t="s">
        <v>18</v>
      </c>
    </row>
    <row r="903" spans="3:18" x14ac:dyDescent="0.25">
      <c r="C903" s="8">
        <v>2021</v>
      </c>
      <c r="D903" s="80" t="s">
        <v>71</v>
      </c>
      <c r="E903" s="9" t="str">
        <f>IFERROR(VLOOKUP(F903,Table3[#All],2,FALSE)," ")</f>
        <v xml:space="preserve"> </v>
      </c>
      <c r="F903" s="1" t="s">
        <v>23</v>
      </c>
      <c r="G903" s="1" t="s">
        <v>116</v>
      </c>
      <c r="H903" s="1"/>
      <c r="I903" s="1" t="s">
        <v>11190</v>
      </c>
      <c r="J903" s="1" t="s">
        <v>11206</v>
      </c>
      <c r="K903" s="2">
        <v>1</v>
      </c>
      <c r="L903" s="52">
        <v>13000</v>
      </c>
      <c r="M903" s="58">
        <f>Table1[[#This Row],[Percent]]*Table1[[#This Row],[Estimated Cost]]</f>
        <v>13000</v>
      </c>
      <c r="N903" s="92">
        <f>Table1[[#This Row],[Estimated Cost]]-Table1[[#This Row],[Grant Money ]]</f>
        <v>0</v>
      </c>
      <c r="O903" s="45">
        <v>72630106</v>
      </c>
      <c r="P903" s="58">
        <v>26095073</v>
      </c>
      <c r="Q903" s="72">
        <v>75000000</v>
      </c>
      <c r="R903" s="73" t="s">
        <v>18</v>
      </c>
    </row>
    <row r="904" spans="3:18" x14ac:dyDescent="0.25">
      <c r="C904" s="8">
        <v>2021</v>
      </c>
      <c r="D904" s="80" t="s">
        <v>71</v>
      </c>
      <c r="E904" s="9" t="str">
        <f>IFERROR(VLOOKUP(F904,Table3[#All],2,FALSE)," ")</f>
        <v xml:space="preserve"> </v>
      </c>
      <c r="F904" s="1" t="s">
        <v>170</v>
      </c>
      <c r="G904" s="1" t="s">
        <v>168</v>
      </c>
      <c r="H904" s="1"/>
      <c r="I904" s="1" t="s">
        <v>11190</v>
      </c>
      <c r="J904" s="1" t="s">
        <v>11206</v>
      </c>
      <c r="K904" s="2">
        <v>1</v>
      </c>
      <c r="L904" s="52">
        <v>13000</v>
      </c>
      <c r="M904" s="58">
        <f>Table1[[#This Row],[Percent]]*Table1[[#This Row],[Estimated Cost]]</f>
        <v>13000</v>
      </c>
      <c r="N904" s="92">
        <f>Table1[[#This Row],[Estimated Cost]]-Table1[[#This Row],[Grant Money ]]</f>
        <v>0</v>
      </c>
      <c r="O904" s="45">
        <v>72630106</v>
      </c>
      <c r="P904" s="58">
        <v>26095073</v>
      </c>
      <c r="Q904" s="72">
        <v>75000000</v>
      </c>
      <c r="R904" s="73" t="s">
        <v>18</v>
      </c>
    </row>
    <row r="905" spans="3:18" x14ac:dyDescent="0.25">
      <c r="C905" s="8">
        <v>2021</v>
      </c>
      <c r="D905" s="80" t="s">
        <v>71</v>
      </c>
      <c r="E905" s="9" t="str">
        <f>IFERROR(VLOOKUP(F905,Table3[#All],2,FALSE)," ")</f>
        <v xml:space="preserve"> </v>
      </c>
      <c r="F905" s="1" t="s">
        <v>68</v>
      </c>
      <c r="G905" s="1" t="s">
        <v>295</v>
      </c>
      <c r="H905" s="1"/>
      <c r="I905" s="1" t="s">
        <v>11190</v>
      </c>
      <c r="J905" s="1" t="s">
        <v>11206</v>
      </c>
      <c r="K905" s="2">
        <v>1</v>
      </c>
      <c r="L905" s="52">
        <v>23000</v>
      </c>
      <c r="M905" s="58">
        <f>Table1[[#This Row],[Percent]]*Table1[[#This Row],[Estimated Cost]]</f>
        <v>23000</v>
      </c>
      <c r="N905" s="92">
        <f>Table1[[#This Row],[Estimated Cost]]-Table1[[#This Row],[Grant Money ]]</f>
        <v>0</v>
      </c>
      <c r="O905" s="45">
        <v>72630106</v>
      </c>
      <c r="P905" s="58">
        <v>26095073</v>
      </c>
      <c r="Q905" s="72">
        <v>75000000</v>
      </c>
      <c r="R905" s="73" t="s">
        <v>18</v>
      </c>
    </row>
    <row r="906" spans="3:18" x14ac:dyDescent="0.25">
      <c r="C906" s="8">
        <v>2021</v>
      </c>
      <c r="D906" s="80" t="s">
        <v>71</v>
      </c>
      <c r="E906" s="9" t="str">
        <f>IFERROR(VLOOKUP(F906,Table3[#All],2,FALSE)," ")</f>
        <v>TRL</v>
      </c>
      <c r="F906" s="1" t="s">
        <v>94</v>
      </c>
      <c r="G906" s="1" t="s">
        <v>108</v>
      </c>
      <c r="H906" s="1"/>
      <c r="I906" s="1" t="s">
        <v>11190</v>
      </c>
      <c r="J906" s="1" t="s">
        <v>11206</v>
      </c>
      <c r="K906" s="2">
        <v>1</v>
      </c>
      <c r="L906" s="52">
        <v>13000</v>
      </c>
      <c r="M906" s="58">
        <f>Table1[[#This Row],[Percent]]*Table1[[#This Row],[Estimated Cost]]</f>
        <v>13000</v>
      </c>
      <c r="N906" s="92">
        <f>Table1[[#This Row],[Estimated Cost]]-Table1[[#This Row],[Grant Money ]]</f>
        <v>0</v>
      </c>
      <c r="O906" s="45">
        <v>72630106</v>
      </c>
      <c r="P906" s="58">
        <v>26095073</v>
      </c>
      <c r="Q906" s="72">
        <v>75000000</v>
      </c>
      <c r="R906" s="73" t="s">
        <v>51</v>
      </c>
    </row>
    <row r="907" spans="3:18" x14ac:dyDescent="0.25">
      <c r="C907" s="8">
        <v>2021</v>
      </c>
      <c r="D907" s="80" t="s">
        <v>71</v>
      </c>
      <c r="E907" s="9" t="str">
        <f>IFERROR(VLOOKUP(F907,Table3[#All],2,FALSE)," ")</f>
        <v xml:space="preserve"> </v>
      </c>
      <c r="F907" s="1" t="s">
        <v>11166</v>
      </c>
      <c r="G907" s="1" t="s">
        <v>146</v>
      </c>
      <c r="H907" s="1"/>
      <c r="I907" s="1" t="s">
        <v>11190</v>
      </c>
      <c r="J907" s="1" t="s">
        <v>11206</v>
      </c>
      <c r="K907" s="2">
        <v>1</v>
      </c>
      <c r="L907" s="52">
        <v>9000</v>
      </c>
      <c r="M907" s="58">
        <f>Table1[[#This Row],[Percent]]*Table1[[#This Row],[Estimated Cost]]</f>
        <v>9000</v>
      </c>
      <c r="N907" s="92">
        <f>Table1[[#This Row],[Estimated Cost]]-Table1[[#This Row],[Grant Money ]]</f>
        <v>0</v>
      </c>
      <c r="O907" s="45">
        <v>72630106</v>
      </c>
      <c r="P907" s="58">
        <v>26095073</v>
      </c>
      <c r="Q907" s="72">
        <v>75000000</v>
      </c>
      <c r="R907" s="73" t="s">
        <v>18</v>
      </c>
    </row>
    <row r="908" spans="3:18" x14ac:dyDescent="0.25">
      <c r="C908" s="8">
        <v>2021</v>
      </c>
      <c r="D908" s="80" t="s">
        <v>71</v>
      </c>
      <c r="E908" s="9" t="str">
        <f>IFERROR(VLOOKUP(F908,Table3[#All],2,FALSE)," ")</f>
        <v xml:space="preserve"> </v>
      </c>
      <c r="F908" s="1" t="s">
        <v>10988</v>
      </c>
      <c r="G908" s="1" t="s">
        <v>8737</v>
      </c>
      <c r="H908" s="1"/>
      <c r="I908" s="1" t="s">
        <v>11190</v>
      </c>
      <c r="J908" s="1" t="s">
        <v>11206</v>
      </c>
      <c r="K908" s="2">
        <v>1</v>
      </c>
      <c r="L908" s="52">
        <v>23000</v>
      </c>
      <c r="M908" s="58">
        <f>Table1[[#This Row],[Percent]]*Table1[[#This Row],[Estimated Cost]]</f>
        <v>23000</v>
      </c>
      <c r="N908" s="92">
        <f>Table1[[#This Row],[Estimated Cost]]-Table1[[#This Row],[Grant Money ]]</f>
        <v>0</v>
      </c>
      <c r="O908" s="45">
        <v>72630106</v>
      </c>
      <c r="P908" s="58">
        <v>26095073</v>
      </c>
      <c r="Q908" s="72">
        <v>75000000</v>
      </c>
      <c r="R908" s="73" t="s">
        <v>18</v>
      </c>
    </row>
    <row r="909" spans="3:18" x14ac:dyDescent="0.25">
      <c r="C909" s="8">
        <v>2021</v>
      </c>
      <c r="D909" s="80" t="s">
        <v>71</v>
      </c>
      <c r="E909" s="9" t="str">
        <f>IFERROR(VLOOKUP(F909,Table3[#All],2,FALSE)," ")</f>
        <v xml:space="preserve"> </v>
      </c>
      <c r="F909" s="1" t="s">
        <v>81</v>
      </c>
      <c r="G909" s="1" t="s">
        <v>72</v>
      </c>
      <c r="H909" s="1"/>
      <c r="I909" s="1" t="s">
        <v>11190</v>
      </c>
      <c r="J909" s="1" t="s">
        <v>11206</v>
      </c>
      <c r="K909" s="2">
        <v>1</v>
      </c>
      <c r="L909" s="52">
        <v>9000</v>
      </c>
      <c r="M909" s="58">
        <f>Table1[[#This Row],[Percent]]*Table1[[#This Row],[Estimated Cost]]</f>
        <v>9000</v>
      </c>
      <c r="N909" s="92">
        <f>Table1[[#This Row],[Estimated Cost]]-Table1[[#This Row],[Grant Money ]]</f>
        <v>0</v>
      </c>
      <c r="O909" s="45">
        <v>72630106</v>
      </c>
      <c r="P909" s="58">
        <v>26095073</v>
      </c>
      <c r="Q909" s="72">
        <v>75000000</v>
      </c>
      <c r="R909" s="73" t="s">
        <v>18</v>
      </c>
    </row>
    <row r="910" spans="3:18" x14ac:dyDescent="0.25">
      <c r="C910" s="8">
        <v>2021</v>
      </c>
      <c r="D910" s="80" t="s">
        <v>71</v>
      </c>
      <c r="E910" s="9" t="str">
        <f>IFERROR(VLOOKUP(F910,Table3[#All],2,FALSE)," ")</f>
        <v xml:space="preserve"> </v>
      </c>
      <c r="F910" s="1" t="s">
        <v>11065</v>
      </c>
      <c r="G910" s="1" t="s">
        <v>11204</v>
      </c>
      <c r="H910" s="1"/>
      <c r="I910" s="1" t="s">
        <v>11190</v>
      </c>
      <c r="J910" s="1" t="s">
        <v>11206</v>
      </c>
      <c r="K910" s="2">
        <v>1</v>
      </c>
      <c r="L910" s="52">
        <v>9000</v>
      </c>
      <c r="M910" s="58">
        <f>Table1[[#This Row],[Percent]]*Table1[[#This Row],[Estimated Cost]]</f>
        <v>9000</v>
      </c>
      <c r="N910" s="92">
        <f>Table1[[#This Row],[Estimated Cost]]-Table1[[#This Row],[Grant Money ]]</f>
        <v>0</v>
      </c>
      <c r="O910" s="45">
        <v>72630106</v>
      </c>
      <c r="P910" s="58">
        <v>26095073</v>
      </c>
      <c r="Q910" s="72">
        <v>75000000</v>
      </c>
      <c r="R910" s="73" t="s">
        <v>18</v>
      </c>
    </row>
    <row r="911" spans="3:18" x14ac:dyDescent="0.25">
      <c r="C911" s="8">
        <v>2021</v>
      </c>
      <c r="D911" s="80" t="s">
        <v>71</v>
      </c>
      <c r="E911" s="9" t="str">
        <f>IFERROR(VLOOKUP(F911,Table3[#All],2,FALSE)," ")</f>
        <v xml:space="preserve"> </v>
      </c>
      <c r="F911" s="1" t="s">
        <v>10431</v>
      </c>
      <c r="G911" s="1" t="s">
        <v>11060</v>
      </c>
      <c r="H911" s="1"/>
      <c r="I911" s="1" t="s">
        <v>11190</v>
      </c>
      <c r="J911" s="1" t="s">
        <v>11206</v>
      </c>
      <c r="K911" s="2">
        <v>1</v>
      </c>
      <c r="L911" s="52">
        <v>13000</v>
      </c>
      <c r="M911" s="58">
        <f>Table1[[#This Row],[Percent]]*Table1[[#This Row],[Estimated Cost]]</f>
        <v>13000</v>
      </c>
      <c r="N911" s="92">
        <f>Table1[[#This Row],[Estimated Cost]]-Table1[[#This Row],[Grant Money ]]</f>
        <v>0</v>
      </c>
      <c r="O911" s="45">
        <v>72630106</v>
      </c>
      <c r="P911" s="58">
        <v>26095073</v>
      </c>
      <c r="Q911" s="72">
        <v>75000000</v>
      </c>
      <c r="R911" s="73" t="s">
        <v>18</v>
      </c>
    </row>
    <row r="912" spans="3:18" x14ac:dyDescent="0.25">
      <c r="C912" s="8">
        <v>2021</v>
      </c>
      <c r="D912" s="80" t="s">
        <v>71</v>
      </c>
      <c r="E912" s="9" t="str">
        <f>IFERROR(VLOOKUP(F912,Table3[#All],2,FALSE)," ")</f>
        <v xml:space="preserve"> </v>
      </c>
      <c r="F912" s="1" t="s">
        <v>10464</v>
      </c>
      <c r="G912" s="1" t="s">
        <v>10465</v>
      </c>
      <c r="H912" s="1"/>
      <c r="I912" s="1" t="s">
        <v>11190</v>
      </c>
      <c r="J912" s="1" t="s">
        <v>11206</v>
      </c>
      <c r="K912" s="2">
        <v>1</v>
      </c>
      <c r="L912" s="52">
        <v>57162</v>
      </c>
      <c r="M912" s="58">
        <f>Table1[[#This Row],[Percent]]*Table1[[#This Row],[Estimated Cost]]</f>
        <v>57162</v>
      </c>
      <c r="N912" s="92">
        <f>Table1[[#This Row],[Estimated Cost]]-Table1[[#This Row],[Grant Money ]]</f>
        <v>0</v>
      </c>
      <c r="O912" s="45">
        <v>72630106</v>
      </c>
      <c r="P912" s="58">
        <v>26095073</v>
      </c>
      <c r="Q912" s="72">
        <v>75000000</v>
      </c>
      <c r="R912" s="73" t="s">
        <v>18</v>
      </c>
    </row>
    <row r="913" spans="3:18" x14ac:dyDescent="0.25">
      <c r="C913" s="8">
        <v>2021</v>
      </c>
      <c r="D913" s="80" t="s">
        <v>71</v>
      </c>
      <c r="E913" s="9" t="str">
        <f>IFERROR(VLOOKUP(F913,Table3[#All],2,FALSE)," ")</f>
        <v xml:space="preserve"> </v>
      </c>
      <c r="F913" s="1" t="s">
        <v>11167</v>
      </c>
      <c r="G913" s="1" t="s">
        <v>65</v>
      </c>
      <c r="H913" s="1"/>
      <c r="I913" s="1" t="s">
        <v>11190</v>
      </c>
      <c r="J913" s="1" t="s">
        <v>11206</v>
      </c>
      <c r="K913" s="2">
        <v>1</v>
      </c>
      <c r="L913" s="52">
        <v>23000</v>
      </c>
      <c r="M913" s="58">
        <f>Table1[[#This Row],[Percent]]*Table1[[#This Row],[Estimated Cost]]</f>
        <v>23000</v>
      </c>
      <c r="N913" s="92">
        <f>Table1[[#This Row],[Estimated Cost]]-Table1[[#This Row],[Grant Money ]]</f>
        <v>0</v>
      </c>
      <c r="O913" s="45">
        <v>72630106</v>
      </c>
      <c r="P913" s="58">
        <v>26095073</v>
      </c>
      <c r="Q913" s="72">
        <v>75000000</v>
      </c>
      <c r="R913" s="73" t="s">
        <v>18</v>
      </c>
    </row>
    <row r="914" spans="3:18" x14ac:dyDescent="0.25">
      <c r="C914" s="8">
        <v>2021</v>
      </c>
      <c r="D914" s="80" t="s">
        <v>71</v>
      </c>
      <c r="E914" s="9" t="str">
        <f>IFERROR(VLOOKUP(F914,Table3[#All],2,FALSE)," ")</f>
        <v xml:space="preserve"> </v>
      </c>
      <c r="F914" s="1" t="s">
        <v>11168</v>
      </c>
      <c r="G914" s="1" t="s">
        <v>65</v>
      </c>
      <c r="H914" s="1"/>
      <c r="I914" s="1" t="s">
        <v>11190</v>
      </c>
      <c r="J914" s="1" t="s">
        <v>11206</v>
      </c>
      <c r="K914" s="2">
        <v>1</v>
      </c>
      <c r="L914" s="52">
        <v>47162</v>
      </c>
      <c r="M914" s="58">
        <f>Table1[[#This Row],[Percent]]*Table1[[#This Row],[Estimated Cost]]</f>
        <v>47162</v>
      </c>
      <c r="N914" s="92">
        <f>Table1[[#This Row],[Estimated Cost]]-Table1[[#This Row],[Grant Money ]]</f>
        <v>0</v>
      </c>
      <c r="O914" s="45">
        <v>72630106</v>
      </c>
      <c r="P914" s="58">
        <v>26095073</v>
      </c>
      <c r="Q914" s="72">
        <v>75000000</v>
      </c>
      <c r="R914" s="73" t="s">
        <v>18</v>
      </c>
    </row>
    <row r="915" spans="3:18" x14ac:dyDescent="0.25">
      <c r="C915" s="8">
        <v>2021</v>
      </c>
      <c r="D915" s="80" t="s">
        <v>71</v>
      </c>
      <c r="E915" s="9" t="str">
        <f>IFERROR(VLOOKUP(F915,Table3[#All],2,FALSE)," ")</f>
        <v xml:space="preserve"> </v>
      </c>
      <c r="F915" s="1" t="s">
        <v>10952</v>
      </c>
      <c r="G915" s="1" t="s">
        <v>9086</v>
      </c>
      <c r="H915" s="1"/>
      <c r="I915" s="1" t="s">
        <v>11190</v>
      </c>
      <c r="J915" s="1" t="s">
        <v>11206</v>
      </c>
      <c r="K915" s="2">
        <v>1</v>
      </c>
      <c r="L915" s="52">
        <v>13000</v>
      </c>
      <c r="M915" s="58">
        <f>Table1[[#This Row],[Percent]]*Table1[[#This Row],[Estimated Cost]]</f>
        <v>13000</v>
      </c>
      <c r="N915" s="92">
        <f>Table1[[#This Row],[Estimated Cost]]-Table1[[#This Row],[Grant Money ]]</f>
        <v>0</v>
      </c>
      <c r="O915" s="45">
        <v>72630106</v>
      </c>
      <c r="P915" s="58">
        <v>26095073</v>
      </c>
      <c r="Q915" s="72">
        <v>75000000</v>
      </c>
      <c r="R915" s="73" t="s">
        <v>18</v>
      </c>
    </row>
    <row r="916" spans="3:18" x14ac:dyDescent="0.25">
      <c r="C916" s="8">
        <v>2021</v>
      </c>
      <c r="D916" s="80" t="s">
        <v>71</v>
      </c>
      <c r="E916" s="9" t="str">
        <f>IFERROR(VLOOKUP(F916,Table3[#All],2,FALSE)," ")</f>
        <v xml:space="preserve"> </v>
      </c>
      <c r="F916" s="1" t="s">
        <v>10953</v>
      </c>
      <c r="G916" s="1" t="s">
        <v>11171</v>
      </c>
      <c r="H916" s="1"/>
      <c r="I916" s="1" t="s">
        <v>11190</v>
      </c>
      <c r="J916" s="1" t="s">
        <v>11206</v>
      </c>
      <c r="K916" s="2">
        <v>1</v>
      </c>
      <c r="L916" s="52">
        <v>13000</v>
      </c>
      <c r="M916" s="58">
        <f>Table1[[#This Row],[Percent]]*Table1[[#This Row],[Estimated Cost]]</f>
        <v>13000</v>
      </c>
      <c r="N916" s="92">
        <f>Table1[[#This Row],[Estimated Cost]]-Table1[[#This Row],[Grant Money ]]</f>
        <v>0</v>
      </c>
      <c r="O916" s="45">
        <v>72630106</v>
      </c>
      <c r="P916" s="58">
        <v>26095073</v>
      </c>
      <c r="Q916" s="72">
        <v>75000000</v>
      </c>
      <c r="R916" s="73" t="s">
        <v>18</v>
      </c>
    </row>
    <row r="917" spans="3:18" x14ac:dyDescent="0.25">
      <c r="C917" s="8">
        <v>2021</v>
      </c>
      <c r="D917" s="80" t="s">
        <v>71</v>
      </c>
      <c r="E917" s="9" t="str">
        <f>IFERROR(VLOOKUP(F917,Table3[#All],2,FALSE)," ")</f>
        <v xml:space="preserve"> </v>
      </c>
      <c r="F917" s="1" t="s">
        <v>10436</v>
      </c>
      <c r="G917" s="1" t="s">
        <v>11205</v>
      </c>
      <c r="H917" s="1"/>
      <c r="I917" s="1" t="s">
        <v>11190</v>
      </c>
      <c r="J917" s="1" t="s">
        <v>11206</v>
      </c>
      <c r="K917" s="2">
        <v>1</v>
      </c>
      <c r="L917" s="52">
        <v>23000</v>
      </c>
      <c r="M917" s="58">
        <f>Table1[[#This Row],[Percent]]*Table1[[#This Row],[Estimated Cost]]</f>
        <v>23000</v>
      </c>
      <c r="N917" s="92">
        <f>Table1[[#This Row],[Estimated Cost]]-Table1[[#This Row],[Grant Money ]]</f>
        <v>0</v>
      </c>
      <c r="O917" s="45">
        <v>72630106</v>
      </c>
      <c r="P917" s="58">
        <v>26095073</v>
      </c>
      <c r="Q917" s="72">
        <v>75000000</v>
      </c>
      <c r="R917" s="73" t="s">
        <v>18</v>
      </c>
    </row>
    <row r="918" spans="3:18" x14ac:dyDescent="0.25">
      <c r="C918" s="8">
        <v>2021</v>
      </c>
      <c r="D918" s="80" t="s">
        <v>71</v>
      </c>
      <c r="E918" s="9" t="str">
        <f>IFERROR(VLOOKUP(F918,Table3[#All],2,FALSE)," ")</f>
        <v xml:space="preserve"> </v>
      </c>
      <c r="F918" s="1" t="s">
        <v>42</v>
      </c>
      <c r="G918" s="1" t="s">
        <v>40</v>
      </c>
      <c r="H918" s="1"/>
      <c r="I918" s="1" t="s">
        <v>11190</v>
      </c>
      <c r="J918" s="1" t="s">
        <v>11206</v>
      </c>
      <c r="K918" s="2">
        <v>1</v>
      </c>
      <c r="L918" s="52">
        <v>9000</v>
      </c>
      <c r="M918" s="58">
        <f>Table1[[#This Row],[Percent]]*Table1[[#This Row],[Estimated Cost]]</f>
        <v>9000</v>
      </c>
      <c r="N918" s="92">
        <f>Table1[[#This Row],[Estimated Cost]]-Table1[[#This Row],[Grant Money ]]</f>
        <v>0</v>
      </c>
      <c r="O918" s="45">
        <v>72630106</v>
      </c>
      <c r="P918" s="58">
        <v>26095073</v>
      </c>
      <c r="Q918" s="72">
        <v>75000000</v>
      </c>
      <c r="R918" s="73" t="s">
        <v>18</v>
      </c>
    </row>
    <row r="919" spans="3:18" x14ac:dyDescent="0.25">
      <c r="C919" s="8">
        <v>2021</v>
      </c>
      <c r="D919" s="80" t="s">
        <v>71</v>
      </c>
      <c r="E919" s="9" t="str">
        <f>IFERROR(VLOOKUP(F919,Table3[#All],2,FALSE)," ")</f>
        <v xml:space="preserve"> </v>
      </c>
      <c r="F919" s="1" t="s">
        <v>10888</v>
      </c>
      <c r="G919" s="1" t="s">
        <v>9308</v>
      </c>
      <c r="H919" s="1"/>
      <c r="I919" s="1" t="s">
        <v>11190</v>
      </c>
      <c r="J919" s="1" t="s">
        <v>11206</v>
      </c>
      <c r="K919" s="2">
        <v>1</v>
      </c>
      <c r="L919" s="52">
        <v>9000</v>
      </c>
      <c r="M919" s="58">
        <f>Table1[[#This Row],[Percent]]*Table1[[#This Row],[Estimated Cost]]</f>
        <v>9000</v>
      </c>
      <c r="N919" s="92">
        <f>Table1[[#This Row],[Estimated Cost]]-Table1[[#This Row],[Grant Money ]]</f>
        <v>0</v>
      </c>
      <c r="O919" s="45">
        <v>72630106</v>
      </c>
      <c r="P919" s="58">
        <v>26095073</v>
      </c>
      <c r="Q919" s="72">
        <v>75000000</v>
      </c>
      <c r="R919" s="73" t="s">
        <v>18</v>
      </c>
    </row>
    <row r="920" spans="3:18" x14ac:dyDescent="0.25">
      <c r="C920" s="8">
        <v>2021</v>
      </c>
      <c r="D920" s="79" t="s">
        <v>151</v>
      </c>
      <c r="E920" s="9" t="str">
        <f>IFERROR(VLOOKUP(F920,Table3[#All],2,FALSE)," ")</f>
        <v xml:space="preserve"> </v>
      </c>
      <c r="F920" s="9" t="s">
        <v>169</v>
      </c>
      <c r="G920" s="9" t="s">
        <v>167</v>
      </c>
      <c r="H920" s="9"/>
      <c r="I920" s="9" t="s">
        <v>9472</v>
      </c>
      <c r="J920" s="9" t="s">
        <v>7</v>
      </c>
      <c r="K920" s="30">
        <v>0.9</v>
      </c>
      <c r="L920" s="45">
        <v>397436</v>
      </c>
      <c r="M920" s="58">
        <f>Table1[[#This Row],[Percent]]*Table1[[#This Row],[Estimated Cost]]</f>
        <v>357692.4</v>
      </c>
      <c r="N920" s="92">
        <f>Table1[[#This Row],[Estimated Cost]]-Table1[[#This Row],[Grant Money ]]</f>
        <v>39743.599999999977</v>
      </c>
      <c r="O920" s="45">
        <v>72630106</v>
      </c>
      <c r="P920" s="58">
        <v>26095073</v>
      </c>
      <c r="Q920" s="72">
        <v>75000000</v>
      </c>
      <c r="R920" s="73" t="s">
        <v>18</v>
      </c>
    </row>
    <row r="921" spans="3:18" x14ac:dyDescent="0.25">
      <c r="C921" s="8">
        <v>2021</v>
      </c>
      <c r="D921" s="79" t="s">
        <v>151</v>
      </c>
      <c r="E921" s="9" t="str">
        <f>IFERROR(VLOOKUP(F921,Table3[#All],2,FALSE)," ")</f>
        <v xml:space="preserve"> </v>
      </c>
      <c r="F921" s="9" t="s">
        <v>169</v>
      </c>
      <c r="G921" s="9" t="s">
        <v>167</v>
      </c>
      <c r="H921" s="9"/>
      <c r="I921" s="9" t="s">
        <v>9472</v>
      </c>
      <c r="J921" s="9" t="s">
        <v>11</v>
      </c>
      <c r="K921" s="30">
        <v>0.9</v>
      </c>
      <c r="L921" s="45">
        <v>1322564</v>
      </c>
      <c r="M921" s="58">
        <f>Table1[[#This Row],[Percent]]*Table1[[#This Row],[Estimated Cost]]</f>
        <v>1190307.6000000001</v>
      </c>
      <c r="N921" s="92">
        <f>Table1[[#This Row],[Estimated Cost]]-Table1[[#This Row],[Grant Money ]]</f>
        <v>132256.39999999991</v>
      </c>
      <c r="O921" s="45">
        <v>72630106</v>
      </c>
      <c r="P921" s="58">
        <v>26095073</v>
      </c>
      <c r="Q921" s="72">
        <v>75000000</v>
      </c>
      <c r="R921" s="73" t="s">
        <v>18</v>
      </c>
    </row>
    <row r="922" spans="3:18" ht="13.5" customHeight="1" x14ac:dyDescent="0.25">
      <c r="C922" s="8">
        <v>2021</v>
      </c>
      <c r="D922" s="79" t="s">
        <v>151</v>
      </c>
      <c r="E922" s="9" t="str">
        <f>IFERROR(VLOOKUP(F922,Table3[#All],2,FALSE)," ")</f>
        <v xml:space="preserve"> </v>
      </c>
      <c r="F922" s="9" t="s">
        <v>169</v>
      </c>
      <c r="G922" s="9" t="s">
        <v>167</v>
      </c>
      <c r="H922" s="1"/>
      <c r="I922" s="1" t="s">
        <v>11207</v>
      </c>
      <c r="J922" s="9" t="s">
        <v>26</v>
      </c>
      <c r="K922" s="2">
        <v>0.5</v>
      </c>
      <c r="L922" s="52">
        <v>30000</v>
      </c>
      <c r="M922" s="58">
        <f>Table1[[#This Row],[Percent]]*Table1[[#This Row],[Estimated Cost]]</f>
        <v>15000</v>
      </c>
      <c r="N922" s="92">
        <f>Table1[[#This Row],[Estimated Cost]]-Table1[[#This Row],[Grant Money ]]</f>
        <v>15000</v>
      </c>
      <c r="O922" s="45">
        <v>72630106</v>
      </c>
      <c r="P922" s="58">
        <v>26095073</v>
      </c>
      <c r="Q922" s="72">
        <v>75000000</v>
      </c>
      <c r="R922" s="73" t="s">
        <v>18</v>
      </c>
    </row>
    <row r="923" spans="3:18" x14ac:dyDescent="0.25">
      <c r="C923" s="8">
        <v>2021</v>
      </c>
      <c r="D923" s="79" t="s">
        <v>151</v>
      </c>
      <c r="E923" s="9" t="str">
        <f>IFERROR(VLOOKUP(F923,Table3[#All],2,FALSE)," ")</f>
        <v xml:space="preserve"> </v>
      </c>
      <c r="F923" s="9" t="s">
        <v>10529</v>
      </c>
      <c r="G923" s="9" t="s">
        <v>10530</v>
      </c>
      <c r="H923" s="9"/>
      <c r="I923" s="9" t="s">
        <v>11185</v>
      </c>
      <c r="J923" s="9" t="s">
        <v>11</v>
      </c>
      <c r="K923" s="30">
        <v>0.9</v>
      </c>
      <c r="L923" s="45">
        <v>3400000</v>
      </c>
      <c r="M923" s="58">
        <f>Table1[[#This Row],[Percent]]*Table1[[#This Row],[Estimated Cost]]</f>
        <v>3060000</v>
      </c>
      <c r="N923" s="92">
        <f>Table1[[#This Row],[Estimated Cost]]-Table1[[#This Row],[Grant Money ]]</f>
        <v>340000</v>
      </c>
      <c r="O923" s="45">
        <v>72630106</v>
      </c>
      <c r="P923" s="58">
        <v>26095073</v>
      </c>
      <c r="Q923" s="72">
        <v>75000000</v>
      </c>
      <c r="R923" s="73" t="s">
        <v>18</v>
      </c>
    </row>
    <row r="924" spans="3:18" x14ac:dyDescent="0.25">
      <c r="C924" s="8">
        <v>2021</v>
      </c>
      <c r="D924" s="79" t="s">
        <v>151</v>
      </c>
      <c r="E924" s="9" t="str">
        <f>IFERROR(VLOOKUP(F924,Table3[#All],2,FALSE)," ")</f>
        <v>CRS</v>
      </c>
      <c r="F924" s="9" t="s">
        <v>9449</v>
      </c>
      <c r="G924" s="9" t="s">
        <v>2168</v>
      </c>
      <c r="H924" s="9"/>
      <c r="I924" s="9" t="s">
        <v>11059</v>
      </c>
      <c r="J924" s="9" t="s">
        <v>7</v>
      </c>
      <c r="K924" s="30">
        <v>0.9</v>
      </c>
      <c r="L924" s="45">
        <v>411666</v>
      </c>
      <c r="M924" s="58">
        <f>Table1[[#This Row],[Percent]]*Table1[[#This Row],[Estimated Cost]]</f>
        <v>370499.4</v>
      </c>
      <c r="N924" s="92">
        <f>Table1[[#This Row],[Estimated Cost]]-Table1[[#This Row],[Grant Money ]]</f>
        <v>41166.599999999977</v>
      </c>
      <c r="O924" s="45">
        <v>72630106</v>
      </c>
      <c r="P924" s="58">
        <v>26095073</v>
      </c>
      <c r="Q924" s="72">
        <v>75000000</v>
      </c>
      <c r="R924" s="73" t="s">
        <v>51</v>
      </c>
    </row>
    <row r="925" spans="3:18" x14ac:dyDescent="0.25">
      <c r="C925" s="8">
        <v>2021</v>
      </c>
      <c r="D925" s="79" t="s">
        <v>151</v>
      </c>
      <c r="E925" s="9" t="str">
        <f>IFERROR(VLOOKUP(F925,Table3[#All],2,FALSE)," ")</f>
        <v>CRS</v>
      </c>
      <c r="F925" s="9" t="s">
        <v>9449</v>
      </c>
      <c r="G925" s="9" t="s">
        <v>2168</v>
      </c>
      <c r="H925" s="1"/>
      <c r="I925" s="9" t="s">
        <v>11059</v>
      </c>
      <c r="J925" s="9" t="s">
        <v>11</v>
      </c>
      <c r="K925" s="2">
        <v>0.9</v>
      </c>
      <c r="L925" s="52">
        <v>4288334</v>
      </c>
      <c r="M925" s="58">
        <f>Table1[[#This Row],[Percent]]*Table1[[#This Row],[Estimated Cost]]</f>
        <v>3859500.6</v>
      </c>
      <c r="N925" s="92">
        <f>Table1[[#This Row],[Estimated Cost]]-Table1[[#This Row],[Grant Money ]]</f>
        <v>428833.39999999991</v>
      </c>
      <c r="O925" s="45">
        <v>72630106</v>
      </c>
      <c r="P925" s="58">
        <v>26095073</v>
      </c>
      <c r="Q925" s="72">
        <v>75000000</v>
      </c>
      <c r="R925" s="73" t="s">
        <v>51</v>
      </c>
    </row>
    <row r="926" spans="3:18" x14ac:dyDescent="0.25">
      <c r="C926" s="8">
        <v>2021</v>
      </c>
      <c r="D926" s="79" t="s">
        <v>151</v>
      </c>
      <c r="E926" s="9" t="str">
        <f>IFERROR(VLOOKUP(F926,Table3[#All],2,FALSE)," ")</f>
        <v xml:space="preserve"> </v>
      </c>
      <c r="F926" s="9" t="s">
        <v>11042</v>
      </c>
      <c r="G926" s="9" t="s">
        <v>2339</v>
      </c>
      <c r="H926" s="9"/>
      <c r="I926" s="9" t="s">
        <v>11059</v>
      </c>
      <c r="J926" s="9" t="s">
        <v>7</v>
      </c>
      <c r="K926" s="30">
        <v>0.9</v>
      </c>
      <c r="L926" s="45">
        <v>436666</v>
      </c>
      <c r="M926" s="58">
        <f>Table1[[#This Row],[Percent]]*Table1[[#This Row],[Estimated Cost]]</f>
        <v>392999.4</v>
      </c>
      <c r="N926" s="92">
        <f>Table1[[#This Row],[Estimated Cost]]-Table1[[#This Row],[Grant Money ]]</f>
        <v>43666.599999999977</v>
      </c>
      <c r="O926" s="45">
        <v>72630106</v>
      </c>
      <c r="P926" s="58">
        <v>26095073</v>
      </c>
      <c r="Q926" s="72">
        <v>75000000</v>
      </c>
      <c r="R926" s="73" t="s">
        <v>18</v>
      </c>
    </row>
    <row r="927" spans="3:18" x14ac:dyDescent="0.25">
      <c r="C927" s="8">
        <v>2021</v>
      </c>
      <c r="D927" s="79" t="s">
        <v>151</v>
      </c>
      <c r="E927" s="9" t="str">
        <f>IFERROR(VLOOKUP(F927,Table3[#All],2,FALSE)," ")</f>
        <v xml:space="preserve"> </v>
      </c>
      <c r="F927" s="9" t="s">
        <v>11042</v>
      </c>
      <c r="G927" s="1" t="s">
        <v>2339</v>
      </c>
      <c r="H927" s="1"/>
      <c r="I927" s="9" t="s">
        <v>11059</v>
      </c>
      <c r="J927" s="9" t="s">
        <v>11</v>
      </c>
      <c r="K927" s="2">
        <v>0.9</v>
      </c>
      <c r="L927" s="52">
        <v>5413334</v>
      </c>
      <c r="M927" s="58">
        <f>Table1[[#This Row],[Percent]]*Table1[[#This Row],[Estimated Cost]]</f>
        <v>4872000.6000000006</v>
      </c>
      <c r="N927" s="92">
        <f>Table1[[#This Row],[Estimated Cost]]-Table1[[#This Row],[Grant Money ]]</f>
        <v>541333.39999999944</v>
      </c>
      <c r="O927" s="45">
        <v>72630106</v>
      </c>
      <c r="P927" s="58">
        <v>26095073</v>
      </c>
      <c r="Q927" s="72">
        <v>75000000</v>
      </c>
      <c r="R927" s="73" t="s">
        <v>18</v>
      </c>
    </row>
    <row r="928" spans="3:18" x14ac:dyDescent="0.25">
      <c r="C928" s="8">
        <v>2021</v>
      </c>
      <c r="D928" s="79" t="s">
        <v>151</v>
      </c>
      <c r="E928" s="9" t="str">
        <f>IFERROR(VLOOKUP(F928,Table3[#All],2,FALSE)," ")</f>
        <v>DTO</v>
      </c>
      <c r="F928" s="9" t="s">
        <v>10504</v>
      </c>
      <c r="G928" s="9" t="s">
        <v>2483</v>
      </c>
      <c r="H928" s="9"/>
      <c r="I928" s="9" t="s">
        <v>11185</v>
      </c>
      <c r="J928" s="9" t="s">
        <v>11</v>
      </c>
      <c r="K928" s="30">
        <v>0.9</v>
      </c>
      <c r="L928" s="45">
        <v>5000000</v>
      </c>
      <c r="M928" s="58">
        <f>Table1[[#This Row],[Percent]]*Table1[[#This Row],[Estimated Cost]]</f>
        <v>4500000</v>
      </c>
      <c r="N928" s="92">
        <f>Table1[[#This Row],[Estimated Cost]]-Table1[[#This Row],[Grant Money ]]</f>
        <v>500000</v>
      </c>
      <c r="O928" s="45">
        <v>72630106</v>
      </c>
      <c r="P928" s="58">
        <v>26095073</v>
      </c>
      <c r="Q928" s="72">
        <v>75000000</v>
      </c>
      <c r="R928" s="73" t="s">
        <v>51</v>
      </c>
    </row>
    <row r="929" spans="3:18" x14ac:dyDescent="0.25">
      <c r="C929" s="8">
        <v>2021</v>
      </c>
      <c r="D929" s="79" t="s">
        <v>151</v>
      </c>
      <c r="E929" s="9" t="str">
        <f>IFERROR(VLOOKUP(F929,Table3[#All],2,FALSE)," ")</f>
        <v xml:space="preserve"> </v>
      </c>
      <c r="F929" s="9" t="s">
        <v>10498</v>
      </c>
      <c r="G929" s="9" t="s">
        <v>10499</v>
      </c>
      <c r="H929" s="9"/>
      <c r="I929" s="9" t="s">
        <v>31</v>
      </c>
      <c r="J929" s="9" t="s">
        <v>26</v>
      </c>
      <c r="K929" s="30">
        <v>0.75</v>
      </c>
      <c r="L929" s="45">
        <v>158000</v>
      </c>
      <c r="M929" s="58">
        <f>Table1[[#This Row],[Percent]]*Table1[[#This Row],[Estimated Cost]]</f>
        <v>118500</v>
      </c>
      <c r="N929" s="92">
        <f>Table1[[#This Row],[Estimated Cost]]-Table1[[#This Row],[Grant Money ]]</f>
        <v>39500</v>
      </c>
      <c r="O929" s="45">
        <v>72630106</v>
      </c>
      <c r="P929" s="58">
        <v>26095073</v>
      </c>
      <c r="Q929" s="72">
        <v>75000000</v>
      </c>
      <c r="R929" s="73" t="s">
        <v>18</v>
      </c>
    </row>
    <row r="930" spans="3:18" x14ac:dyDescent="0.25">
      <c r="C930" s="8">
        <v>2021</v>
      </c>
      <c r="D930" s="79" t="s">
        <v>151</v>
      </c>
      <c r="E930" s="9" t="str">
        <f>IFERROR(VLOOKUP(F930,Table3[#All],2,FALSE)," ")</f>
        <v>GLE</v>
      </c>
      <c r="F930" s="9" t="s">
        <v>10515</v>
      </c>
      <c r="G930" s="9" t="s">
        <v>3277</v>
      </c>
      <c r="H930" s="9"/>
      <c r="I930" s="9" t="s">
        <v>11059</v>
      </c>
      <c r="J930" s="9" t="s">
        <v>7</v>
      </c>
      <c r="K930" s="30">
        <v>0.9</v>
      </c>
      <c r="L930" s="45">
        <v>333780</v>
      </c>
      <c r="M930" s="58">
        <f>Table1[[#This Row],[Percent]]*Table1[[#This Row],[Estimated Cost]]</f>
        <v>300402</v>
      </c>
      <c r="N930" s="92">
        <f>Table1[[#This Row],[Estimated Cost]]-Table1[[#This Row],[Grant Money ]]</f>
        <v>33378</v>
      </c>
      <c r="O930" s="45">
        <v>72630106</v>
      </c>
      <c r="P930" s="58">
        <v>26095073</v>
      </c>
      <c r="Q930" s="72">
        <v>75000000</v>
      </c>
      <c r="R930" s="73" t="s">
        <v>51</v>
      </c>
    </row>
    <row r="931" spans="3:18" x14ac:dyDescent="0.25">
      <c r="C931" s="8">
        <v>2021</v>
      </c>
      <c r="D931" s="79" t="s">
        <v>151</v>
      </c>
      <c r="E931" s="9" t="str">
        <f>IFERROR(VLOOKUP(F931,Table3[#All],2,FALSE)," ")</f>
        <v>GLE</v>
      </c>
      <c r="F931" s="9" t="s">
        <v>10515</v>
      </c>
      <c r="G931" s="9" t="s">
        <v>3277</v>
      </c>
      <c r="H931" s="1"/>
      <c r="I931" s="9" t="s">
        <v>11059</v>
      </c>
      <c r="J931" s="9" t="s">
        <v>11</v>
      </c>
      <c r="K931" s="30">
        <v>0.9</v>
      </c>
      <c r="L931" s="52">
        <v>4016220</v>
      </c>
      <c r="M931" s="58">
        <f>Table1[[#This Row],[Percent]]*Table1[[#This Row],[Estimated Cost]]</f>
        <v>3614598</v>
      </c>
      <c r="N931" s="92">
        <f>Table1[[#This Row],[Estimated Cost]]-Table1[[#This Row],[Grant Money ]]</f>
        <v>401622</v>
      </c>
      <c r="O931" s="45">
        <v>72630106</v>
      </c>
      <c r="P931" s="58">
        <v>26095073</v>
      </c>
      <c r="Q931" s="72">
        <v>75000000</v>
      </c>
      <c r="R931" s="73" t="s">
        <v>51</v>
      </c>
    </row>
    <row r="932" spans="3:18" x14ac:dyDescent="0.25">
      <c r="C932" s="8">
        <v>2021</v>
      </c>
      <c r="D932" s="79" t="s">
        <v>151</v>
      </c>
      <c r="E932" s="9" t="str">
        <f>IFERROR(VLOOKUP(F932,Table3[#All],2,FALSE)," ")</f>
        <v>GDJ</v>
      </c>
      <c r="F932" s="9" t="s">
        <v>11040</v>
      </c>
      <c r="G932" s="9" t="s">
        <v>11120</v>
      </c>
      <c r="H932" s="9"/>
      <c r="I932" s="9" t="s">
        <v>11059</v>
      </c>
      <c r="J932" s="9" t="s">
        <v>11</v>
      </c>
      <c r="K932" s="30">
        <v>0.9</v>
      </c>
      <c r="L932" s="45">
        <v>3444444</v>
      </c>
      <c r="M932" s="58">
        <f>Table1[[#This Row],[Percent]]*Table1[[#This Row],[Estimated Cost]]</f>
        <v>3099999.6</v>
      </c>
      <c r="N932" s="92">
        <f>Table1[[#This Row],[Estimated Cost]]-Table1[[#This Row],[Grant Money ]]</f>
        <v>344444.39999999991</v>
      </c>
      <c r="O932" s="45">
        <v>72630106</v>
      </c>
      <c r="P932" s="58">
        <v>26095073</v>
      </c>
      <c r="Q932" s="72">
        <v>75000000</v>
      </c>
      <c r="R932" s="73" t="s">
        <v>51</v>
      </c>
    </row>
    <row r="933" spans="3:18" x14ac:dyDescent="0.25">
      <c r="C933" s="8">
        <v>2021</v>
      </c>
      <c r="D933" s="79" t="s">
        <v>151</v>
      </c>
      <c r="E933" s="9" t="str">
        <f>IFERROR(VLOOKUP(F933,Table3[#All],2,FALSE)," ")</f>
        <v xml:space="preserve"> </v>
      </c>
      <c r="F933" s="9" t="s">
        <v>10998</v>
      </c>
      <c r="G933" s="9" t="s">
        <v>145</v>
      </c>
      <c r="H933" s="9"/>
      <c r="I933" s="9" t="s">
        <v>11181</v>
      </c>
      <c r="J933" s="9" t="s">
        <v>7</v>
      </c>
      <c r="K933" s="30">
        <v>0.9</v>
      </c>
      <c r="L933" s="45">
        <v>100000</v>
      </c>
      <c r="M933" s="58">
        <f>Table1[[#This Row],[Percent]]*Table1[[#This Row],[Estimated Cost]]</f>
        <v>90000</v>
      </c>
      <c r="N933" s="92">
        <f>Table1[[#This Row],[Estimated Cost]]-Table1[[#This Row],[Grant Money ]]</f>
        <v>10000</v>
      </c>
      <c r="O933" s="45">
        <v>72630106</v>
      </c>
      <c r="P933" s="58">
        <v>26095073</v>
      </c>
      <c r="Q933" s="72">
        <v>75000000</v>
      </c>
      <c r="R933" s="73" t="s">
        <v>18</v>
      </c>
    </row>
    <row r="934" spans="3:18" x14ac:dyDescent="0.25">
      <c r="C934" s="8">
        <v>2021</v>
      </c>
      <c r="D934" s="79" t="s">
        <v>151</v>
      </c>
      <c r="E934" s="9" t="str">
        <f>IFERROR(VLOOKUP(F934,Table3[#All],2,FALSE)," ")</f>
        <v xml:space="preserve"> </v>
      </c>
      <c r="F934" s="9" t="s">
        <v>217</v>
      </c>
      <c r="G934" s="9" t="s">
        <v>202</v>
      </c>
      <c r="H934" s="9"/>
      <c r="I934" s="9" t="s">
        <v>9515</v>
      </c>
      <c r="J934" s="9" t="s">
        <v>7</v>
      </c>
      <c r="K934" s="30">
        <v>0.9</v>
      </c>
      <c r="L934" s="45">
        <v>395720</v>
      </c>
      <c r="M934" s="58">
        <f>Table1[[#This Row],[Percent]]*Table1[[#This Row],[Estimated Cost]]</f>
        <v>356148</v>
      </c>
      <c r="N934" s="92">
        <f>Table1[[#This Row],[Estimated Cost]]-Table1[[#This Row],[Grant Money ]]</f>
        <v>39572</v>
      </c>
      <c r="O934" s="45">
        <v>72630106</v>
      </c>
      <c r="P934" s="58">
        <v>26095073</v>
      </c>
      <c r="Q934" s="72">
        <v>75000000</v>
      </c>
      <c r="R934" s="73" t="s">
        <v>18</v>
      </c>
    </row>
    <row r="935" spans="3:18" x14ac:dyDescent="0.25">
      <c r="C935" s="8">
        <v>2021</v>
      </c>
      <c r="D935" s="79" t="s">
        <v>151</v>
      </c>
      <c r="E935" s="9" t="str">
        <f>IFERROR(VLOOKUP(F935,Table3[#All],2,FALSE)," ")</f>
        <v xml:space="preserve"> </v>
      </c>
      <c r="F935" s="9" t="s">
        <v>217</v>
      </c>
      <c r="G935" s="9" t="s">
        <v>202</v>
      </c>
      <c r="H935" s="1"/>
      <c r="I935" s="9" t="s">
        <v>9515</v>
      </c>
      <c r="J935" s="9" t="s">
        <v>11</v>
      </c>
      <c r="K935" s="2">
        <v>0.9</v>
      </c>
      <c r="L935" s="52">
        <v>961600</v>
      </c>
      <c r="M935" s="58">
        <f>Table1[[#This Row],[Percent]]*Table1[[#This Row],[Estimated Cost]]</f>
        <v>865440</v>
      </c>
      <c r="N935" s="92">
        <f>Table1[[#This Row],[Estimated Cost]]-Table1[[#This Row],[Grant Money ]]</f>
        <v>96160</v>
      </c>
      <c r="O935" s="45">
        <v>72630106</v>
      </c>
      <c r="P935" s="58">
        <v>26095073</v>
      </c>
      <c r="Q935" s="72">
        <v>75000000</v>
      </c>
      <c r="R935" s="73" t="s">
        <v>18</v>
      </c>
    </row>
    <row r="936" spans="3:18" x14ac:dyDescent="0.25">
      <c r="C936" s="8">
        <v>2021</v>
      </c>
      <c r="D936" s="79" t="s">
        <v>151</v>
      </c>
      <c r="E936" s="9" t="str">
        <f>IFERROR(VLOOKUP(F936,Table3[#All],2,FALSE)," ")</f>
        <v xml:space="preserve"> </v>
      </c>
      <c r="F936" s="9" t="s">
        <v>11143</v>
      </c>
      <c r="G936" s="9" t="s">
        <v>11186</v>
      </c>
      <c r="H936" s="9"/>
      <c r="I936" s="9" t="s">
        <v>31</v>
      </c>
      <c r="J936" s="9" t="s">
        <v>26</v>
      </c>
      <c r="K936" s="30">
        <v>0.75</v>
      </c>
      <c r="L936" s="45">
        <v>158000</v>
      </c>
      <c r="M936" s="58">
        <f>Table1[[#This Row],[Percent]]*Table1[[#This Row],[Estimated Cost]]</f>
        <v>118500</v>
      </c>
      <c r="N936" s="92">
        <f>Table1[[#This Row],[Estimated Cost]]-Table1[[#This Row],[Grant Money ]]</f>
        <v>39500</v>
      </c>
      <c r="O936" s="45">
        <v>72630106</v>
      </c>
      <c r="P936" s="58">
        <v>26095073</v>
      </c>
      <c r="Q936" s="72">
        <v>75000000</v>
      </c>
      <c r="R936" s="73" t="s">
        <v>18</v>
      </c>
    </row>
    <row r="937" spans="3:18" x14ac:dyDescent="0.25">
      <c r="C937" s="8">
        <v>2021</v>
      </c>
      <c r="D937" s="79" t="s">
        <v>151</v>
      </c>
      <c r="E937" s="9" t="str">
        <f>IFERROR(VLOOKUP(F937,Table3[#All],2,FALSE)," ")</f>
        <v>TKI</v>
      </c>
      <c r="F937" s="9" t="s">
        <v>10517</v>
      </c>
      <c r="G937" s="9" t="s">
        <v>10942</v>
      </c>
      <c r="H937" s="9"/>
      <c r="I937" s="9" t="s">
        <v>11181</v>
      </c>
      <c r="J937" s="9" t="s">
        <v>7</v>
      </c>
      <c r="K937" s="30">
        <v>0.9</v>
      </c>
      <c r="L937" s="45">
        <v>100000</v>
      </c>
      <c r="M937" s="58">
        <f>Table1[[#This Row],[Percent]]*Table1[[#This Row],[Estimated Cost]]</f>
        <v>90000</v>
      </c>
      <c r="N937" s="92">
        <f>Table1[[#This Row],[Estimated Cost]]-Table1[[#This Row],[Grant Money ]]</f>
        <v>10000</v>
      </c>
      <c r="O937" s="45">
        <v>72630106</v>
      </c>
      <c r="P937" s="58">
        <v>26095073</v>
      </c>
      <c r="Q937" s="72">
        <v>75000000</v>
      </c>
      <c r="R937" s="73" t="s">
        <v>51</v>
      </c>
    </row>
    <row r="938" spans="3:18" x14ac:dyDescent="0.25">
      <c r="C938" s="8">
        <v>2021</v>
      </c>
      <c r="D938" s="79" t="s">
        <v>151</v>
      </c>
      <c r="E938" s="9" t="str">
        <f>IFERROR(VLOOKUP(F938,Table3[#All],2,FALSE)," ")</f>
        <v>HQZ</v>
      </c>
      <c r="F938" s="9" t="s">
        <v>10503</v>
      </c>
      <c r="G938" s="9" t="s">
        <v>11187</v>
      </c>
      <c r="H938" s="9"/>
      <c r="I938" s="9" t="s">
        <v>10466</v>
      </c>
      <c r="J938" s="9" t="s">
        <v>7</v>
      </c>
      <c r="K938" s="30">
        <v>0.9</v>
      </c>
      <c r="L938" s="45">
        <v>333333</v>
      </c>
      <c r="M938" s="58">
        <f>Table1[[#This Row],[Percent]]*Table1[[#This Row],[Estimated Cost]]</f>
        <v>299999.7</v>
      </c>
      <c r="N938" s="92">
        <f>Table1[[#This Row],[Estimated Cost]]-Table1[[#This Row],[Grant Money ]]</f>
        <v>33333.299999999988</v>
      </c>
      <c r="O938" s="45">
        <v>72630106</v>
      </c>
      <c r="P938" s="58">
        <v>26095073</v>
      </c>
      <c r="Q938" s="72">
        <v>75000000</v>
      </c>
      <c r="R938" s="73" t="s">
        <v>51</v>
      </c>
    </row>
    <row r="939" spans="3:18" x14ac:dyDescent="0.25">
      <c r="C939" s="8">
        <v>2021</v>
      </c>
      <c r="D939" s="79" t="s">
        <v>151</v>
      </c>
      <c r="E939" s="9" t="str">
        <f>IFERROR(VLOOKUP(F939,Table3[#All],2,FALSE)," ")</f>
        <v>JWY</v>
      </c>
      <c r="F939" s="9" t="s">
        <v>9439</v>
      </c>
      <c r="G939" s="9" t="s">
        <v>11188</v>
      </c>
      <c r="H939" s="9"/>
      <c r="I939" s="9" t="s">
        <v>9515</v>
      </c>
      <c r="J939" s="9" t="s">
        <v>7</v>
      </c>
      <c r="K939" s="30">
        <v>0.9</v>
      </c>
      <c r="L939" s="45">
        <v>550000</v>
      </c>
      <c r="M939" s="58">
        <f>Table1[[#This Row],[Percent]]*Table1[[#This Row],[Estimated Cost]]</f>
        <v>495000</v>
      </c>
      <c r="N939" s="92">
        <f>Table1[[#This Row],[Estimated Cost]]-Table1[[#This Row],[Grant Money ]]</f>
        <v>55000</v>
      </c>
      <c r="O939" s="45">
        <v>72630106</v>
      </c>
      <c r="P939" s="58">
        <v>26095073</v>
      </c>
      <c r="Q939" s="72">
        <v>75000000</v>
      </c>
      <c r="R939" s="73" t="s">
        <v>51</v>
      </c>
    </row>
    <row r="940" spans="3:18" x14ac:dyDescent="0.25">
      <c r="C940" s="8">
        <v>2021</v>
      </c>
      <c r="D940" s="79" t="s">
        <v>151</v>
      </c>
      <c r="E940" s="9" t="str">
        <f>IFERROR(VLOOKUP(F940,Table3[#All],2,FALSE)," ")</f>
        <v xml:space="preserve"> </v>
      </c>
      <c r="F940" s="9" t="s">
        <v>10987</v>
      </c>
      <c r="G940" s="9" t="s">
        <v>10543</v>
      </c>
      <c r="H940" s="9"/>
      <c r="I940" s="9" t="s">
        <v>9472</v>
      </c>
      <c r="J940" s="9" t="s">
        <v>7</v>
      </c>
      <c r="K940" s="30">
        <v>0.9</v>
      </c>
      <c r="L940" s="45">
        <v>333333</v>
      </c>
      <c r="M940" s="58">
        <f>Table1[[#This Row],[Percent]]*Table1[[#This Row],[Estimated Cost]]</f>
        <v>299999.7</v>
      </c>
      <c r="N940" s="92">
        <f>Table1[[#This Row],[Estimated Cost]]-Table1[[#This Row],[Grant Money ]]</f>
        <v>33333.299999999988</v>
      </c>
      <c r="O940" s="45">
        <v>72630106</v>
      </c>
      <c r="P940" s="58">
        <v>26095073</v>
      </c>
      <c r="Q940" s="72">
        <v>75000000</v>
      </c>
      <c r="R940" s="73" t="s">
        <v>18</v>
      </c>
    </row>
    <row r="941" spans="3:18" x14ac:dyDescent="0.25">
      <c r="C941" s="8">
        <v>2021</v>
      </c>
      <c r="D941" s="79" t="s">
        <v>151</v>
      </c>
      <c r="E941" s="9" t="str">
        <f>IFERROR(VLOOKUP(F941,Table3[#All],2,FALSE)," ")</f>
        <v xml:space="preserve"> </v>
      </c>
      <c r="F941" s="9" t="s">
        <v>10987</v>
      </c>
      <c r="G941" s="9" t="s">
        <v>10543</v>
      </c>
      <c r="H941" s="1"/>
      <c r="I941" s="9" t="s">
        <v>9472</v>
      </c>
      <c r="J941" s="9" t="s">
        <v>11</v>
      </c>
      <c r="K941" s="2">
        <v>0.9</v>
      </c>
      <c r="L941" s="52">
        <v>1562667</v>
      </c>
      <c r="M941" s="58">
        <f>Table1[[#This Row],[Percent]]*Table1[[#This Row],[Estimated Cost]]</f>
        <v>1406400.3</v>
      </c>
      <c r="N941" s="92">
        <f>Table1[[#This Row],[Estimated Cost]]-Table1[[#This Row],[Grant Money ]]</f>
        <v>156266.69999999995</v>
      </c>
      <c r="O941" s="45">
        <v>72630106</v>
      </c>
      <c r="P941" s="58">
        <v>26095073</v>
      </c>
      <c r="Q941" s="72">
        <v>75000000</v>
      </c>
      <c r="R941" s="73" t="s">
        <v>18</v>
      </c>
    </row>
    <row r="942" spans="3:18" x14ac:dyDescent="0.25">
      <c r="C942" s="8">
        <v>2021</v>
      </c>
      <c r="D942" s="79" t="s">
        <v>151</v>
      </c>
      <c r="E942" s="9" t="str">
        <f>IFERROR(VLOOKUP(F942,Table3[#All],2,FALSE)," ")</f>
        <v xml:space="preserve"> </v>
      </c>
      <c r="F942" s="9" t="s">
        <v>10464</v>
      </c>
      <c r="G942" s="9" t="s">
        <v>8814</v>
      </c>
      <c r="H942" s="9"/>
      <c r="I942" s="9" t="s">
        <v>10986</v>
      </c>
      <c r="J942" s="9" t="s">
        <v>7</v>
      </c>
      <c r="K942" s="30">
        <v>0.9</v>
      </c>
      <c r="L942" s="45">
        <v>225000</v>
      </c>
      <c r="M942" s="58">
        <f>Table1[[#This Row],[Percent]]*Table1[[#This Row],[Estimated Cost]]</f>
        <v>202500</v>
      </c>
      <c r="N942" s="92">
        <f>Table1[[#This Row],[Estimated Cost]]-Table1[[#This Row],[Grant Money ]]</f>
        <v>22500</v>
      </c>
      <c r="O942" s="45">
        <v>72630106</v>
      </c>
      <c r="P942" s="58">
        <v>26095073</v>
      </c>
      <c r="Q942" s="72">
        <v>75000000</v>
      </c>
      <c r="R942" s="73" t="s">
        <v>18</v>
      </c>
    </row>
    <row r="943" spans="3:18" x14ac:dyDescent="0.25">
      <c r="C943" s="8">
        <v>2021</v>
      </c>
      <c r="D943" s="79" t="s">
        <v>151</v>
      </c>
      <c r="E943" s="9" t="str">
        <f>IFERROR(VLOOKUP(F943,Table3[#All],2,FALSE)," ")</f>
        <v xml:space="preserve"> </v>
      </c>
      <c r="F943" s="9" t="s">
        <v>42</v>
      </c>
      <c r="G943" s="9" t="s">
        <v>40</v>
      </c>
      <c r="H943" s="9"/>
      <c r="I943" s="9" t="s">
        <v>11181</v>
      </c>
      <c r="J943" s="9" t="s">
        <v>7</v>
      </c>
      <c r="K943" s="30">
        <v>0.9</v>
      </c>
      <c r="L943" s="45">
        <v>166667</v>
      </c>
      <c r="M943" s="58">
        <f>Table1[[#This Row],[Percent]]*Table1[[#This Row],[Estimated Cost]]</f>
        <v>150000.30000000002</v>
      </c>
      <c r="N943" s="92">
        <f>Table1[[#This Row],[Estimated Cost]]-Table1[[#This Row],[Grant Money ]]</f>
        <v>16666.699999999983</v>
      </c>
      <c r="O943" s="45">
        <v>72630106</v>
      </c>
      <c r="P943" s="58">
        <v>26095073</v>
      </c>
      <c r="Q943" s="72">
        <v>75000000</v>
      </c>
      <c r="R943" s="73" t="s">
        <v>18</v>
      </c>
    </row>
    <row r="944" spans="3:18" x14ac:dyDescent="0.25">
      <c r="C944" s="8">
        <v>2021</v>
      </c>
      <c r="D944" s="79" t="s">
        <v>151</v>
      </c>
      <c r="E944" s="9" t="str">
        <f>IFERROR(VLOOKUP(F944,Table3[#All],2,FALSE)," ")</f>
        <v xml:space="preserve"> </v>
      </c>
      <c r="F944" s="9" t="s">
        <v>10888</v>
      </c>
      <c r="G944" s="9" t="s">
        <v>9308</v>
      </c>
      <c r="H944" s="9"/>
      <c r="I944" s="9" t="s">
        <v>11182</v>
      </c>
      <c r="J944" s="9" t="s">
        <v>7</v>
      </c>
      <c r="K944" s="30">
        <v>0.9</v>
      </c>
      <c r="L944" s="45">
        <v>200000</v>
      </c>
      <c r="M944" s="58">
        <f>Table1[[#This Row],[Percent]]*Table1[[#This Row],[Estimated Cost]]</f>
        <v>180000</v>
      </c>
      <c r="N944" s="92">
        <f>Table1[[#This Row],[Estimated Cost]]-Table1[[#This Row],[Grant Money ]]</f>
        <v>20000</v>
      </c>
      <c r="O944" s="45">
        <v>72630106</v>
      </c>
      <c r="P944" s="58">
        <v>26095073</v>
      </c>
      <c r="Q944" s="72">
        <v>75000000</v>
      </c>
      <c r="R944" s="73" t="s">
        <v>18</v>
      </c>
    </row>
    <row r="945" spans="3:18" x14ac:dyDescent="0.25">
      <c r="C945" s="8">
        <v>2021</v>
      </c>
      <c r="D945" s="79" t="s">
        <v>153</v>
      </c>
      <c r="E945" s="9" t="str">
        <f>IFERROR(VLOOKUP(F945,Table3[#All],2,FALSE)," ")</f>
        <v xml:space="preserve"> </v>
      </c>
      <c r="F945" s="9" t="s">
        <v>10453</v>
      </c>
      <c r="G945" s="9" t="s">
        <v>257</v>
      </c>
      <c r="H945" s="9"/>
      <c r="I945" s="9" t="s">
        <v>11208</v>
      </c>
      <c r="J945" s="9" t="s">
        <v>7</v>
      </c>
      <c r="K945" s="30">
        <v>0.9</v>
      </c>
      <c r="L945" s="45">
        <v>350000</v>
      </c>
      <c r="M945" s="58">
        <f>Table1[[#This Row],[Percent]]*Table1[[#This Row],[Estimated Cost]]</f>
        <v>315000</v>
      </c>
      <c r="N945" s="92">
        <f>Table1[[#This Row],[Estimated Cost]]-Table1[[#This Row],[Grant Money ]]</f>
        <v>35000</v>
      </c>
      <c r="O945" s="45">
        <v>72630106</v>
      </c>
      <c r="P945" s="58">
        <v>26095073</v>
      </c>
      <c r="Q945" s="72">
        <v>75000000</v>
      </c>
      <c r="R945" s="73" t="s">
        <v>18</v>
      </c>
    </row>
    <row r="946" spans="3:18" x14ac:dyDescent="0.25">
      <c r="C946" s="8">
        <v>2021</v>
      </c>
      <c r="D946" s="79" t="s">
        <v>153</v>
      </c>
      <c r="E946" s="9" t="str">
        <f>IFERROR(VLOOKUP(F946,Table3[#All],2,FALSE)," ")</f>
        <v xml:space="preserve"> </v>
      </c>
      <c r="F946" s="9" t="s">
        <v>10527</v>
      </c>
      <c r="G946" s="9" t="s">
        <v>1381</v>
      </c>
      <c r="H946" s="9"/>
      <c r="I946" s="9" t="s">
        <v>11209</v>
      </c>
      <c r="J946" s="9" t="s">
        <v>7</v>
      </c>
      <c r="K946" s="30">
        <v>0.9</v>
      </c>
      <c r="L946" s="45">
        <v>175000</v>
      </c>
      <c r="M946" s="58">
        <f>Table1[[#This Row],[Percent]]*Table1[[#This Row],[Estimated Cost]]</f>
        <v>157500</v>
      </c>
      <c r="N946" s="92">
        <f>Table1[[#This Row],[Estimated Cost]]-Table1[[#This Row],[Grant Money ]]</f>
        <v>17500</v>
      </c>
      <c r="O946" s="45">
        <v>72630106</v>
      </c>
      <c r="P946" s="58">
        <v>26095073</v>
      </c>
      <c r="Q946" s="72">
        <v>75000000</v>
      </c>
      <c r="R946" s="73" t="s">
        <v>18</v>
      </c>
    </row>
    <row r="947" spans="3:18" x14ac:dyDescent="0.25">
      <c r="C947" s="8">
        <v>2021</v>
      </c>
      <c r="D947" s="79" t="s">
        <v>153</v>
      </c>
      <c r="E947" s="9" t="str">
        <f>IFERROR(VLOOKUP(F947,Table3[#All],2,FALSE)," ")</f>
        <v xml:space="preserve"> </v>
      </c>
      <c r="F947" s="9" t="s">
        <v>11070</v>
      </c>
      <c r="G947" s="9" t="s">
        <v>230</v>
      </c>
      <c r="H947" s="9"/>
      <c r="I947" s="9" t="s">
        <v>11210</v>
      </c>
      <c r="J947" s="9" t="s">
        <v>26</v>
      </c>
      <c r="K947" s="30">
        <v>0.9</v>
      </c>
      <c r="L947" s="45">
        <v>250000</v>
      </c>
      <c r="M947" s="58">
        <f>Table1[[#This Row],[Percent]]*Table1[[#This Row],[Estimated Cost]]</f>
        <v>225000</v>
      </c>
      <c r="N947" s="92">
        <f>Table1[[#This Row],[Estimated Cost]]-Table1[[#This Row],[Grant Money ]]</f>
        <v>25000</v>
      </c>
      <c r="O947" s="45">
        <v>72630106</v>
      </c>
      <c r="P947" s="58">
        <v>26095073</v>
      </c>
      <c r="Q947" s="72">
        <v>75000000</v>
      </c>
      <c r="R947" s="73" t="s">
        <v>18</v>
      </c>
    </row>
    <row r="948" spans="3:18" x14ac:dyDescent="0.25">
      <c r="C948" s="8">
        <v>2021</v>
      </c>
      <c r="D948" s="79" t="s">
        <v>153</v>
      </c>
      <c r="E948" s="9" t="str">
        <f>IFERROR(VLOOKUP(F948,Table3[#All],2,FALSE)," ")</f>
        <v xml:space="preserve"> </v>
      </c>
      <c r="F948" s="9" t="s">
        <v>11099</v>
      </c>
      <c r="G948" s="9" t="s">
        <v>11211</v>
      </c>
      <c r="H948" s="9"/>
      <c r="I948" s="9" t="s">
        <v>11209</v>
      </c>
      <c r="J948" s="9" t="s">
        <v>7</v>
      </c>
      <c r="K948" s="30">
        <v>0.9</v>
      </c>
      <c r="L948" s="45">
        <v>250000</v>
      </c>
      <c r="M948" s="58">
        <f>Table1[[#This Row],[Percent]]*Table1[[#This Row],[Estimated Cost]]</f>
        <v>225000</v>
      </c>
      <c r="N948" s="92">
        <f>Table1[[#This Row],[Estimated Cost]]-Table1[[#This Row],[Grant Money ]]</f>
        <v>25000</v>
      </c>
      <c r="O948" s="45">
        <v>72630106</v>
      </c>
      <c r="P948" s="58">
        <v>26095073</v>
      </c>
      <c r="Q948" s="72">
        <v>75000000</v>
      </c>
      <c r="R948" s="73" t="s">
        <v>18</v>
      </c>
    </row>
    <row r="949" spans="3:18" x14ac:dyDescent="0.25">
      <c r="C949" s="8">
        <v>2021</v>
      </c>
      <c r="D949" s="79" t="s">
        <v>153</v>
      </c>
      <c r="E949" s="9" t="str">
        <f>IFERROR(VLOOKUP(F949,Table3[#All],2,FALSE)," ")</f>
        <v xml:space="preserve"> </v>
      </c>
      <c r="F949" s="9" t="s">
        <v>10944</v>
      </c>
      <c r="G949" s="9" t="s">
        <v>10945</v>
      </c>
      <c r="H949" s="9"/>
      <c r="I949" s="9" t="s">
        <v>10976</v>
      </c>
      <c r="J949" s="9" t="s">
        <v>26</v>
      </c>
      <c r="K949" s="30">
        <v>0.75</v>
      </c>
      <c r="L949" s="45">
        <v>200000</v>
      </c>
      <c r="M949" s="58">
        <f>Table1[[#This Row],[Percent]]*Table1[[#This Row],[Estimated Cost]]</f>
        <v>150000</v>
      </c>
      <c r="N949" s="92">
        <f>Table1[[#This Row],[Estimated Cost]]-Table1[[#This Row],[Grant Money ]]</f>
        <v>50000</v>
      </c>
      <c r="O949" s="45">
        <v>72630106</v>
      </c>
      <c r="P949" s="58">
        <v>26095073</v>
      </c>
      <c r="Q949" s="72">
        <v>75000000</v>
      </c>
      <c r="R949" s="73" t="s">
        <v>18</v>
      </c>
    </row>
    <row r="950" spans="3:18" x14ac:dyDescent="0.25">
      <c r="C950" s="8">
        <v>2021</v>
      </c>
      <c r="D950" s="79" t="s">
        <v>153</v>
      </c>
      <c r="E950" s="9" t="str">
        <f>IFERROR(VLOOKUP(F950,Table3[#All],2,FALSE)," ")</f>
        <v xml:space="preserve"> </v>
      </c>
      <c r="F950" s="9" t="s">
        <v>210</v>
      </c>
      <c r="G950" s="9" t="s">
        <v>178</v>
      </c>
      <c r="H950" s="9"/>
      <c r="I950" s="9" t="s">
        <v>11059</v>
      </c>
      <c r="J950" s="9" t="s">
        <v>7</v>
      </c>
      <c r="K950" s="30">
        <v>0.9</v>
      </c>
      <c r="L950" s="45">
        <v>166667</v>
      </c>
      <c r="M950" s="58">
        <f>Table1[[#This Row],[Percent]]*Table1[[#This Row],[Estimated Cost]]</f>
        <v>150000.30000000002</v>
      </c>
      <c r="N950" s="92">
        <f>Table1[[#This Row],[Estimated Cost]]-Table1[[#This Row],[Grant Money ]]</f>
        <v>16666.699999999983</v>
      </c>
      <c r="O950" s="45">
        <v>72630106</v>
      </c>
      <c r="P950" s="58">
        <v>26095073</v>
      </c>
      <c r="Q950" s="72">
        <v>75000000</v>
      </c>
      <c r="R950" s="73" t="s">
        <v>18</v>
      </c>
    </row>
    <row r="951" spans="3:18" x14ac:dyDescent="0.25">
      <c r="C951" s="8">
        <v>2021</v>
      </c>
      <c r="D951" s="79" t="s">
        <v>153</v>
      </c>
      <c r="E951" s="9" t="str">
        <f>IFERROR(VLOOKUP(F951,Table3[#All],2,FALSE)," ")</f>
        <v xml:space="preserve"> </v>
      </c>
      <c r="F951" s="9" t="s">
        <v>210</v>
      </c>
      <c r="G951" s="9" t="s">
        <v>178</v>
      </c>
      <c r="H951" s="9"/>
      <c r="I951" s="9" t="s">
        <v>11059</v>
      </c>
      <c r="J951" s="9" t="s">
        <v>11</v>
      </c>
      <c r="K951" s="30">
        <v>0.9</v>
      </c>
      <c r="L951" s="45">
        <v>611933</v>
      </c>
      <c r="M951" s="58">
        <f>Table1[[#This Row],[Percent]]*Table1[[#This Row],[Estimated Cost]]</f>
        <v>550739.70000000007</v>
      </c>
      <c r="N951" s="92">
        <f>Table1[[#This Row],[Estimated Cost]]-Table1[[#This Row],[Grant Money ]]</f>
        <v>61193.29999999993</v>
      </c>
      <c r="O951" s="45">
        <v>72630106</v>
      </c>
      <c r="P951" s="58">
        <v>26095073</v>
      </c>
      <c r="Q951" s="72">
        <v>75000000</v>
      </c>
      <c r="R951" s="73" t="s">
        <v>18</v>
      </c>
    </row>
    <row r="952" spans="3:18" x14ac:dyDescent="0.25">
      <c r="C952" s="8">
        <v>2021</v>
      </c>
      <c r="D952" s="79" t="s">
        <v>153</v>
      </c>
      <c r="E952" s="9" t="str">
        <f>IFERROR(VLOOKUP(F952,Table3[#All],2,FALSE)," ")</f>
        <v xml:space="preserve"> </v>
      </c>
      <c r="F952" s="9" t="s">
        <v>9514</v>
      </c>
      <c r="G952" s="9" t="s">
        <v>3314</v>
      </c>
      <c r="H952" s="9"/>
      <c r="I952" s="9" t="s">
        <v>11059</v>
      </c>
      <c r="J952" s="9" t="s">
        <v>7</v>
      </c>
      <c r="K952" s="30">
        <v>0.9</v>
      </c>
      <c r="L952" s="45">
        <v>166667</v>
      </c>
      <c r="M952" s="58">
        <f>Table1[[#This Row],[Percent]]*Table1[[#This Row],[Estimated Cost]]</f>
        <v>150000.30000000002</v>
      </c>
      <c r="N952" s="92">
        <f>Table1[[#This Row],[Estimated Cost]]-Table1[[#This Row],[Grant Money ]]</f>
        <v>16666.699999999983</v>
      </c>
      <c r="O952" s="45">
        <v>72630106</v>
      </c>
      <c r="P952" s="58">
        <v>26095073</v>
      </c>
      <c r="Q952" s="72">
        <v>75000000</v>
      </c>
      <c r="R952" s="73" t="s">
        <v>18</v>
      </c>
    </row>
    <row r="953" spans="3:18" x14ac:dyDescent="0.25">
      <c r="C953" s="8">
        <v>2021</v>
      </c>
      <c r="D953" s="79" t="s">
        <v>153</v>
      </c>
      <c r="E953" s="9" t="str">
        <f>IFERROR(VLOOKUP(F953,Table3[#All],2,FALSE)," ")</f>
        <v xml:space="preserve"> </v>
      </c>
      <c r="F953" s="9" t="s">
        <v>9514</v>
      </c>
      <c r="G953" s="9" t="s">
        <v>3314</v>
      </c>
      <c r="H953" s="9"/>
      <c r="I953" s="9" t="s">
        <v>11059</v>
      </c>
      <c r="J953" s="9" t="s">
        <v>11</v>
      </c>
      <c r="K953" s="30">
        <v>0.9</v>
      </c>
      <c r="L953" s="45">
        <v>1951433</v>
      </c>
      <c r="M953" s="58">
        <f>Table1[[#This Row],[Percent]]*Table1[[#This Row],[Estimated Cost]]</f>
        <v>1756289.7</v>
      </c>
      <c r="N953" s="92">
        <f>Table1[[#This Row],[Estimated Cost]]-Table1[[#This Row],[Grant Money ]]</f>
        <v>195143.30000000005</v>
      </c>
      <c r="O953" s="45">
        <v>72630106</v>
      </c>
      <c r="P953" s="58">
        <v>26095073</v>
      </c>
      <c r="Q953" s="72">
        <v>75000000</v>
      </c>
      <c r="R953" s="73" t="s">
        <v>18</v>
      </c>
    </row>
    <row r="954" spans="3:18" x14ac:dyDescent="0.25">
      <c r="C954" s="8">
        <v>2021</v>
      </c>
      <c r="D954" s="79" t="s">
        <v>153</v>
      </c>
      <c r="E954" s="9" t="str">
        <f>IFERROR(VLOOKUP(F954,Table3[#All],2,FALSE)," ")</f>
        <v xml:space="preserve"> </v>
      </c>
      <c r="F954" s="9" t="s">
        <v>10996</v>
      </c>
      <c r="G954" s="9" t="s">
        <v>9468</v>
      </c>
      <c r="H954" s="9"/>
      <c r="I954" s="9" t="s">
        <v>9472</v>
      </c>
      <c r="J954" s="9" t="s">
        <v>7</v>
      </c>
      <c r="K954" s="30">
        <v>0.9</v>
      </c>
      <c r="L954" s="45">
        <v>166667</v>
      </c>
      <c r="M954" s="58">
        <f>Table1[[#This Row],[Percent]]*Table1[[#This Row],[Estimated Cost]]</f>
        <v>150000.30000000002</v>
      </c>
      <c r="N954" s="92">
        <f>Table1[[#This Row],[Estimated Cost]]-Table1[[#This Row],[Grant Money ]]</f>
        <v>16666.699999999983</v>
      </c>
      <c r="O954" s="45">
        <v>72630106</v>
      </c>
      <c r="P954" s="58">
        <v>26095073</v>
      </c>
      <c r="Q954" s="72">
        <v>75000000</v>
      </c>
      <c r="R954" s="73" t="s">
        <v>18</v>
      </c>
    </row>
    <row r="955" spans="3:18" x14ac:dyDescent="0.25">
      <c r="C955" s="8">
        <v>2021</v>
      </c>
      <c r="D955" s="79" t="s">
        <v>153</v>
      </c>
      <c r="E955" s="9" t="str">
        <f>IFERROR(VLOOKUP(F955,Table3[#All],2,FALSE)," ")</f>
        <v xml:space="preserve"> </v>
      </c>
      <c r="F955" s="9" t="s">
        <v>10996</v>
      </c>
      <c r="G955" s="9" t="s">
        <v>9468</v>
      </c>
      <c r="H955" s="9"/>
      <c r="I955" s="9" t="s">
        <v>9472</v>
      </c>
      <c r="J955" s="9" t="s">
        <v>11</v>
      </c>
      <c r="K955" s="30">
        <v>0.9</v>
      </c>
      <c r="L955" s="45">
        <v>1813333</v>
      </c>
      <c r="M955" s="58">
        <f>Table1[[#This Row],[Percent]]*Table1[[#This Row],[Estimated Cost]]</f>
        <v>1631999.7</v>
      </c>
      <c r="N955" s="92">
        <f>Table1[[#This Row],[Estimated Cost]]-Table1[[#This Row],[Grant Money ]]</f>
        <v>181333.30000000005</v>
      </c>
      <c r="O955" s="45">
        <v>72630106</v>
      </c>
      <c r="P955" s="58">
        <v>26095073</v>
      </c>
      <c r="Q955" s="72">
        <v>75000000</v>
      </c>
      <c r="R955" s="73" t="s">
        <v>18</v>
      </c>
    </row>
    <row r="956" spans="3:18" x14ac:dyDescent="0.25">
      <c r="C956" s="8">
        <v>2021</v>
      </c>
      <c r="D956" s="79" t="s">
        <v>153</v>
      </c>
      <c r="E956" s="9" t="str">
        <f>IFERROR(VLOOKUP(F956,Table3[#All],2,FALSE)," ")</f>
        <v xml:space="preserve"> </v>
      </c>
      <c r="F956" s="9" t="s">
        <v>11046</v>
      </c>
      <c r="G956" s="9" t="s">
        <v>11212</v>
      </c>
      <c r="H956" s="9"/>
      <c r="I956" s="9" t="s">
        <v>11208</v>
      </c>
      <c r="J956" s="9" t="s">
        <v>7</v>
      </c>
      <c r="K956" s="30">
        <v>0.9</v>
      </c>
      <c r="L956" s="45">
        <v>120000</v>
      </c>
      <c r="M956" s="58">
        <f>Table1[[#This Row],[Percent]]*Table1[[#This Row],[Estimated Cost]]</f>
        <v>108000</v>
      </c>
      <c r="N956" s="92">
        <f>Table1[[#This Row],[Estimated Cost]]-Table1[[#This Row],[Grant Money ]]</f>
        <v>12000</v>
      </c>
      <c r="O956" s="45">
        <v>72630106</v>
      </c>
      <c r="P956" s="58">
        <v>26095073</v>
      </c>
      <c r="Q956" s="72">
        <v>75000000</v>
      </c>
      <c r="R956" s="73" t="s">
        <v>18</v>
      </c>
    </row>
    <row r="957" spans="3:18" x14ac:dyDescent="0.25">
      <c r="C957" s="8">
        <v>2021</v>
      </c>
      <c r="D957" s="79" t="s">
        <v>153</v>
      </c>
      <c r="E957" s="9" t="str">
        <f>IFERROR(VLOOKUP(F957,Table3[#All],2,FALSE)," ")</f>
        <v xml:space="preserve"> </v>
      </c>
      <c r="F957" s="9" t="s">
        <v>11167</v>
      </c>
      <c r="G957" s="9" t="s">
        <v>64</v>
      </c>
      <c r="H957" s="9"/>
      <c r="I957" s="9" t="s">
        <v>11213</v>
      </c>
      <c r="J957" s="9" t="s">
        <v>7</v>
      </c>
      <c r="K957" s="30">
        <v>0.9</v>
      </c>
      <c r="L957" s="45">
        <v>125000</v>
      </c>
      <c r="M957" s="58">
        <f>Table1[[#This Row],[Percent]]*Table1[[#This Row],[Estimated Cost]]</f>
        <v>112500</v>
      </c>
      <c r="N957" s="92">
        <f>Table1[[#This Row],[Estimated Cost]]-Table1[[#This Row],[Grant Money ]]</f>
        <v>12500</v>
      </c>
      <c r="O957" s="45">
        <v>72630106</v>
      </c>
      <c r="P957" s="58">
        <v>26095073</v>
      </c>
      <c r="Q957" s="72">
        <v>75000000</v>
      </c>
      <c r="R957" s="73" t="s">
        <v>18</v>
      </c>
    </row>
    <row r="958" spans="3:18" x14ac:dyDescent="0.25">
      <c r="C958" s="8">
        <v>2021</v>
      </c>
      <c r="D958" s="79" t="s">
        <v>153</v>
      </c>
      <c r="E958" s="9" t="str">
        <f>IFERROR(VLOOKUP(F958,Table3[#All],2,FALSE)," ")</f>
        <v xml:space="preserve"> </v>
      </c>
      <c r="F958" s="9" t="s">
        <v>110</v>
      </c>
      <c r="G958" s="9" t="s">
        <v>44</v>
      </c>
      <c r="H958" s="9"/>
      <c r="I958" s="9" t="s">
        <v>11214</v>
      </c>
      <c r="J958" s="9" t="s">
        <v>11</v>
      </c>
      <c r="K958" s="30">
        <v>0.9</v>
      </c>
      <c r="L958" s="45">
        <v>553390</v>
      </c>
      <c r="M958" s="58">
        <f>Table1[[#This Row],[Percent]]*Table1[[#This Row],[Estimated Cost]]</f>
        <v>498051</v>
      </c>
      <c r="N958" s="92">
        <f>Table1[[#This Row],[Estimated Cost]]-Table1[[#This Row],[Grant Money ]]</f>
        <v>55339</v>
      </c>
      <c r="O958" s="45">
        <v>72630106</v>
      </c>
      <c r="P958" s="58">
        <v>26095073</v>
      </c>
      <c r="Q958" s="72">
        <v>75000000</v>
      </c>
      <c r="R958" s="73" t="s">
        <v>18</v>
      </c>
    </row>
    <row r="959" spans="3:18" x14ac:dyDescent="0.25">
      <c r="C959" s="8">
        <v>2021</v>
      </c>
      <c r="D959" s="79" t="s">
        <v>153</v>
      </c>
      <c r="E959" s="9" t="str">
        <f>IFERROR(VLOOKUP(F959,Table3[#All],2,FALSE)," ")</f>
        <v xml:space="preserve"> </v>
      </c>
      <c r="F959" s="9" t="s">
        <v>10930</v>
      </c>
      <c r="G959" s="9" t="s">
        <v>253</v>
      </c>
      <c r="H959" s="9"/>
      <c r="I959" s="9" t="s">
        <v>11182</v>
      </c>
      <c r="J959" s="9" t="s">
        <v>7</v>
      </c>
      <c r="K959" s="30">
        <v>0.9</v>
      </c>
      <c r="L959" s="45">
        <v>166667</v>
      </c>
      <c r="M959" s="58">
        <f>Table1[[#This Row],[Percent]]*Table1[[#This Row],[Estimated Cost]]</f>
        <v>150000.30000000002</v>
      </c>
      <c r="N959" s="92">
        <f>Table1[[#This Row],[Estimated Cost]]-Table1[[#This Row],[Grant Money ]]</f>
        <v>16666.699999999983</v>
      </c>
      <c r="O959" s="45">
        <v>72630106</v>
      </c>
      <c r="P959" s="58">
        <v>26095073</v>
      </c>
      <c r="Q959" s="72">
        <v>75000000</v>
      </c>
      <c r="R959" s="73" t="s">
        <v>18</v>
      </c>
    </row>
    <row r="960" spans="3:18" x14ac:dyDescent="0.25">
      <c r="C960" s="8">
        <v>2021</v>
      </c>
      <c r="D960" s="79" t="s">
        <v>153</v>
      </c>
      <c r="E960" s="9" t="str">
        <f>IFERROR(VLOOKUP(F960,Table3[#All],2,FALSE)," ")</f>
        <v xml:space="preserve"> </v>
      </c>
      <c r="F960" s="9" t="s">
        <v>10930</v>
      </c>
      <c r="G960" s="9" t="s">
        <v>253</v>
      </c>
      <c r="H960" s="9"/>
      <c r="I960" s="9" t="s">
        <v>11182</v>
      </c>
      <c r="J960" s="9" t="s">
        <v>11</v>
      </c>
      <c r="K960" s="30">
        <v>0.9</v>
      </c>
      <c r="L960" s="45">
        <v>83000</v>
      </c>
      <c r="M960" s="58">
        <f>Table1[[#This Row],[Percent]]*Table1[[#This Row],[Estimated Cost]]</f>
        <v>74700</v>
      </c>
      <c r="N960" s="92">
        <f>Table1[[#This Row],[Estimated Cost]]-Table1[[#This Row],[Grant Money ]]</f>
        <v>8300</v>
      </c>
      <c r="O960" s="45">
        <v>72630106</v>
      </c>
      <c r="P960" s="58">
        <v>26095073</v>
      </c>
      <c r="Q960" s="72">
        <v>75000000</v>
      </c>
      <c r="R960" s="73" t="s">
        <v>18</v>
      </c>
    </row>
    <row r="961" spans="3:18" x14ac:dyDescent="0.25">
      <c r="C961" s="8">
        <v>2021</v>
      </c>
      <c r="D961" s="79" t="s">
        <v>153</v>
      </c>
      <c r="E961" s="9" t="str">
        <f>IFERROR(VLOOKUP(F961,Table3[#All],2,FALSE)," ")</f>
        <v xml:space="preserve"> </v>
      </c>
      <c r="F961" s="9" t="s">
        <v>10987</v>
      </c>
      <c r="G961" s="9" t="s">
        <v>10543</v>
      </c>
      <c r="H961" s="9"/>
      <c r="I961" s="9" t="s">
        <v>86</v>
      </c>
      <c r="J961" s="9" t="s">
        <v>7</v>
      </c>
      <c r="K961" s="30">
        <v>0.9</v>
      </c>
      <c r="L961" s="45">
        <v>166667</v>
      </c>
      <c r="M961" s="58">
        <f>Table1[[#This Row],[Percent]]*Table1[[#This Row],[Estimated Cost]]</f>
        <v>150000.30000000002</v>
      </c>
      <c r="N961" s="92">
        <f>Table1[[#This Row],[Estimated Cost]]-Table1[[#This Row],[Grant Money ]]</f>
        <v>16666.699999999983</v>
      </c>
      <c r="O961" s="45">
        <v>72630106</v>
      </c>
      <c r="P961" s="58">
        <v>26095073</v>
      </c>
      <c r="Q961" s="72">
        <v>75000000</v>
      </c>
      <c r="R961" s="73" t="s">
        <v>18</v>
      </c>
    </row>
    <row r="962" spans="3:18" x14ac:dyDescent="0.25">
      <c r="C962" s="8">
        <v>2021</v>
      </c>
      <c r="D962" s="79" t="s">
        <v>153</v>
      </c>
      <c r="E962" s="9" t="str">
        <f>IFERROR(VLOOKUP(F962,Table3[#All],2,FALSE)," ")</f>
        <v xml:space="preserve"> </v>
      </c>
      <c r="F962" s="9" t="s">
        <v>10987</v>
      </c>
      <c r="G962" s="9" t="s">
        <v>10543</v>
      </c>
      <c r="H962" s="9"/>
      <c r="I962" s="9" t="s">
        <v>86</v>
      </c>
      <c r="J962" s="9" t="s">
        <v>11</v>
      </c>
      <c r="K962" s="30">
        <v>0.9</v>
      </c>
      <c r="L962" s="45">
        <v>368333</v>
      </c>
      <c r="M962" s="58">
        <f>Table1[[#This Row],[Percent]]*Table1[[#This Row],[Estimated Cost]]</f>
        <v>331499.7</v>
      </c>
      <c r="N962" s="92">
        <f>Table1[[#This Row],[Estimated Cost]]-Table1[[#This Row],[Grant Money ]]</f>
        <v>36833.299999999988</v>
      </c>
      <c r="O962" s="45">
        <v>72630106</v>
      </c>
      <c r="P962" s="58">
        <v>26095073</v>
      </c>
      <c r="Q962" s="72">
        <v>75000000</v>
      </c>
      <c r="R962" s="73" t="s">
        <v>18</v>
      </c>
    </row>
    <row r="963" spans="3:18" x14ac:dyDescent="0.25">
      <c r="C963" s="8">
        <v>2021</v>
      </c>
      <c r="D963" s="79" t="s">
        <v>153</v>
      </c>
      <c r="E963" s="9" t="str">
        <f>IFERROR(VLOOKUP(F963,Table3[#All],2,FALSE)," ")</f>
        <v xml:space="preserve"> </v>
      </c>
      <c r="F963" s="9" t="s">
        <v>10987</v>
      </c>
      <c r="G963" s="9" t="s">
        <v>10543</v>
      </c>
      <c r="H963" s="9"/>
      <c r="I963" s="9" t="s">
        <v>11182</v>
      </c>
      <c r="J963" s="9" t="s">
        <v>26</v>
      </c>
      <c r="K963" s="30">
        <v>0.9</v>
      </c>
      <c r="L963" s="45">
        <v>300000</v>
      </c>
      <c r="M963" s="58">
        <f>Table1[[#This Row],[Percent]]*Table1[[#This Row],[Estimated Cost]]</f>
        <v>270000</v>
      </c>
      <c r="N963" s="92">
        <f>Table1[[#This Row],[Estimated Cost]]-Table1[[#This Row],[Grant Money ]]</f>
        <v>30000</v>
      </c>
      <c r="O963" s="45">
        <v>72630106</v>
      </c>
      <c r="P963" s="58">
        <v>26095073</v>
      </c>
      <c r="Q963" s="72">
        <v>75000000</v>
      </c>
      <c r="R963" s="73" t="s">
        <v>18</v>
      </c>
    </row>
    <row r="964" spans="3:18" x14ac:dyDescent="0.25">
      <c r="C964" s="8">
        <v>2021</v>
      </c>
      <c r="D964" s="79" t="s">
        <v>153</v>
      </c>
      <c r="E964" s="9" t="str">
        <f>IFERROR(VLOOKUP(F964,Table3[#All],2,FALSE)," ")</f>
        <v xml:space="preserve"> </v>
      </c>
      <c r="F964" s="9" t="s">
        <v>138</v>
      </c>
      <c r="G964" s="9" t="s">
        <v>11162</v>
      </c>
      <c r="H964" s="9"/>
      <c r="I964" s="9" t="s">
        <v>11215</v>
      </c>
      <c r="J964" s="9" t="s">
        <v>7</v>
      </c>
      <c r="K964" s="30">
        <v>0.9</v>
      </c>
      <c r="L964" s="45">
        <v>299920</v>
      </c>
      <c r="M964" s="58">
        <f>Table1[[#This Row],[Percent]]*Table1[[#This Row],[Estimated Cost]]</f>
        <v>269928</v>
      </c>
      <c r="N964" s="92">
        <f>Table1[[#This Row],[Estimated Cost]]-Table1[[#This Row],[Grant Money ]]</f>
        <v>29992</v>
      </c>
      <c r="O964" s="45">
        <v>72630106</v>
      </c>
      <c r="P964" s="58">
        <v>26095073</v>
      </c>
      <c r="Q964" s="72">
        <v>75000000</v>
      </c>
      <c r="R964" s="73" t="s">
        <v>18</v>
      </c>
    </row>
    <row r="965" spans="3:18" x14ac:dyDescent="0.25">
      <c r="C965" s="8">
        <v>2021</v>
      </c>
      <c r="D965" s="79" t="s">
        <v>153</v>
      </c>
      <c r="E965" s="9" t="str">
        <f>IFERROR(VLOOKUP(F965,Table3[#All],2,FALSE)," ")</f>
        <v>TRL</v>
      </c>
      <c r="F965" s="9" t="s">
        <v>94</v>
      </c>
      <c r="G965" s="9" t="s">
        <v>292</v>
      </c>
      <c r="H965" s="9"/>
      <c r="I965" s="9" t="s">
        <v>11210</v>
      </c>
      <c r="J965" s="9" t="s">
        <v>26</v>
      </c>
      <c r="K965" s="30">
        <v>0.9</v>
      </c>
      <c r="L965" s="45">
        <v>300000</v>
      </c>
      <c r="M965" s="58">
        <f>Table1[[#This Row],[Percent]]*Table1[[#This Row],[Estimated Cost]]</f>
        <v>270000</v>
      </c>
      <c r="N965" s="92">
        <f>Table1[[#This Row],[Estimated Cost]]-Table1[[#This Row],[Grant Money ]]</f>
        <v>30000</v>
      </c>
      <c r="O965" s="45">
        <v>72630106</v>
      </c>
      <c r="P965" s="58">
        <v>26095073</v>
      </c>
      <c r="Q965" s="72">
        <v>75000000</v>
      </c>
      <c r="R965" s="73" t="s">
        <v>51</v>
      </c>
    </row>
    <row r="966" spans="3:18" x14ac:dyDescent="0.25">
      <c r="C966" s="8">
        <v>2021</v>
      </c>
      <c r="D966" s="79" t="s">
        <v>153</v>
      </c>
      <c r="E966" s="9" t="str">
        <f>IFERROR(VLOOKUP(F966,Table3[#All],2,FALSE)," ")</f>
        <v xml:space="preserve"> </v>
      </c>
      <c r="F966" s="9" t="s">
        <v>10988</v>
      </c>
      <c r="G966" s="9" t="s">
        <v>11216</v>
      </c>
      <c r="H966" s="9"/>
      <c r="I966" s="9" t="s">
        <v>86</v>
      </c>
      <c r="J966" s="9" t="s">
        <v>11</v>
      </c>
      <c r="K966" s="30">
        <v>0.9</v>
      </c>
      <c r="L966" s="45">
        <v>700660</v>
      </c>
      <c r="M966" s="58">
        <f>Table1[[#This Row],[Percent]]*Table1[[#This Row],[Estimated Cost]]</f>
        <v>630594</v>
      </c>
      <c r="N966" s="92">
        <f>Table1[[#This Row],[Estimated Cost]]-Table1[[#This Row],[Grant Money ]]</f>
        <v>70066</v>
      </c>
      <c r="O966" s="45">
        <v>72630106</v>
      </c>
      <c r="P966" s="58">
        <v>26095073</v>
      </c>
      <c r="Q966" s="72">
        <v>75000000</v>
      </c>
      <c r="R966" s="73" t="s">
        <v>18</v>
      </c>
    </row>
    <row r="967" spans="3:18" x14ac:dyDescent="0.25">
      <c r="C967" s="8">
        <v>2021</v>
      </c>
      <c r="D967" s="79" t="s">
        <v>153</v>
      </c>
      <c r="E967" s="9" t="str">
        <f>IFERROR(VLOOKUP(F967,Table3[#All],2,FALSE)," ")</f>
        <v xml:space="preserve"> </v>
      </c>
      <c r="F967" s="9" t="s">
        <v>11217</v>
      </c>
      <c r="G967" s="9" t="s">
        <v>263</v>
      </c>
      <c r="H967" s="9" t="s">
        <v>11218</v>
      </c>
      <c r="I967" s="9" t="s">
        <v>11229</v>
      </c>
      <c r="J967" s="1" t="s">
        <v>7</v>
      </c>
      <c r="K967" s="2">
        <v>0.9</v>
      </c>
      <c r="L967" s="52">
        <v>666667</v>
      </c>
      <c r="M967" s="58">
        <v>600000.30000000005</v>
      </c>
      <c r="N967" s="92">
        <v>66666.699999999953</v>
      </c>
      <c r="O967" s="45">
        <v>72630106</v>
      </c>
      <c r="P967" s="58">
        <v>26095073</v>
      </c>
      <c r="Q967" s="72">
        <v>75000000</v>
      </c>
      <c r="R967" s="73" t="s">
        <v>18</v>
      </c>
    </row>
    <row r="968" spans="3:18" x14ac:dyDescent="0.25">
      <c r="C968" s="8">
        <v>2021</v>
      </c>
      <c r="D968" s="80" t="s">
        <v>164</v>
      </c>
      <c r="E968" s="9" t="str">
        <f>IFERROR(VLOOKUP(F968,Table3[#All],2,FALSE)," ")</f>
        <v xml:space="preserve"> </v>
      </c>
      <c r="F968" s="1" t="s">
        <v>11189</v>
      </c>
      <c r="G968" s="1" t="s">
        <v>481</v>
      </c>
      <c r="H968" s="1"/>
      <c r="I968" s="1" t="s">
        <v>11219</v>
      </c>
      <c r="J968" s="1" t="s">
        <v>11206</v>
      </c>
      <c r="K968" s="2">
        <v>1</v>
      </c>
      <c r="L968" s="52">
        <v>32000</v>
      </c>
      <c r="M968" s="58">
        <f>Table1[[#This Row],[Percent]]*Table1[[#This Row],[Estimated Cost]]</f>
        <v>32000</v>
      </c>
      <c r="N968" s="92">
        <f>Table1[[#This Row],[Estimated Cost]]-Table1[[#This Row],[Grant Money ]]</f>
        <v>0</v>
      </c>
      <c r="O968" s="45">
        <v>72630106</v>
      </c>
      <c r="P968" s="58">
        <v>26095073</v>
      </c>
      <c r="Q968" s="72">
        <v>75000000</v>
      </c>
      <c r="R968" s="73" t="s">
        <v>18</v>
      </c>
    </row>
    <row r="969" spans="3:18" x14ac:dyDescent="0.25">
      <c r="C969" s="8">
        <v>2021</v>
      </c>
      <c r="D969" s="80" t="s">
        <v>164</v>
      </c>
      <c r="E969" s="9" t="str">
        <f>IFERROR(VLOOKUP(F969,Table3[#All],2,FALSE)," ")</f>
        <v xml:space="preserve"> </v>
      </c>
      <c r="F969" s="1" t="s">
        <v>207</v>
      </c>
      <c r="G969" s="1" t="s">
        <v>174</v>
      </c>
      <c r="H969" s="1"/>
      <c r="I969" s="1" t="s">
        <v>11219</v>
      </c>
      <c r="J969" s="1" t="s">
        <v>11206</v>
      </c>
      <c r="K969" s="2">
        <v>1</v>
      </c>
      <c r="L969" s="52">
        <v>22000</v>
      </c>
      <c r="M969" s="58">
        <f>Table1[[#This Row],[Percent]]*Table1[[#This Row],[Estimated Cost]]</f>
        <v>22000</v>
      </c>
      <c r="N969" s="92">
        <f>Table1[[#This Row],[Estimated Cost]]-Table1[[#This Row],[Grant Money ]]</f>
        <v>0</v>
      </c>
      <c r="O969" s="45">
        <v>72630106</v>
      </c>
      <c r="P969" s="58">
        <v>26095073</v>
      </c>
      <c r="Q969" s="72">
        <v>75000000</v>
      </c>
      <c r="R969" s="73" t="s">
        <v>18</v>
      </c>
    </row>
    <row r="970" spans="3:18" x14ac:dyDescent="0.25">
      <c r="C970" s="8">
        <v>2021</v>
      </c>
      <c r="D970" s="80" t="s">
        <v>164</v>
      </c>
      <c r="E970" s="9" t="str">
        <f>IFERROR(VLOOKUP(F970,Table3[#All],2,FALSE)," ")</f>
        <v xml:space="preserve"> </v>
      </c>
      <c r="F970" s="1" t="s">
        <v>10453</v>
      </c>
      <c r="G970" s="1" t="s">
        <v>257</v>
      </c>
      <c r="H970" s="1"/>
      <c r="I970" s="1" t="s">
        <v>11219</v>
      </c>
      <c r="J970" s="1" t="s">
        <v>11206</v>
      </c>
      <c r="K970" s="2">
        <v>1</v>
      </c>
      <c r="L970" s="52">
        <v>32000</v>
      </c>
      <c r="M970" s="58">
        <f>Table1[[#This Row],[Percent]]*Table1[[#This Row],[Estimated Cost]]</f>
        <v>32000</v>
      </c>
      <c r="N970" s="92">
        <f>Table1[[#This Row],[Estimated Cost]]-Table1[[#This Row],[Grant Money ]]</f>
        <v>0</v>
      </c>
      <c r="O970" s="45">
        <v>72630106</v>
      </c>
      <c r="P970" s="58">
        <v>26095073</v>
      </c>
      <c r="Q970" s="72">
        <v>75000000</v>
      </c>
      <c r="R970" s="73" t="s">
        <v>18</v>
      </c>
    </row>
    <row r="971" spans="3:18" x14ac:dyDescent="0.25">
      <c r="C971" s="8">
        <v>2021</v>
      </c>
      <c r="D971" s="80" t="s">
        <v>164</v>
      </c>
      <c r="E971" s="9" t="str">
        <f>IFERROR(VLOOKUP(F971,Table3[#All],2,FALSE)," ")</f>
        <v xml:space="preserve"> </v>
      </c>
      <c r="F971" s="1" t="s">
        <v>10902</v>
      </c>
      <c r="G971" s="1" t="s">
        <v>10903</v>
      </c>
      <c r="H971" s="1"/>
      <c r="I971" s="1" t="s">
        <v>11219</v>
      </c>
      <c r="J971" s="1" t="s">
        <v>11206</v>
      </c>
      <c r="K971" s="2">
        <v>1</v>
      </c>
      <c r="L971" s="52">
        <v>32000</v>
      </c>
      <c r="M971" s="58">
        <f>Table1[[#This Row],[Percent]]*Table1[[#This Row],[Estimated Cost]]</f>
        <v>32000</v>
      </c>
      <c r="N971" s="92">
        <f>Table1[[#This Row],[Estimated Cost]]-Table1[[#This Row],[Grant Money ]]</f>
        <v>0</v>
      </c>
      <c r="O971" s="45">
        <v>72630106</v>
      </c>
      <c r="P971" s="58">
        <v>26095073</v>
      </c>
      <c r="Q971" s="72">
        <v>75000000</v>
      </c>
      <c r="R971" s="73" t="s">
        <v>18</v>
      </c>
    </row>
    <row r="972" spans="3:18" x14ac:dyDescent="0.25">
      <c r="C972" s="8">
        <v>2021</v>
      </c>
      <c r="D972" s="80" t="s">
        <v>164</v>
      </c>
      <c r="E972" s="9" t="str">
        <f>IFERROR(VLOOKUP(F972,Table3[#All],2,FALSE)," ")</f>
        <v>GKY</v>
      </c>
      <c r="F972" s="1" t="s">
        <v>11038</v>
      </c>
      <c r="G972" s="1" t="s">
        <v>234</v>
      </c>
      <c r="H972" s="1"/>
      <c r="I972" s="1" t="s">
        <v>11219</v>
      </c>
      <c r="J972" s="1" t="s">
        <v>11206</v>
      </c>
      <c r="K972" s="2">
        <v>1</v>
      </c>
      <c r="L972" s="52">
        <v>59000</v>
      </c>
      <c r="M972" s="58">
        <f>Table1[[#This Row],[Percent]]*Table1[[#This Row],[Estimated Cost]]</f>
        <v>59000</v>
      </c>
      <c r="N972" s="92">
        <f>Table1[[#This Row],[Estimated Cost]]-Table1[[#This Row],[Grant Money ]]</f>
        <v>0</v>
      </c>
      <c r="O972" s="45">
        <v>72630106</v>
      </c>
      <c r="P972" s="58">
        <v>26095073</v>
      </c>
      <c r="Q972" s="72">
        <v>75000000</v>
      </c>
      <c r="R972" s="73" t="s">
        <v>51</v>
      </c>
    </row>
    <row r="973" spans="3:18" x14ac:dyDescent="0.25">
      <c r="C973" s="8">
        <v>2021</v>
      </c>
      <c r="D973" s="80" t="s">
        <v>164</v>
      </c>
      <c r="E973" s="9" t="str">
        <f>IFERROR(VLOOKUP(F973,Table3[#All],2,FALSE)," ")</f>
        <v xml:space="preserve"> </v>
      </c>
      <c r="F973" s="1" t="s">
        <v>11081</v>
      </c>
      <c r="G973" s="1" t="s">
        <v>11078</v>
      </c>
      <c r="H973" s="1"/>
      <c r="I973" s="1" t="s">
        <v>11219</v>
      </c>
      <c r="J973" s="1" t="s">
        <v>11206</v>
      </c>
      <c r="K973" s="2">
        <v>1</v>
      </c>
      <c r="L973" s="52">
        <v>22000</v>
      </c>
      <c r="M973" s="58">
        <f>Table1[[#This Row],[Percent]]*Table1[[#This Row],[Estimated Cost]]</f>
        <v>22000</v>
      </c>
      <c r="N973" s="92">
        <f>Table1[[#This Row],[Estimated Cost]]-Table1[[#This Row],[Grant Money ]]</f>
        <v>0</v>
      </c>
      <c r="O973" s="45">
        <v>72630106</v>
      </c>
      <c r="P973" s="58">
        <v>26095073</v>
      </c>
      <c r="Q973" s="72">
        <v>75000000</v>
      </c>
      <c r="R973" s="73" t="s">
        <v>18</v>
      </c>
    </row>
    <row r="974" spans="3:18" x14ac:dyDescent="0.25">
      <c r="C974" s="8">
        <v>2021</v>
      </c>
      <c r="D974" s="80" t="s">
        <v>164</v>
      </c>
      <c r="E974" s="9" t="str">
        <f>IFERROR(VLOOKUP(F974,Table3[#All],2,FALSE)," ")</f>
        <v xml:space="preserve"> </v>
      </c>
      <c r="F974" s="1" t="s">
        <v>271</v>
      </c>
      <c r="G974" s="1" t="s">
        <v>14</v>
      </c>
      <c r="H974" s="1"/>
      <c r="I974" s="1" t="s">
        <v>11219</v>
      </c>
      <c r="J974" s="1" t="s">
        <v>11206</v>
      </c>
      <c r="K974" s="2">
        <v>1</v>
      </c>
      <c r="L974" s="52">
        <v>32000</v>
      </c>
      <c r="M974" s="58">
        <f>Table1[[#This Row],[Percent]]*Table1[[#This Row],[Estimated Cost]]</f>
        <v>32000</v>
      </c>
      <c r="N974" s="92">
        <f>Table1[[#This Row],[Estimated Cost]]-Table1[[#This Row],[Grant Money ]]</f>
        <v>0</v>
      </c>
      <c r="O974" s="45">
        <v>72630106</v>
      </c>
      <c r="P974" s="58">
        <v>26095073</v>
      </c>
      <c r="Q974" s="72">
        <v>75000000</v>
      </c>
      <c r="R974" s="73" t="s">
        <v>18</v>
      </c>
    </row>
    <row r="975" spans="3:18" x14ac:dyDescent="0.25">
      <c r="C975" s="8">
        <v>2021</v>
      </c>
      <c r="D975" s="80" t="s">
        <v>164</v>
      </c>
      <c r="E975" s="9" t="str">
        <f>IFERROR(VLOOKUP(F975,Table3[#All],2,FALSE)," ")</f>
        <v xml:space="preserve"> </v>
      </c>
      <c r="F975" s="1" t="s">
        <v>208</v>
      </c>
      <c r="G975" s="1" t="s">
        <v>11082</v>
      </c>
      <c r="H975" s="1"/>
      <c r="I975" s="1" t="s">
        <v>11219</v>
      </c>
      <c r="J975" s="1" t="s">
        <v>11206</v>
      </c>
      <c r="K975" s="2">
        <v>1</v>
      </c>
      <c r="L975" s="52">
        <v>32000</v>
      </c>
      <c r="M975" s="58">
        <f>Table1[[#This Row],[Percent]]*Table1[[#This Row],[Estimated Cost]]</f>
        <v>32000</v>
      </c>
      <c r="N975" s="92">
        <f>Table1[[#This Row],[Estimated Cost]]-Table1[[#This Row],[Grant Money ]]</f>
        <v>0</v>
      </c>
      <c r="O975" s="45">
        <v>72630106</v>
      </c>
      <c r="P975" s="58">
        <v>26095073</v>
      </c>
      <c r="Q975" s="72">
        <v>75000000</v>
      </c>
      <c r="R975" s="73" t="s">
        <v>18</v>
      </c>
    </row>
    <row r="976" spans="3:18" x14ac:dyDescent="0.25">
      <c r="C976" s="8">
        <v>2021</v>
      </c>
      <c r="D976" s="80" t="s">
        <v>164</v>
      </c>
      <c r="E976" s="9" t="str">
        <f>IFERROR(VLOOKUP(F976,Table3[#All],2,FALSE)," ")</f>
        <v xml:space="preserve"> </v>
      </c>
      <c r="F976" s="1" t="s">
        <v>160</v>
      </c>
      <c r="G976" s="1" t="s">
        <v>11154</v>
      </c>
      <c r="H976" s="1"/>
      <c r="I976" s="1" t="s">
        <v>11219</v>
      </c>
      <c r="J976" s="1" t="s">
        <v>11206</v>
      </c>
      <c r="K976" s="2">
        <v>1</v>
      </c>
      <c r="L976" s="52">
        <v>32000</v>
      </c>
      <c r="M976" s="58">
        <f>Table1[[#This Row],[Percent]]*Table1[[#This Row],[Estimated Cost]]</f>
        <v>32000</v>
      </c>
      <c r="N976" s="92">
        <f>Table1[[#This Row],[Estimated Cost]]-Table1[[#This Row],[Grant Money ]]</f>
        <v>0</v>
      </c>
      <c r="O976" s="45">
        <v>72630106</v>
      </c>
      <c r="P976" s="58">
        <v>26095073</v>
      </c>
      <c r="Q976" s="72">
        <v>75000000</v>
      </c>
      <c r="R976" s="73" t="s">
        <v>18</v>
      </c>
    </row>
    <row r="977" spans="3:18" x14ac:dyDescent="0.25">
      <c r="C977" s="8">
        <v>2021</v>
      </c>
      <c r="D977" s="80" t="s">
        <v>164</v>
      </c>
      <c r="E977" s="9" t="str">
        <f>IFERROR(VLOOKUP(F977,Table3[#All],2,FALSE)," ")</f>
        <v xml:space="preserve"> </v>
      </c>
      <c r="F977" s="1" t="s">
        <v>11066</v>
      </c>
      <c r="G977" s="1" t="s">
        <v>902</v>
      </c>
      <c r="H977" s="1"/>
      <c r="I977" s="1" t="s">
        <v>11219</v>
      </c>
      <c r="J977" s="1" t="s">
        <v>11206</v>
      </c>
      <c r="K977" s="2">
        <v>1</v>
      </c>
      <c r="L977" s="52">
        <v>32000</v>
      </c>
      <c r="M977" s="58">
        <f>Table1[[#This Row],[Percent]]*Table1[[#This Row],[Estimated Cost]]</f>
        <v>32000</v>
      </c>
      <c r="N977" s="92">
        <f>Table1[[#This Row],[Estimated Cost]]-Table1[[#This Row],[Grant Money ]]</f>
        <v>0</v>
      </c>
      <c r="O977" s="45">
        <v>72630106</v>
      </c>
      <c r="P977" s="58">
        <v>26095073</v>
      </c>
      <c r="Q977" s="72">
        <v>75000000</v>
      </c>
      <c r="R977" s="73" t="s">
        <v>18</v>
      </c>
    </row>
    <row r="978" spans="3:18" x14ac:dyDescent="0.25">
      <c r="C978" s="8">
        <v>2021</v>
      </c>
      <c r="D978" s="80" t="s">
        <v>164</v>
      </c>
      <c r="E978" s="9" t="str">
        <f>IFERROR(VLOOKUP(F978,Table3[#All],2,FALSE)," ")</f>
        <v xml:space="preserve"> </v>
      </c>
      <c r="F978" s="1" t="s">
        <v>11067</v>
      </c>
      <c r="G978" s="1" t="s">
        <v>11191</v>
      </c>
      <c r="H978" s="1"/>
      <c r="I978" s="1" t="s">
        <v>11219</v>
      </c>
      <c r="J978" s="1" t="s">
        <v>11206</v>
      </c>
      <c r="K978" s="2">
        <v>1</v>
      </c>
      <c r="L978" s="52">
        <v>22000</v>
      </c>
      <c r="M978" s="58">
        <f>Table1[[#This Row],[Percent]]*Table1[[#This Row],[Estimated Cost]]</f>
        <v>22000</v>
      </c>
      <c r="N978" s="92">
        <f>Table1[[#This Row],[Estimated Cost]]-Table1[[#This Row],[Grant Money ]]</f>
        <v>0</v>
      </c>
      <c r="O978" s="45">
        <v>72630106</v>
      </c>
      <c r="P978" s="58">
        <v>26095073</v>
      </c>
      <c r="Q978" s="72">
        <v>75000000</v>
      </c>
      <c r="R978" s="73" t="s">
        <v>18</v>
      </c>
    </row>
    <row r="979" spans="3:18" x14ac:dyDescent="0.25">
      <c r="C979" s="8">
        <v>2021</v>
      </c>
      <c r="D979" s="80" t="s">
        <v>164</v>
      </c>
      <c r="E979" s="9" t="str">
        <f>IFERROR(VLOOKUP(F979,Table3[#All],2,FALSE)," ")</f>
        <v xml:space="preserve"> </v>
      </c>
      <c r="F979" s="1" t="s">
        <v>10524</v>
      </c>
      <c r="G979" s="1" t="s">
        <v>11084</v>
      </c>
      <c r="H979" s="1"/>
      <c r="I979" s="1" t="s">
        <v>11219</v>
      </c>
      <c r="J979" s="1" t="s">
        <v>11206</v>
      </c>
      <c r="K979" s="2">
        <v>1</v>
      </c>
      <c r="L979" s="52">
        <v>32000</v>
      </c>
      <c r="M979" s="58">
        <f>Table1[[#This Row],[Percent]]*Table1[[#This Row],[Estimated Cost]]</f>
        <v>32000</v>
      </c>
      <c r="N979" s="92">
        <f>Table1[[#This Row],[Estimated Cost]]-Table1[[#This Row],[Grant Money ]]</f>
        <v>0</v>
      </c>
      <c r="O979" s="45">
        <v>72630106</v>
      </c>
      <c r="P979" s="58">
        <v>26095073</v>
      </c>
      <c r="Q979" s="72">
        <v>75000000</v>
      </c>
      <c r="R979" s="73" t="s">
        <v>18</v>
      </c>
    </row>
    <row r="980" spans="3:18" x14ac:dyDescent="0.25">
      <c r="C980" s="8">
        <v>2021</v>
      </c>
      <c r="D980" s="80" t="s">
        <v>164</v>
      </c>
      <c r="E980" s="9" t="str">
        <f>IFERROR(VLOOKUP(F980,Table3[#All],2,FALSE)," ")</f>
        <v xml:space="preserve"> </v>
      </c>
      <c r="F980" s="1" t="s">
        <v>169</v>
      </c>
      <c r="G980" s="1" t="s">
        <v>167</v>
      </c>
      <c r="H980" s="1"/>
      <c r="I980" s="1" t="s">
        <v>11219</v>
      </c>
      <c r="J980" s="1" t="s">
        <v>11206</v>
      </c>
      <c r="K980" s="2">
        <v>1</v>
      </c>
      <c r="L980" s="52">
        <v>32000</v>
      </c>
      <c r="M980" s="58">
        <f>Table1[[#This Row],[Percent]]*Table1[[#This Row],[Estimated Cost]]</f>
        <v>32000</v>
      </c>
      <c r="N980" s="92">
        <f>Table1[[#This Row],[Estimated Cost]]-Table1[[#This Row],[Grant Money ]]</f>
        <v>0</v>
      </c>
      <c r="O980" s="45">
        <v>72630106</v>
      </c>
      <c r="P980" s="58">
        <v>26095073</v>
      </c>
      <c r="Q980" s="72">
        <v>75000000</v>
      </c>
      <c r="R980" s="73" t="s">
        <v>18</v>
      </c>
    </row>
    <row r="981" spans="3:18" x14ac:dyDescent="0.25">
      <c r="C981" s="8">
        <v>2021</v>
      </c>
      <c r="D981" s="80" t="s">
        <v>164</v>
      </c>
      <c r="E981" s="9" t="str">
        <f>IFERROR(VLOOKUP(F981,Table3[#All],2,FALSE)," ")</f>
        <v xml:space="preserve"> </v>
      </c>
      <c r="F981" s="1" t="s">
        <v>10529</v>
      </c>
      <c r="G981" s="1" t="s">
        <v>10530</v>
      </c>
      <c r="H981" s="1"/>
      <c r="I981" s="1" t="s">
        <v>11219</v>
      </c>
      <c r="J981" s="1" t="s">
        <v>11206</v>
      </c>
      <c r="K981" s="2">
        <v>1</v>
      </c>
      <c r="L981" s="52">
        <v>32000</v>
      </c>
      <c r="M981" s="58">
        <f>Table1[[#This Row],[Percent]]*Table1[[#This Row],[Estimated Cost]]</f>
        <v>32000</v>
      </c>
      <c r="N981" s="92">
        <f>Table1[[#This Row],[Estimated Cost]]-Table1[[#This Row],[Grant Money ]]</f>
        <v>0</v>
      </c>
      <c r="O981" s="45">
        <v>72630106</v>
      </c>
      <c r="P981" s="58">
        <v>26095073</v>
      </c>
      <c r="Q981" s="72">
        <v>75000000</v>
      </c>
      <c r="R981" s="73" t="s">
        <v>18</v>
      </c>
    </row>
    <row r="982" spans="3:18" x14ac:dyDescent="0.25">
      <c r="C982" s="8">
        <v>2021</v>
      </c>
      <c r="D982" s="80" t="s">
        <v>164</v>
      </c>
      <c r="E982" s="9" t="str">
        <f>IFERROR(VLOOKUP(F982,Table3[#All],2,FALSE)," ")</f>
        <v xml:space="preserve"> </v>
      </c>
      <c r="F982" s="1" t="s">
        <v>11005</v>
      </c>
      <c r="G982" s="1" t="s">
        <v>1203</v>
      </c>
      <c r="H982" s="1"/>
      <c r="I982" s="1" t="s">
        <v>11219</v>
      </c>
      <c r="J982" s="1" t="s">
        <v>11206</v>
      </c>
      <c r="K982" s="2">
        <v>1</v>
      </c>
      <c r="L982" s="52">
        <v>32000</v>
      </c>
      <c r="M982" s="58">
        <f>Table1[[#This Row],[Percent]]*Table1[[#This Row],[Estimated Cost]]</f>
        <v>32000</v>
      </c>
      <c r="N982" s="92">
        <f>Table1[[#This Row],[Estimated Cost]]-Table1[[#This Row],[Grant Money ]]</f>
        <v>0</v>
      </c>
      <c r="O982" s="45">
        <v>72630106</v>
      </c>
      <c r="P982" s="58">
        <v>26095073</v>
      </c>
      <c r="Q982" s="72">
        <v>75000000</v>
      </c>
      <c r="R982" s="73" t="s">
        <v>18</v>
      </c>
    </row>
    <row r="983" spans="3:18" x14ac:dyDescent="0.25">
      <c r="C983" s="8">
        <v>2021</v>
      </c>
      <c r="D983" s="80" t="s">
        <v>164</v>
      </c>
      <c r="E983" s="9" t="str">
        <f>IFERROR(VLOOKUP(F983,Table3[#All],2,FALSE)," ")</f>
        <v xml:space="preserve"> </v>
      </c>
      <c r="F983" s="1" t="s">
        <v>25</v>
      </c>
      <c r="G983" s="1" t="s">
        <v>113</v>
      </c>
      <c r="H983" s="1"/>
      <c r="I983" s="1" t="s">
        <v>11219</v>
      </c>
      <c r="J983" s="1" t="s">
        <v>11206</v>
      </c>
      <c r="K983" s="2">
        <v>1</v>
      </c>
      <c r="L983" s="52">
        <v>32000</v>
      </c>
      <c r="M983" s="58">
        <f>Table1[[#This Row],[Percent]]*Table1[[#This Row],[Estimated Cost]]</f>
        <v>32000</v>
      </c>
      <c r="N983" s="92">
        <f>Table1[[#This Row],[Estimated Cost]]-Table1[[#This Row],[Grant Money ]]</f>
        <v>0</v>
      </c>
      <c r="O983" s="45">
        <v>72630106</v>
      </c>
      <c r="P983" s="58">
        <v>26095073</v>
      </c>
      <c r="Q983" s="72">
        <v>75000000</v>
      </c>
      <c r="R983" s="73" t="s">
        <v>18</v>
      </c>
    </row>
    <row r="984" spans="3:18" x14ac:dyDescent="0.25">
      <c r="C984" s="8">
        <v>2021</v>
      </c>
      <c r="D984" s="80" t="s">
        <v>164</v>
      </c>
      <c r="E984" s="9" t="str">
        <f>IFERROR(VLOOKUP(F984,Table3[#All],2,FALSE)," ")</f>
        <v xml:space="preserve"> </v>
      </c>
      <c r="F984" s="1" t="s">
        <v>11025</v>
      </c>
      <c r="G984" s="1" t="s">
        <v>1236</v>
      </c>
      <c r="H984" s="1"/>
      <c r="I984" s="1" t="s">
        <v>11219</v>
      </c>
      <c r="J984" s="1" t="s">
        <v>11206</v>
      </c>
      <c r="K984" s="2">
        <v>1</v>
      </c>
      <c r="L984" s="52">
        <v>22000</v>
      </c>
      <c r="M984" s="58">
        <f>Table1[[#This Row],[Percent]]*Table1[[#This Row],[Estimated Cost]]</f>
        <v>22000</v>
      </c>
      <c r="N984" s="92">
        <f>Table1[[#This Row],[Estimated Cost]]-Table1[[#This Row],[Grant Money ]]</f>
        <v>0</v>
      </c>
      <c r="O984" s="45">
        <v>72630106</v>
      </c>
      <c r="P984" s="58">
        <v>26095073</v>
      </c>
      <c r="Q984" s="72">
        <v>75000000</v>
      </c>
      <c r="R984" s="73" t="s">
        <v>18</v>
      </c>
    </row>
    <row r="985" spans="3:18" x14ac:dyDescent="0.25">
      <c r="C985" s="8">
        <v>2021</v>
      </c>
      <c r="D985" s="80" t="s">
        <v>164</v>
      </c>
      <c r="E985" s="9" t="str">
        <f>IFERROR(VLOOKUP(F985,Table3[#All],2,FALSE)," ")</f>
        <v xml:space="preserve"> </v>
      </c>
      <c r="F985" s="1" t="s">
        <v>11006</v>
      </c>
      <c r="G985" s="1" t="s">
        <v>1242</v>
      </c>
      <c r="H985" s="1"/>
      <c r="I985" s="1" t="s">
        <v>11219</v>
      </c>
      <c r="J985" s="1" t="s">
        <v>11206</v>
      </c>
      <c r="K985" s="2">
        <v>1</v>
      </c>
      <c r="L985" s="52">
        <v>59000</v>
      </c>
      <c r="M985" s="58">
        <f>Table1[[#This Row],[Percent]]*Table1[[#This Row],[Estimated Cost]]</f>
        <v>59000</v>
      </c>
      <c r="N985" s="92">
        <f>Table1[[#This Row],[Estimated Cost]]-Table1[[#This Row],[Grant Money ]]</f>
        <v>0</v>
      </c>
      <c r="O985" s="45">
        <v>72630106</v>
      </c>
      <c r="P985" s="58">
        <v>26095073</v>
      </c>
      <c r="Q985" s="72">
        <v>75000000</v>
      </c>
      <c r="R985" s="73" t="s">
        <v>18</v>
      </c>
    </row>
    <row r="986" spans="3:18" x14ac:dyDescent="0.25">
      <c r="C986" s="8">
        <v>2021</v>
      </c>
      <c r="D986" s="80" t="s">
        <v>164</v>
      </c>
      <c r="E986" s="9" t="str">
        <f>IFERROR(VLOOKUP(F986,Table3[#All],2,FALSE)," ")</f>
        <v>XBP</v>
      </c>
      <c r="F986" s="1" t="s">
        <v>9447</v>
      </c>
      <c r="G986" s="1" t="s">
        <v>1254</v>
      </c>
      <c r="H986" s="1"/>
      <c r="I986" s="1" t="s">
        <v>11219</v>
      </c>
      <c r="J986" s="1" t="s">
        <v>11206</v>
      </c>
      <c r="K986" s="2">
        <v>1</v>
      </c>
      <c r="L986" s="52">
        <v>32000</v>
      </c>
      <c r="M986" s="58">
        <f>Table1[[#This Row],[Percent]]*Table1[[#This Row],[Estimated Cost]]</f>
        <v>32000</v>
      </c>
      <c r="N986" s="92">
        <f>Table1[[#This Row],[Estimated Cost]]-Table1[[#This Row],[Grant Money ]]</f>
        <v>0</v>
      </c>
      <c r="O986" s="45">
        <v>72630106</v>
      </c>
      <c r="P986" s="58">
        <v>26095073</v>
      </c>
      <c r="Q986" s="72">
        <v>75000000</v>
      </c>
      <c r="R986" s="73" t="s">
        <v>51</v>
      </c>
    </row>
    <row r="987" spans="3:18" x14ac:dyDescent="0.25">
      <c r="C987" s="8">
        <v>2021</v>
      </c>
      <c r="D987" s="80" t="s">
        <v>164</v>
      </c>
      <c r="E987" s="9" t="str">
        <f>IFERROR(VLOOKUP(F987,Table3[#All],2,FALSE)," ")</f>
        <v xml:space="preserve"> </v>
      </c>
      <c r="F987" s="1" t="s">
        <v>28</v>
      </c>
      <c r="G987" s="1" t="s">
        <v>27</v>
      </c>
      <c r="H987" s="1"/>
      <c r="I987" s="1" t="s">
        <v>11219</v>
      </c>
      <c r="J987" s="1" t="s">
        <v>11206</v>
      </c>
      <c r="K987" s="2">
        <v>1</v>
      </c>
      <c r="L987" s="52">
        <v>32000</v>
      </c>
      <c r="M987" s="58">
        <f>Table1[[#This Row],[Percent]]*Table1[[#This Row],[Estimated Cost]]</f>
        <v>32000</v>
      </c>
      <c r="N987" s="92">
        <f>Table1[[#This Row],[Estimated Cost]]-Table1[[#This Row],[Grant Money ]]</f>
        <v>0</v>
      </c>
      <c r="O987" s="45">
        <v>72630106</v>
      </c>
      <c r="P987" s="58">
        <v>26095073</v>
      </c>
      <c r="Q987" s="72">
        <v>75000000</v>
      </c>
      <c r="R987" s="73" t="s">
        <v>18</v>
      </c>
    </row>
    <row r="988" spans="3:18" x14ac:dyDescent="0.25">
      <c r="C988" s="8">
        <v>2021</v>
      </c>
      <c r="D988" s="80" t="s">
        <v>164</v>
      </c>
      <c r="E988" s="9" t="str">
        <f>IFERROR(VLOOKUP(F988,Table3[#All],2,FALSE)," ")</f>
        <v xml:space="preserve"> </v>
      </c>
      <c r="F988" s="1" t="s">
        <v>11069</v>
      </c>
      <c r="G988" s="1" t="s">
        <v>1309</v>
      </c>
      <c r="H988" s="1"/>
      <c r="I988" s="1" t="s">
        <v>11219</v>
      </c>
      <c r="J988" s="1" t="s">
        <v>11206</v>
      </c>
      <c r="K988" s="2">
        <v>1</v>
      </c>
      <c r="L988" s="52">
        <v>32000</v>
      </c>
      <c r="M988" s="58">
        <f>Table1[[#This Row],[Percent]]*Table1[[#This Row],[Estimated Cost]]</f>
        <v>32000</v>
      </c>
      <c r="N988" s="92">
        <f>Table1[[#This Row],[Estimated Cost]]-Table1[[#This Row],[Grant Money ]]</f>
        <v>0</v>
      </c>
      <c r="O988" s="45">
        <v>72630106</v>
      </c>
      <c r="P988" s="58">
        <v>26095073</v>
      </c>
      <c r="Q988" s="72">
        <v>75000000</v>
      </c>
      <c r="R988" s="73" t="s">
        <v>18</v>
      </c>
    </row>
    <row r="989" spans="3:18" x14ac:dyDescent="0.25">
      <c r="C989" s="8">
        <v>2021</v>
      </c>
      <c r="D989" s="80" t="s">
        <v>164</v>
      </c>
      <c r="E989" s="9" t="str">
        <f>IFERROR(VLOOKUP(F989,Table3[#All],2,FALSE)," ")</f>
        <v xml:space="preserve"> </v>
      </c>
      <c r="F989" s="1" t="s">
        <v>239</v>
      </c>
      <c r="G989" s="1" t="s">
        <v>235</v>
      </c>
      <c r="H989" s="1"/>
      <c r="I989" s="1" t="s">
        <v>11219</v>
      </c>
      <c r="J989" s="1" t="s">
        <v>11206</v>
      </c>
      <c r="K989" s="2">
        <v>1</v>
      </c>
      <c r="L989" s="52">
        <v>32000</v>
      </c>
      <c r="M989" s="58">
        <f>Table1[[#This Row],[Percent]]*Table1[[#This Row],[Estimated Cost]]</f>
        <v>32000</v>
      </c>
      <c r="N989" s="92">
        <f>Table1[[#This Row],[Estimated Cost]]-Table1[[#This Row],[Grant Money ]]</f>
        <v>0</v>
      </c>
      <c r="O989" s="45">
        <v>72630106</v>
      </c>
      <c r="P989" s="58">
        <v>26095073</v>
      </c>
      <c r="Q989" s="72">
        <v>75000000</v>
      </c>
      <c r="R989" s="73" t="s">
        <v>18</v>
      </c>
    </row>
    <row r="990" spans="3:18" x14ac:dyDescent="0.25">
      <c r="C990" s="8">
        <v>2021</v>
      </c>
      <c r="D990" s="80" t="s">
        <v>164</v>
      </c>
      <c r="E990" s="9" t="str">
        <f>IFERROR(VLOOKUP(F990,Table3[#All],2,FALSE)," ")</f>
        <v xml:space="preserve"> </v>
      </c>
      <c r="F990" s="1" t="s">
        <v>10527</v>
      </c>
      <c r="G990" s="1" t="s">
        <v>1381</v>
      </c>
      <c r="H990" s="1"/>
      <c r="I990" s="1" t="s">
        <v>11219</v>
      </c>
      <c r="J990" s="1" t="s">
        <v>11206</v>
      </c>
      <c r="K990" s="2">
        <v>1</v>
      </c>
      <c r="L990" s="52">
        <v>32000</v>
      </c>
      <c r="M990" s="58">
        <f>Table1[[#This Row],[Percent]]*Table1[[#This Row],[Estimated Cost]]</f>
        <v>32000</v>
      </c>
      <c r="N990" s="92">
        <f>Table1[[#This Row],[Estimated Cost]]-Table1[[#This Row],[Grant Money ]]</f>
        <v>0</v>
      </c>
      <c r="O990" s="45">
        <v>72630106</v>
      </c>
      <c r="P990" s="58">
        <v>26095073</v>
      </c>
      <c r="Q990" s="72">
        <v>75000000</v>
      </c>
      <c r="R990" s="73" t="s">
        <v>18</v>
      </c>
    </row>
    <row r="991" spans="3:18" x14ac:dyDescent="0.25">
      <c r="C991" s="8">
        <v>2021</v>
      </c>
      <c r="D991" s="80" t="s">
        <v>164</v>
      </c>
      <c r="E991" s="9" t="str">
        <f>IFERROR(VLOOKUP(F991,Table3[#All],2,FALSE)," ")</f>
        <v>7F3</v>
      </c>
      <c r="F991" s="1" t="s">
        <v>11088</v>
      </c>
      <c r="G991" s="1" t="s">
        <v>11192</v>
      </c>
      <c r="H991" s="1"/>
      <c r="I991" s="1" t="s">
        <v>11219</v>
      </c>
      <c r="J991" s="1" t="s">
        <v>11206</v>
      </c>
      <c r="K991" s="2">
        <v>1</v>
      </c>
      <c r="L991" s="52">
        <v>32000</v>
      </c>
      <c r="M991" s="58">
        <f>Table1[[#This Row],[Percent]]*Table1[[#This Row],[Estimated Cost]]</f>
        <v>32000</v>
      </c>
      <c r="N991" s="92">
        <f>Table1[[#This Row],[Estimated Cost]]-Table1[[#This Row],[Grant Money ]]</f>
        <v>0</v>
      </c>
      <c r="O991" s="45">
        <v>72630106</v>
      </c>
      <c r="P991" s="58">
        <v>26095073</v>
      </c>
      <c r="Q991" s="72">
        <v>75000000</v>
      </c>
      <c r="R991" s="73" t="s">
        <v>51</v>
      </c>
    </row>
    <row r="992" spans="3:18" x14ac:dyDescent="0.25">
      <c r="C992" s="8">
        <v>2021</v>
      </c>
      <c r="D992" s="80" t="s">
        <v>164</v>
      </c>
      <c r="E992" s="9" t="str">
        <f>IFERROR(VLOOKUP(F992,Table3[#All],2,FALSE)," ")</f>
        <v xml:space="preserve"> </v>
      </c>
      <c r="F992" s="1" t="s">
        <v>11090</v>
      </c>
      <c r="G992" s="1" t="s">
        <v>11089</v>
      </c>
      <c r="H992" s="1"/>
      <c r="I992" s="1" t="s">
        <v>11219</v>
      </c>
      <c r="J992" s="1" t="s">
        <v>11206</v>
      </c>
      <c r="K992" s="2">
        <v>1</v>
      </c>
      <c r="L992" s="52">
        <v>32000</v>
      </c>
      <c r="M992" s="58">
        <f>Table1[[#This Row],[Percent]]*Table1[[#This Row],[Estimated Cost]]</f>
        <v>32000</v>
      </c>
      <c r="N992" s="92">
        <f>Table1[[#This Row],[Estimated Cost]]-Table1[[#This Row],[Grant Money ]]</f>
        <v>0</v>
      </c>
      <c r="O992" s="45">
        <v>72630106</v>
      </c>
      <c r="P992" s="58">
        <v>26095073</v>
      </c>
      <c r="Q992" s="72">
        <v>75000000</v>
      </c>
      <c r="R992" s="73" t="s">
        <v>18</v>
      </c>
    </row>
    <row r="993" spans="3:18" x14ac:dyDescent="0.25">
      <c r="C993" s="8">
        <v>2021</v>
      </c>
      <c r="D993" s="80" t="s">
        <v>164</v>
      </c>
      <c r="E993" s="9" t="str">
        <f>IFERROR(VLOOKUP(F993,Table3[#All],2,FALSE)," ")</f>
        <v xml:space="preserve"> </v>
      </c>
      <c r="F993" s="1" t="s">
        <v>11091</v>
      </c>
      <c r="G993" s="1" t="s">
        <v>2542</v>
      </c>
      <c r="H993" s="1"/>
      <c r="I993" s="1" t="s">
        <v>11219</v>
      </c>
      <c r="J993" s="1" t="s">
        <v>11206</v>
      </c>
      <c r="K993" s="2">
        <v>1</v>
      </c>
      <c r="L993" s="52">
        <v>22000</v>
      </c>
      <c r="M993" s="58">
        <f>Table1[[#This Row],[Percent]]*Table1[[#This Row],[Estimated Cost]]</f>
        <v>22000</v>
      </c>
      <c r="N993" s="92">
        <f>Table1[[#This Row],[Estimated Cost]]-Table1[[#This Row],[Grant Money ]]</f>
        <v>0</v>
      </c>
      <c r="O993" s="45">
        <v>72630106</v>
      </c>
      <c r="P993" s="58">
        <v>26095073</v>
      </c>
      <c r="Q993" s="72">
        <v>75000000</v>
      </c>
      <c r="R993" s="73" t="s">
        <v>18</v>
      </c>
    </row>
    <row r="994" spans="3:18" x14ac:dyDescent="0.25">
      <c r="C994" s="8">
        <v>2021</v>
      </c>
      <c r="D994" s="80" t="s">
        <v>164</v>
      </c>
      <c r="E994" s="9" t="str">
        <f>IFERROR(VLOOKUP(F994,Table3[#All],2,FALSE)," ")</f>
        <v xml:space="preserve"> </v>
      </c>
      <c r="F994" s="1" t="s">
        <v>11070</v>
      </c>
      <c r="G994" s="1" t="s">
        <v>236</v>
      </c>
      <c r="H994" s="1"/>
      <c r="I994" s="1" t="s">
        <v>11219</v>
      </c>
      <c r="J994" s="1" t="s">
        <v>11206</v>
      </c>
      <c r="K994" s="2">
        <v>1</v>
      </c>
      <c r="L994" s="52">
        <v>32000</v>
      </c>
      <c r="M994" s="58">
        <f>Table1[[#This Row],[Percent]]*Table1[[#This Row],[Estimated Cost]]</f>
        <v>32000</v>
      </c>
      <c r="N994" s="92">
        <f>Table1[[#This Row],[Estimated Cost]]-Table1[[#This Row],[Grant Money ]]</f>
        <v>0</v>
      </c>
      <c r="O994" s="45">
        <v>72630106</v>
      </c>
      <c r="P994" s="58">
        <v>26095073</v>
      </c>
      <c r="Q994" s="72">
        <v>75000000</v>
      </c>
      <c r="R994" s="73" t="s">
        <v>18</v>
      </c>
    </row>
    <row r="995" spans="3:18" x14ac:dyDescent="0.25">
      <c r="C995" s="8">
        <v>2021</v>
      </c>
      <c r="D995" s="80" t="s">
        <v>164</v>
      </c>
      <c r="E995" s="9" t="str">
        <f>IFERROR(VLOOKUP(F995,Table3[#All],2,FALSE)," ")</f>
        <v xml:space="preserve"> </v>
      </c>
      <c r="F995" s="1" t="s">
        <v>11008</v>
      </c>
      <c r="G995" s="1" t="s">
        <v>237</v>
      </c>
      <c r="H995" s="1"/>
      <c r="I995" s="1" t="s">
        <v>11219</v>
      </c>
      <c r="J995" s="1" t="s">
        <v>11206</v>
      </c>
      <c r="K995" s="2">
        <v>1</v>
      </c>
      <c r="L995" s="52">
        <v>32000</v>
      </c>
      <c r="M995" s="58">
        <f>Table1[[#This Row],[Percent]]*Table1[[#This Row],[Estimated Cost]]</f>
        <v>32000</v>
      </c>
      <c r="N995" s="92">
        <f>Table1[[#This Row],[Estimated Cost]]-Table1[[#This Row],[Grant Money ]]</f>
        <v>0</v>
      </c>
      <c r="O995" s="45">
        <v>72630106</v>
      </c>
      <c r="P995" s="58">
        <v>26095073</v>
      </c>
      <c r="Q995" s="72">
        <v>75000000</v>
      </c>
      <c r="R995" s="73" t="s">
        <v>18</v>
      </c>
    </row>
    <row r="996" spans="3:18" x14ac:dyDescent="0.25">
      <c r="C996" s="8">
        <v>2021</v>
      </c>
      <c r="D996" s="80" t="s">
        <v>164</v>
      </c>
      <c r="E996" s="9" t="str">
        <f>IFERROR(VLOOKUP(F996,Table3[#All],2,FALSE)," ")</f>
        <v xml:space="preserve"> </v>
      </c>
      <c r="F996" s="1" t="s">
        <v>11094</v>
      </c>
      <c r="G996" s="1" t="s">
        <v>11095</v>
      </c>
      <c r="H996" s="1"/>
      <c r="I996" s="1" t="s">
        <v>11219</v>
      </c>
      <c r="J996" s="1" t="s">
        <v>11206</v>
      </c>
      <c r="K996" s="2">
        <v>1</v>
      </c>
      <c r="L996" s="52">
        <v>22000</v>
      </c>
      <c r="M996" s="58">
        <f>Table1[[#This Row],[Percent]]*Table1[[#This Row],[Estimated Cost]]</f>
        <v>22000</v>
      </c>
      <c r="N996" s="92">
        <f>Table1[[#This Row],[Estimated Cost]]-Table1[[#This Row],[Grant Money ]]</f>
        <v>0</v>
      </c>
      <c r="O996" s="45">
        <v>72630106</v>
      </c>
      <c r="P996" s="58">
        <v>26095073</v>
      </c>
      <c r="Q996" s="72">
        <v>75000000</v>
      </c>
      <c r="R996" s="73" t="s">
        <v>18</v>
      </c>
    </row>
    <row r="997" spans="3:18" x14ac:dyDescent="0.25">
      <c r="C997" s="8">
        <v>2021</v>
      </c>
      <c r="D997" s="80" t="s">
        <v>164</v>
      </c>
      <c r="E997" s="9" t="str">
        <f>IFERROR(VLOOKUP(F997,Table3[#All],2,FALSE)," ")</f>
        <v>CPT</v>
      </c>
      <c r="F997" s="1" t="s">
        <v>10896</v>
      </c>
      <c r="G997" s="1" t="s">
        <v>267</v>
      </c>
      <c r="H997" s="1"/>
      <c r="I997" s="1" t="s">
        <v>11219</v>
      </c>
      <c r="J997" s="1" t="s">
        <v>11206</v>
      </c>
      <c r="K997" s="2">
        <v>1</v>
      </c>
      <c r="L997" s="52">
        <v>59000</v>
      </c>
      <c r="M997" s="58">
        <f>Table1[[#This Row],[Percent]]*Table1[[#This Row],[Estimated Cost]]</f>
        <v>59000</v>
      </c>
      <c r="N997" s="92">
        <f>Table1[[#This Row],[Estimated Cost]]-Table1[[#This Row],[Grant Money ]]</f>
        <v>0</v>
      </c>
      <c r="O997" s="45">
        <v>72630106</v>
      </c>
      <c r="P997" s="58">
        <v>26095073</v>
      </c>
      <c r="Q997" s="72">
        <v>75000000</v>
      </c>
      <c r="R997" s="73" t="s">
        <v>51</v>
      </c>
    </row>
    <row r="998" spans="3:18" x14ac:dyDescent="0.25">
      <c r="C998" s="8">
        <v>2021</v>
      </c>
      <c r="D998" s="80" t="s">
        <v>164</v>
      </c>
      <c r="E998" s="9" t="str">
        <f>IFERROR(VLOOKUP(F998,Table3[#All],2,FALSE)," ")</f>
        <v xml:space="preserve"> </v>
      </c>
      <c r="F998" s="1" t="s">
        <v>11052</v>
      </c>
      <c r="G998" s="1" t="s">
        <v>11053</v>
      </c>
      <c r="H998" s="1"/>
      <c r="I998" s="1" t="s">
        <v>11219</v>
      </c>
      <c r="J998" s="1" t="s">
        <v>11206</v>
      </c>
      <c r="K998" s="2">
        <v>1</v>
      </c>
      <c r="L998" s="52">
        <v>32000</v>
      </c>
      <c r="M998" s="58">
        <f>Table1[[#This Row],[Percent]]*Table1[[#This Row],[Estimated Cost]]</f>
        <v>32000</v>
      </c>
      <c r="N998" s="92">
        <f>Table1[[#This Row],[Estimated Cost]]-Table1[[#This Row],[Grant Money ]]</f>
        <v>0</v>
      </c>
      <c r="O998" s="45">
        <v>72630106</v>
      </c>
      <c r="P998" s="58">
        <v>26095073</v>
      </c>
      <c r="Q998" s="72">
        <v>75000000</v>
      </c>
      <c r="R998" s="73" t="s">
        <v>18</v>
      </c>
    </row>
    <row r="999" spans="3:18" x14ac:dyDescent="0.25">
      <c r="C999" s="8">
        <v>2021</v>
      </c>
      <c r="D999" s="80" t="s">
        <v>164</v>
      </c>
      <c r="E999" s="9" t="str">
        <f>IFERROR(VLOOKUP(F999,Table3[#All],2,FALSE)," ")</f>
        <v xml:space="preserve"> </v>
      </c>
      <c r="F999" s="1" t="s">
        <v>209</v>
      </c>
      <c r="G999" s="1" t="s">
        <v>11097</v>
      </c>
      <c r="H999" s="1"/>
      <c r="I999" s="1" t="s">
        <v>11219</v>
      </c>
      <c r="J999" s="1" t="s">
        <v>11206</v>
      </c>
      <c r="K999" s="2">
        <v>1</v>
      </c>
      <c r="L999" s="52">
        <v>22000</v>
      </c>
      <c r="M999" s="58">
        <f>Table1[[#This Row],[Percent]]*Table1[[#This Row],[Estimated Cost]]</f>
        <v>22000</v>
      </c>
      <c r="N999" s="92">
        <f>Table1[[#This Row],[Estimated Cost]]-Table1[[#This Row],[Grant Money ]]</f>
        <v>0</v>
      </c>
      <c r="O999" s="45">
        <v>72630106</v>
      </c>
      <c r="P999" s="58">
        <v>26095073</v>
      </c>
      <c r="Q999" s="72">
        <v>75000000</v>
      </c>
      <c r="R999" s="73" t="s">
        <v>18</v>
      </c>
    </row>
    <row r="1000" spans="3:18" x14ac:dyDescent="0.25">
      <c r="C1000" s="8">
        <v>2021</v>
      </c>
      <c r="D1000" s="80" t="s">
        <v>164</v>
      </c>
      <c r="E1000" s="9" t="str">
        <f>IFERROR(VLOOKUP(F1000,Table3[#All],2,FALSE)," ")</f>
        <v xml:space="preserve"> </v>
      </c>
      <c r="F1000" s="1" t="s">
        <v>10458</v>
      </c>
      <c r="G1000" s="1" t="s">
        <v>2021</v>
      </c>
      <c r="H1000" s="1"/>
      <c r="I1000" s="1" t="s">
        <v>11219</v>
      </c>
      <c r="J1000" s="1" t="s">
        <v>11206</v>
      </c>
      <c r="K1000" s="2">
        <v>1</v>
      </c>
      <c r="L1000" s="52">
        <v>32000</v>
      </c>
      <c r="M1000" s="58">
        <f>Table1[[#This Row],[Percent]]*Table1[[#This Row],[Estimated Cost]]</f>
        <v>32000</v>
      </c>
      <c r="N1000" s="92">
        <f>Table1[[#This Row],[Estimated Cost]]-Table1[[#This Row],[Grant Money ]]</f>
        <v>0</v>
      </c>
      <c r="O1000" s="45">
        <v>72630106</v>
      </c>
      <c r="P1000" s="58">
        <v>26095073</v>
      </c>
      <c r="Q1000" s="72">
        <v>75000000</v>
      </c>
      <c r="R1000" s="73" t="s">
        <v>18</v>
      </c>
    </row>
    <row r="1001" spans="3:18" x14ac:dyDescent="0.25">
      <c r="C1001" s="8">
        <v>2021</v>
      </c>
      <c r="D1001" s="80" t="s">
        <v>164</v>
      </c>
      <c r="E1001" s="9" t="str">
        <f>IFERROR(VLOOKUP(F1001,Table3[#All],2,FALSE)," ")</f>
        <v xml:space="preserve"> </v>
      </c>
      <c r="F1001" s="1" t="s">
        <v>10869</v>
      </c>
      <c r="G1001" s="1" t="s">
        <v>11098</v>
      </c>
      <c r="H1001" s="1"/>
      <c r="I1001" s="1" t="s">
        <v>11219</v>
      </c>
      <c r="J1001" s="1" t="s">
        <v>11206</v>
      </c>
      <c r="K1001" s="2">
        <v>1</v>
      </c>
      <c r="L1001" s="52">
        <v>22000</v>
      </c>
      <c r="M1001" s="58">
        <f>Table1[[#This Row],[Percent]]*Table1[[#This Row],[Estimated Cost]]</f>
        <v>22000</v>
      </c>
      <c r="N1001" s="92">
        <f>Table1[[#This Row],[Estimated Cost]]-Table1[[#This Row],[Grant Money ]]</f>
        <v>0</v>
      </c>
      <c r="O1001" s="45">
        <v>72630106</v>
      </c>
      <c r="P1001" s="58">
        <v>26095073</v>
      </c>
      <c r="Q1001" s="72">
        <v>75000000</v>
      </c>
      <c r="R1001" s="73" t="s">
        <v>18</v>
      </c>
    </row>
    <row r="1002" spans="3:18" x14ac:dyDescent="0.25">
      <c r="C1002" s="8">
        <v>2021</v>
      </c>
      <c r="D1002" s="80" t="s">
        <v>164</v>
      </c>
      <c r="E1002" s="9" t="str">
        <f>IFERROR(VLOOKUP(F1002,Table3[#All],2,FALSE)," ")</f>
        <v xml:space="preserve"> </v>
      </c>
      <c r="F1002" s="1" t="s">
        <v>10924</v>
      </c>
      <c r="G1002" s="1" t="s">
        <v>11192</v>
      </c>
      <c r="H1002" s="1"/>
      <c r="I1002" s="1" t="s">
        <v>11219</v>
      </c>
      <c r="J1002" s="1" t="s">
        <v>11206</v>
      </c>
      <c r="K1002" s="2">
        <v>1</v>
      </c>
      <c r="L1002" s="52">
        <v>22000</v>
      </c>
      <c r="M1002" s="58">
        <f>Table1[[#This Row],[Percent]]*Table1[[#This Row],[Estimated Cost]]</f>
        <v>22000</v>
      </c>
      <c r="N1002" s="92">
        <f>Table1[[#This Row],[Estimated Cost]]-Table1[[#This Row],[Grant Money ]]</f>
        <v>0</v>
      </c>
      <c r="O1002" s="45">
        <v>72630106</v>
      </c>
      <c r="P1002" s="58">
        <v>26095073</v>
      </c>
      <c r="Q1002" s="72">
        <v>75000000</v>
      </c>
      <c r="R1002" s="73" t="s">
        <v>18</v>
      </c>
    </row>
    <row r="1003" spans="3:18" x14ac:dyDescent="0.25">
      <c r="C1003" s="8">
        <v>2021</v>
      </c>
      <c r="D1003" s="80" t="s">
        <v>164</v>
      </c>
      <c r="E1003" s="9" t="str">
        <f>IFERROR(VLOOKUP(F1003,Table3[#All],2,FALSE)," ")</f>
        <v xml:space="preserve"> </v>
      </c>
      <c r="F1003" s="1" t="s">
        <v>10926</v>
      </c>
      <c r="G1003" s="1" t="s">
        <v>9487</v>
      </c>
      <c r="H1003" s="1"/>
      <c r="I1003" s="1" t="s">
        <v>11219</v>
      </c>
      <c r="J1003" s="1" t="s">
        <v>11206</v>
      </c>
      <c r="K1003" s="2">
        <v>1</v>
      </c>
      <c r="L1003" s="52">
        <v>59000</v>
      </c>
      <c r="M1003" s="58">
        <f>Table1[[#This Row],[Percent]]*Table1[[#This Row],[Estimated Cost]]</f>
        <v>59000</v>
      </c>
      <c r="N1003" s="92">
        <f>Table1[[#This Row],[Estimated Cost]]-Table1[[#This Row],[Grant Money ]]</f>
        <v>0</v>
      </c>
      <c r="O1003" s="45">
        <v>72630106</v>
      </c>
      <c r="P1003" s="58">
        <v>26095073</v>
      </c>
      <c r="Q1003" s="72">
        <v>75000000</v>
      </c>
      <c r="R1003" s="73" t="s">
        <v>18</v>
      </c>
    </row>
    <row r="1004" spans="3:18" x14ac:dyDescent="0.25">
      <c r="C1004" s="8">
        <v>2021</v>
      </c>
      <c r="D1004" s="80" t="s">
        <v>164</v>
      </c>
      <c r="E1004" s="9" t="str">
        <f>IFERROR(VLOOKUP(F1004,Table3[#All],2,FALSE)," ")</f>
        <v>CRS</v>
      </c>
      <c r="F1004" s="1" t="s">
        <v>9449</v>
      </c>
      <c r="G1004" s="1" t="s">
        <v>2168</v>
      </c>
      <c r="H1004" s="1"/>
      <c r="I1004" s="1" t="s">
        <v>11219</v>
      </c>
      <c r="J1004" s="1" t="s">
        <v>11206</v>
      </c>
      <c r="K1004" s="2">
        <v>1</v>
      </c>
      <c r="L1004" s="52">
        <v>32000</v>
      </c>
      <c r="M1004" s="58">
        <f>Table1[[#This Row],[Percent]]*Table1[[#This Row],[Estimated Cost]]</f>
        <v>32000</v>
      </c>
      <c r="N1004" s="92">
        <f>Table1[[#This Row],[Estimated Cost]]-Table1[[#This Row],[Grant Money ]]</f>
        <v>0</v>
      </c>
      <c r="O1004" s="45">
        <v>72630106</v>
      </c>
      <c r="P1004" s="58">
        <v>26095073</v>
      </c>
      <c r="Q1004" s="72">
        <v>75000000</v>
      </c>
      <c r="R1004" s="73" t="s">
        <v>51</v>
      </c>
    </row>
    <row r="1005" spans="3:18" x14ac:dyDescent="0.25">
      <c r="C1005" s="8">
        <v>2021</v>
      </c>
      <c r="D1005" s="80" t="s">
        <v>164</v>
      </c>
      <c r="E1005" s="9" t="str">
        <f>IFERROR(VLOOKUP(F1005,Table3[#All],2,FALSE)," ")</f>
        <v xml:space="preserve"> </v>
      </c>
      <c r="F1005" s="1" t="s">
        <v>11099</v>
      </c>
      <c r="G1005" s="1" t="s">
        <v>11100</v>
      </c>
      <c r="H1005" s="1"/>
      <c r="I1005" s="1" t="s">
        <v>11219</v>
      </c>
      <c r="J1005" s="1" t="s">
        <v>11206</v>
      </c>
      <c r="K1005" s="2">
        <v>1</v>
      </c>
      <c r="L1005" s="52">
        <v>22000</v>
      </c>
      <c r="M1005" s="58">
        <f>Table1[[#This Row],[Percent]]*Table1[[#This Row],[Estimated Cost]]</f>
        <v>22000</v>
      </c>
      <c r="N1005" s="92">
        <f>Table1[[#This Row],[Estimated Cost]]-Table1[[#This Row],[Grant Money ]]</f>
        <v>0</v>
      </c>
      <c r="O1005" s="45">
        <v>72630106</v>
      </c>
      <c r="P1005" s="58">
        <v>26095073</v>
      </c>
      <c r="Q1005" s="72">
        <v>75000000</v>
      </c>
      <c r="R1005" s="73" t="s">
        <v>18</v>
      </c>
    </row>
    <row r="1006" spans="3:18" x14ac:dyDescent="0.25">
      <c r="C1006" s="8">
        <v>2021</v>
      </c>
      <c r="D1006" s="80" t="s">
        <v>164</v>
      </c>
      <c r="E1006" s="9" t="str">
        <f>IFERROR(VLOOKUP(F1006,Table3[#All],2,FALSE)," ")</f>
        <v xml:space="preserve"> </v>
      </c>
      <c r="F1006" s="1" t="s">
        <v>11041</v>
      </c>
      <c r="G1006" s="1" t="s">
        <v>11101</v>
      </c>
      <c r="H1006" s="1"/>
      <c r="I1006" s="1" t="s">
        <v>11219</v>
      </c>
      <c r="J1006" s="1" t="s">
        <v>11206</v>
      </c>
      <c r="K1006" s="2">
        <v>1</v>
      </c>
      <c r="L1006" s="52">
        <v>32000</v>
      </c>
      <c r="M1006" s="58">
        <f>Table1[[#This Row],[Percent]]*Table1[[#This Row],[Estimated Cost]]</f>
        <v>32000</v>
      </c>
      <c r="N1006" s="92">
        <f>Table1[[#This Row],[Estimated Cost]]-Table1[[#This Row],[Grant Money ]]</f>
        <v>0</v>
      </c>
      <c r="O1006" s="45">
        <v>72630106</v>
      </c>
      <c r="P1006" s="58">
        <v>26095073</v>
      </c>
      <c r="Q1006" s="72">
        <v>75000000</v>
      </c>
      <c r="R1006" s="73" t="s">
        <v>18</v>
      </c>
    </row>
    <row r="1007" spans="3:18" x14ac:dyDescent="0.25">
      <c r="C1007" s="8">
        <v>2021</v>
      </c>
      <c r="D1007" s="80" t="s">
        <v>164</v>
      </c>
      <c r="E1007" s="9" t="str">
        <f>IFERROR(VLOOKUP(F1007,Table3[#All],2,FALSE)," ")</f>
        <v xml:space="preserve"> </v>
      </c>
      <c r="F1007" s="1" t="s">
        <v>11042</v>
      </c>
      <c r="G1007" s="1" t="s">
        <v>2339</v>
      </c>
      <c r="H1007" s="1"/>
      <c r="I1007" s="1" t="s">
        <v>11219</v>
      </c>
      <c r="J1007" s="1" t="s">
        <v>11206</v>
      </c>
      <c r="K1007" s="2">
        <v>1</v>
      </c>
      <c r="L1007" s="52">
        <v>32000</v>
      </c>
      <c r="M1007" s="58">
        <f>Table1[[#This Row],[Percent]]*Table1[[#This Row],[Estimated Cost]]</f>
        <v>32000</v>
      </c>
      <c r="N1007" s="92">
        <f>Table1[[#This Row],[Estimated Cost]]-Table1[[#This Row],[Grant Money ]]</f>
        <v>0</v>
      </c>
      <c r="O1007" s="45">
        <v>72630106</v>
      </c>
      <c r="P1007" s="58">
        <v>26095073</v>
      </c>
      <c r="Q1007" s="72">
        <v>75000000</v>
      </c>
      <c r="R1007" s="73" t="s">
        <v>18</v>
      </c>
    </row>
    <row r="1008" spans="3:18" x14ac:dyDescent="0.25">
      <c r="C1008" s="8">
        <v>2021</v>
      </c>
      <c r="D1008" s="80" t="s">
        <v>164</v>
      </c>
      <c r="E1008" s="9" t="str">
        <f>IFERROR(VLOOKUP(F1008,Table3[#All],2,FALSE)," ")</f>
        <v>ADS</v>
      </c>
      <c r="F1008" s="1" t="s">
        <v>123</v>
      </c>
      <c r="G1008" s="1" t="s">
        <v>10469</v>
      </c>
      <c r="H1008" s="1"/>
      <c r="I1008" s="1" t="s">
        <v>11219</v>
      </c>
      <c r="J1008" s="1" t="s">
        <v>11206</v>
      </c>
      <c r="K1008" s="2">
        <v>1</v>
      </c>
      <c r="L1008" s="52">
        <v>148000</v>
      </c>
      <c r="M1008" s="58">
        <f>Table1[[#This Row],[Percent]]*Table1[[#This Row],[Estimated Cost]]</f>
        <v>148000</v>
      </c>
      <c r="N1008" s="92">
        <f>Table1[[#This Row],[Estimated Cost]]-Table1[[#This Row],[Grant Money ]]</f>
        <v>0</v>
      </c>
      <c r="O1008" s="45">
        <v>72630106</v>
      </c>
      <c r="P1008" s="58">
        <v>26095073</v>
      </c>
      <c r="Q1008" s="72">
        <v>75000000</v>
      </c>
      <c r="R1008" s="73" t="s">
        <v>51</v>
      </c>
    </row>
    <row r="1009" spans="3:18" x14ac:dyDescent="0.25">
      <c r="C1009" s="8">
        <v>2021</v>
      </c>
      <c r="D1009" s="80" t="s">
        <v>164</v>
      </c>
      <c r="E1009" s="9" t="str">
        <f>IFERROR(VLOOKUP(F1009,Table3[#All],2,FALSE)," ")</f>
        <v>RBD</v>
      </c>
      <c r="F1009" s="1" t="s">
        <v>11039</v>
      </c>
      <c r="G1009" s="1" t="s">
        <v>122</v>
      </c>
      <c r="H1009" s="1"/>
      <c r="I1009" s="1" t="s">
        <v>11219</v>
      </c>
      <c r="J1009" s="1" t="s">
        <v>11206</v>
      </c>
      <c r="K1009" s="2">
        <v>1</v>
      </c>
      <c r="L1009" s="52">
        <v>148000</v>
      </c>
      <c r="M1009" s="58">
        <f>Table1[[#This Row],[Percent]]*Table1[[#This Row],[Estimated Cost]]</f>
        <v>148000</v>
      </c>
      <c r="N1009" s="92">
        <f>Table1[[#This Row],[Estimated Cost]]-Table1[[#This Row],[Grant Money ]]</f>
        <v>0</v>
      </c>
      <c r="O1009" s="45">
        <v>72630106</v>
      </c>
      <c r="P1009" s="58">
        <v>26095073</v>
      </c>
      <c r="Q1009" s="72">
        <v>75000000</v>
      </c>
      <c r="R1009" s="73" t="s">
        <v>51</v>
      </c>
    </row>
    <row r="1010" spans="3:18" x14ac:dyDescent="0.25">
      <c r="C1010" s="8">
        <v>2021</v>
      </c>
      <c r="D1010" s="80" t="s">
        <v>164</v>
      </c>
      <c r="E1010" s="9" t="str">
        <f>IFERROR(VLOOKUP(F1010,Table3[#All],2,FALSE)," ")</f>
        <v>LUD</v>
      </c>
      <c r="F1010" s="1" t="s">
        <v>10473</v>
      </c>
      <c r="G1010" s="1" t="s">
        <v>2429</v>
      </c>
      <c r="H1010" s="1"/>
      <c r="I1010" s="1" t="s">
        <v>11219</v>
      </c>
      <c r="J1010" s="1" t="s">
        <v>11206</v>
      </c>
      <c r="K1010" s="2">
        <v>1</v>
      </c>
      <c r="L1010" s="52">
        <v>22000</v>
      </c>
      <c r="M1010" s="58">
        <f>Table1[[#This Row],[Percent]]*Table1[[#This Row],[Estimated Cost]]</f>
        <v>22000</v>
      </c>
      <c r="N1010" s="92">
        <f>Table1[[#This Row],[Estimated Cost]]-Table1[[#This Row],[Grant Money ]]</f>
        <v>0</v>
      </c>
      <c r="O1010" s="45">
        <v>72630106</v>
      </c>
      <c r="P1010" s="58">
        <v>26095073</v>
      </c>
      <c r="Q1010" s="72">
        <v>75000000</v>
      </c>
      <c r="R1010" s="73" t="s">
        <v>51</v>
      </c>
    </row>
    <row r="1011" spans="3:18" x14ac:dyDescent="0.25">
      <c r="C1011" s="8">
        <v>2021</v>
      </c>
      <c r="D1011" s="80" t="s">
        <v>164</v>
      </c>
      <c r="E1011" s="9" t="str">
        <f>IFERROR(VLOOKUP(F1011,Table3[#All],2,FALSE)," ")</f>
        <v xml:space="preserve"> </v>
      </c>
      <c r="F1011" s="1" t="s">
        <v>10972</v>
      </c>
      <c r="G1011" s="1" t="s">
        <v>2627</v>
      </c>
      <c r="H1011" s="1"/>
      <c r="I1011" s="1" t="s">
        <v>11219</v>
      </c>
      <c r="J1011" s="1" t="s">
        <v>11206</v>
      </c>
      <c r="K1011" s="2">
        <v>1</v>
      </c>
      <c r="L1011" s="52">
        <v>32000</v>
      </c>
      <c r="M1011" s="58">
        <f>Table1[[#This Row],[Percent]]*Table1[[#This Row],[Estimated Cost]]</f>
        <v>32000</v>
      </c>
      <c r="N1011" s="92">
        <f>Table1[[#This Row],[Estimated Cost]]-Table1[[#This Row],[Grant Money ]]</f>
        <v>0</v>
      </c>
      <c r="O1011" s="45">
        <v>72630106</v>
      </c>
      <c r="P1011" s="58">
        <v>26095073</v>
      </c>
      <c r="Q1011" s="72">
        <v>75000000</v>
      </c>
      <c r="R1011" s="73" t="s">
        <v>18</v>
      </c>
    </row>
    <row r="1012" spans="3:18" x14ac:dyDescent="0.25">
      <c r="C1012" s="8">
        <v>2021</v>
      </c>
      <c r="D1012" s="80" t="s">
        <v>164</v>
      </c>
      <c r="E1012" s="9" t="str">
        <f>IFERROR(VLOOKUP(F1012,Table3[#All],2,FALSE)," ")</f>
        <v xml:space="preserve"> </v>
      </c>
      <c r="F1012" s="1" t="s">
        <v>11106</v>
      </c>
      <c r="G1012" s="1" t="s">
        <v>11106</v>
      </c>
      <c r="H1012" s="1"/>
      <c r="I1012" s="1" t="s">
        <v>11219</v>
      </c>
      <c r="J1012" s="1" t="s">
        <v>11206</v>
      </c>
      <c r="K1012" s="2">
        <v>1</v>
      </c>
      <c r="L1012" s="52">
        <v>32000</v>
      </c>
      <c r="M1012" s="58">
        <f>Table1[[#This Row],[Percent]]*Table1[[#This Row],[Estimated Cost]]</f>
        <v>32000</v>
      </c>
      <c r="N1012" s="92">
        <f>Table1[[#This Row],[Estimated Cost]]-Table1[[#This Row],[Grant Money ]]</f>
        <v>0</v>
      </c>
      <c r="O1012" s="45">
        <v>72630106</v>
      </c>
      <c r="P1012" s="58">
        <v>26095073</v>
      </c>
      <c r="Q1012" s="72">
        <v>75000000</v>
      </c>
      <c r="R1012" s="73" t="s">
        <v>18</v>
      </c>
    </row>
    <row r="1013" spans="3:18" x14ac:dyDescent="0.25">
      <c r="C1013" s="8">
        <v>2021</v>
      </c>
      <c r="D1013" s="80" t="s">
        <v>164</v>
      </c>
      <c r="E1013" s="9" t="str">
        <f>IFERROR(VLOOKUP(F1013,Table3[#All],2,FALSE)," ")</f>
        <v xml:space="preserve"> </v>
      </c>
      <c r="F1013" s="1" t="s">
        <v>11107</v>
      </c>
      <c r="G1013" s="1" t="s">
        <v>11180</v>
      </c>
      <c r="H1013" s="1"/>
      <c r="I1013" s="1" t="s">
        <v>11219</v>
      </c>
      <c r="J1013" s="1" t="s">
        <v>11206</v>
      </c>
      <c r="K1013" s="2">
        <v>1</v>
      </c>
      <c r="L1013" s="52">
        <v>22000</v>
      </c>
      <c r="M1013" s="58">
        <f>Table1[[#This Row],[Percent]]*Table1[[#This Row],[Estimated Cost]]</f>
        <v>22000</v>
      </c>
      <c r="N1013" s="92">
        <f>Table1[[#This Row],[Estimated Cost]]-Table1[[#This Row],[Grant Money ]]</f>
        <v>0</v>
      </c>
      <c r="O1013" s="45">
        <v>72630106</v>
      </c>
      <c r="P1013" s="58">
        <v>26095073</v>
      </c>
      <c r="Q1013" s="72">
        <v>75000000</v>
      </c>
      <c r="R1013" s="73" t="s">
        <v>18</v>
      </c>
    </row>
    <row r="1014" spans="3:18" x14ac:dyDescent="0.25">
      <c r="C1014" s="8">
        <v>2021</v>
      </c>
      <c r="D1014" s="80" t="s">
        <v>164</v>
      </c>
      <c r="E1014" s="9" t="str">
        <f>IFERROR(VLOOKUP(F1014,Table3[#All],2,FALSE)," ")</f>
        <v xml:space="preserve"> </v>
      </c>
      <c r="F1014" s="1" t="s">
        <v>11061</v>
      </c>
      <c r="G1014" s="1" t="s">
        <v>2685</v>
      </c>
      <c r="H1014" s="1"/>
      <c r="I1014" s="1" t="s">
        <v>11219</v>
      </c>
      <c r="J1014" s="1" t="s">
        <v>11206</v>
      </c>
      <c r="K1014" s="2">
        <v>1</v>
      </c>
      <c r="L1014" s="52">
        <v>32000</v>
      </c>
      <c r="M1014" s="58">
        <f>Table1[[#This Row],[Percent]]*Table1[[#This Row],[Estimated Cost]]</f>
        <v>32000</v>
      </c>
      <c r="N1014" s="92">
        <f>Table1[[#This Row],[Estimated Cost]]-Table1[[#This Row],[Grant Money ]]</f>
        <v>0</v>
      </c>
      <c r="O1014" s="45">
        <v>72630106</v>
      </c>
      <c r="P1014" s="58">
        <v>26095073</v>
      </c>
      <c r="Q1014" s="72">
        <v>75000000</v>
      </c>
      <c r="R1014" s="73" t="s">
        <v>18</v>
      </c>
    </row>
    <row r="1015" spans="3:18" x14ac:dyDescent="0.25">
      <c r="C1015" s="8">
        <v>2021</v>
      </c>
      <c r="D1015" s="80" t="s">
        <v>164</v>
      </c>
      <c r="E1015" s="9" t="str">
        <f>IFERROR(VLOOKUP(F1015,Table3[#All],2,FALSE)," ")</f>
        <v xml:space="preserve"> </v>
      </c>
      <c r="F1015" s="1" t="s">
        <v>10532</v>
      </c>
      <c r="G1015" s="1" t="s">
        <v>2715</v>
      </c>
      <c r="H1015" s="1"/>
      <c r="I1015" s="1" t="s">
        <v>11219</v>
      </c>
      <c r="J1015" s="1" t="s">
        <v>11206</v>
      </c>
      <c r="K1015" s="2">
        <v>1</v>
      </c>
      <c r="L1015" s="52">
        <v>32000</v>
      </c>
      <c r="M1015" s="58">
        <f>Table1[[#This Row],[Percent]]*Table1[[#This Row],[Estimated Cost]]</f>
        <v>32000</v>
      </c>
      <c r="N1015" s="92">
        <f>Table1[[#This Row],[Estimated Cost]]-Table1[[#This Row],[Grant Money ]]</f>
        <v>0</v>
      </c>
      <c r="O1015" s="45">
        <v>72630106</v>
      </c>
      <c r="P1015" s="58">
        <v>26095073</v>
      </c>
      <c r="Q1015" s="72">
        <v>75000000</v>
      </c>
      <c r="R1015" s="73" t="s">
        <v>18</v>
      </c>
    </row>
    <row r="1016" spans="3:18" x14ac:dyDescent="0.25">
      <c r="C1016" s="8">
        <v>2021</v>
      </c>
      <c r="D1016" s="80" t="s">
        <v>164</v>
      </c>
      <c r="E1016" s="9" t="str">
        <f>IFERROR(VLOOKUP(F1016,Table3[#All],2,FALSE)," ")</f>
        <v xml:space="preserve"> </v>
      </c>
      <c r="F1016" s="1" t="s">
        <v>10906</v>
      </c>
      <c r="G1016" s="1" t="s">
        <v>10907</v>
      </c>
      <c r="H1016" s="1"/>
      <c r="I1016" s="1" t="s">
        <v>11219</v>
      </c>
      <c r="J1016" s="1" t="s">
        <v>11206</v>
      </c>
      <c r="K1016" s="2">
        <v>1</v>
      </c>
      <c r="L1016" s="52">
        <v>22000</v>
      </c>
      <c r="M1016" s="58">
        <f>Table1[[#This Row],[Percent]]*Table1[[#This Row],[Estimated Cost]]</f>
        <v>22000</v>
      </c>
      <c r="N1016" s="92">
        <f>Table1[[#This Row],[Estimated Cost]]-Table1[[#This Row],[Grant Money ]]</f>
        <v>0</v>
      </c>
      <c r="O1016" s="45">
        <v>72630106</v>
      </c>
      <c r="P1016" s="58">
        <v>26095073</v>
      </c>
      <c r="Q1016" s="72">
        <v>75000000</v>
      </c>
      <c r="R1016" s="73" t="s">
        <v>18</v>
      </c>
    </row>
    <row r="1017" spans="3:18" x14ac:dyDescent="0.25">
      <c r="C1017" s="8">
        <v>2021</v>
      </c>
      <c r="D1017" s="80" t="s">
        <v>164</v>
      </c>
      <c r="E1017" s="9" t="str">
        <f>IFERROR(VLOOKUP(F1017,Table3[#All],2,FALSE)," ")</f>
        <v>F41</v>
      </c>
      <c r="F1017" s="1" t="s">
        <v>48</v>
      </c>
      <c r="G1017" s="1" t="s">
        <v>11111</v>
      </c>
      <c r="H1017" s="1"/>
      <c r="I1017" s="1" t="s">
        <v>11219</v>
      </c>
      <c r="J1017" s="1" t="s">
        <v>11206</v>
      </c>
      <c r="K1017" s="2">
        <v>1</v>
      </c>
      <c r="L1017" s="52">
        <v>22000</v>
      </c>
      <c r="M1017" s="58">
        <f>Table1[[#This Row],[Percent]]*Table1[[#This Row],[Estimated Cost]]</f>
        <v>22000</v>
      </c>
      <c r="N1017" s="92">
        <f>Table1[[#This Row],[Estimated Cost]]-Table1[[#This Row],[Grant Money ]]</f>
        <v>0</v>
      </c>
      <c r="O1017" s="45">
        <v>72630106</v>
      </c>
      <c r="P1017" s="58">
        <v>26095073</v>
      </c>
      <c r="Q1017" s="72">
        <v>75000000</v>
      </c>
      <c r="R1017" s="73" t="s">
        <v>51</v>
      </c>
    </row>
    <row r="1018" spans="3:18" x14ac:dyDescent="0.25">
      <c r="C1018" s="8">
        <v>2021</v>
      </c>
      <c r="D1018" s="80" t="s">
        <v>164</v>
      </c>
      <c r="E1018" s="9" t="str">
        <f>IFERROR(VLOOKUP(F1018,Table3[#All],2,FALSE)," ")</f>
        <v xml:space="preserve"> </v>
      </c>
      <c r="F1018" s="1" t="s">
        <v>10992</v>
      </c>
      <c r="G1018" s="1" t="s">
        <v>117</v>
      </c>
      <c r="H1018" s="1"/>
      <c r="I1018" s="1" t="s">
        <v>11219</v>
      </c>
      <c r="J1018" s="1" t="s">
        <v>11206</v>
      </c>
      <c r="K1018" s="2">
        <v>1</v>
      </c>
      <c r="L1018" s="52">
        <v>32000</v>
      </c>
      <c r="M1018" s="58">
        <f>Table1[[#This Row],[Percent]]*Table1[[#This Row],[Estimated Cost]]</f>
        <v>32000</v>
      </c>
      <c r="N1018" s="92">
        <f>Table1[[#This Row],[Estimated Cost]]-Table1[[#This Row],[Grant Money ]]</f>
        <v>0</v>
      </c>
      <c r="O1018" s="45">
        <v>72630106</v>
      </c>
      <c r="P1018" s="58">
        <v>26095073</v>
      </c>
      <c r="Q1018" s="72">
        <v>75000000</v>
      </c>
      <c r="R1018" s="73" t="s">
        <v>18</v>
      </c>
    </row>
    <row r="1019" spans="3:18" x14ac:dyDescent="0.25">
      <c r="C1019" s="8">
        <v>2021</v>
      </c>
      <c r="D1019" s="80" t="s">
        <v>164</v>
      </c>
      <c r="E1019" s="9" t="str">
        <f>IFERROR(VLOOKUP(F1019,Table3[#All],2,FALSE)," ")</f>
        <v xml:space="preserve"> </v>
      </c>
      <c r="F1019" s="1" t="s">
        <v>10481</v>
      </c>
      <c r="G1019" s="1" t="s">
        <v>10483</v>
      </c>
      <c r="H1019" s="1"/>
      <c r="I1019" s="1" t="s">
        <v>11219</v>
      </c>
      <c r="J1019" s="1" t="s">
        <v>11206</v>
      </c>
      <c r="K1019" s="2">
        <v>1</v>
      </c>
      <c r="L1019" s="52">
        <v>32000</v>
      </c>
      <c r="M1019" s="58">
        <f>Table1[[#This Row],[Percent]]*Table1[[#This Row],[Estimated Cost]]</f>
        <v>32000</v>
      </c>
      <c r="N1019" s="92">
        <f>Table1[[#This Row],[Estimated Cost]]-Table1[[#This Row],[Grant Money ]]</f>
        <v>0</v>
      </c>
      <c r="O1019" s="45">
        <v>72630106</v>
      </c>
      <c r="P1019" s="58">
        <v>26095073</v>
      </c>
      <c r="Q1019" s="72">
        <v>75000000</v>
      </c>
      <c r="R1019" s="73" t="s">
        <v>18</v>
      </c>
    </row>
    <row r="1020" spans="3:18" x14ac:dyDescent="0.25">
      <c r="C1020" s="8">
        <v>2021</v>
      </c>
      <c r="D1020" s="80" t="s">
        <v>164</v>
      </c>
      <c r="E1020" s="9" t="str">
        <f>IFERROR(VLOOKUP(F1020,Table3[#All],2,FALSE)," ")</f>
        <v>FTW</v>
      </c>
      <c r="F1020" s="1" t="s">
        <v>11011</v>
      </c>
      <c r="G1020" s="1" t="s">
        <v>194</v>
      </c>
      <c r="H1020" s="1"/>
      <c r="I1020" s="1" t="s">
        <v>11219</v>
      </c>
      <c r="J1020" s="1" t="s">
        <v>11206</v>
      </c>
      <c r="K1020" s="2">
        <v>1</v>
      </c>
      <c r="L1020" s="52">
        <v>148000</v>
      </c>
      <c r="M1020" s="58">
        <f>Table1[[#This Row],[Percent]]*Table1[[#This Row],[Estimated Cost]]</f>
        <v>148000</v>
      </c>
      <c r="N1020" s="92">
        <f>Table1[[#This Row],[Estimated Cost]]-Table1[[#This Row],[Grant Money ]]</f>
        <v>0</v>
      </c>
      <c r="O1020" s="45">
        <v>72630106</v>
      </c>
      <c r="P1020" s="58">
        <v>26095073</v>
      </c>
      <c r="Q1020" s="72">
        <v>75000000</v>
      </c>
      <c r="R1020" s="73" t="s">
        <v>51</v>
      </c>
    </row>
    <row r="1021" spans="3:18" x14ac:dyDescent="0.25">
      <c r="C1021" s="8">
        <v>2021</v>
      </c>
      <c r="D1021" s="80" t="s">
        <v>164</v>
      </c>
      <c r="E1021" s="9" t="str">
        <f>IFERROR(VLOOKUP(F1021,Table3[#All],2,FALSE)," ")</f>
        <v>FWS</v>
      </c>
      <c r="F1021" s="1" t="s">
        <v>11012</v>
      </c>
      <c r="G1021" s="1" t="s">
        <v>194</v>
      </c>
      <c r="H1021" s="1"/>
      <c r="I1021" s="1" t="s">
        <v>11219</v>
      </c>
      <c r="J1021" s="1" t="s">
        <v>11206</v>
      </c>
      <c r="K1021" s="2">
        <v>1</v>
      </c>
      <c r="L1021" s="52">
        <v>59000</v>
      </c>
      <c r="M1021" s="58">
        <f>Table1[[#This Row],[Percent]]*Table1[[#This Row],[Estimated Cost]]</f>
        <v>59000</v>
      </c>
      <c r="N1021" s="92">
        <f>Table1[[#This Row],[Estimated Cost]]-Table1[[#This Row],[Grant Money ]]</f>
        <v>0</v>
      </c>
      <c r="O1021" s="45">
        <v>72630106</v>
      </c>
      <c r="P1021" s="58">
        <v>26095073</v>
      </c>
      <c r="Q1021" s="72">
        <v>75000000</v>
      </c>
      <c r="R1021" s="73" t="s">
        <v>51</v>
      </c>
    </row>
    <row r="1022" spans="3:18" x14ac:dyDescent="0.25">
      <c r="C1022" s="8">
        <v>2021</v>
      </c>
      <c r="D1022" s="80" t="s">
        <v>164</v>
      </c>
      <c r="E1022" s="9" t="str">
        <f>IFERROR(VLOOKUP(F1022,Table3[#All],2,FALSE)," ")</f>
        <v xml:space="preserve"> </v>
      </c>
      <c r="F1022" s="1" t="s">
        <v>210</v>
      </c>
      <c r="G1022" s="1" t="s">
        <v>178</v>
      </c>
      <c r="H1022" s="1"/>
      <c r="I1022" s="1" t="s">
        <v>11219</v>
      </c>
      <c r="J1022" s="1" t="s">
        <v>11206</v>
      </c>
      <c r="K1022" s="2">
        <v>1</v>
      </c>
      <c r="L1022" s="52">
        <v>59000</v>
      </c>
      <c r="M1022" s="58">
        <f>Table1[[#This Row],[Percent]]*Table1[[#This Row],[Estimated Cost]]</f>
        <v>59000</v>
      </c>
      <c r="N1022" s="92">
        <f>Table1[[#This Row],[Estimated Cost]]-Table1[[#This Row],[Grant Money ]]</f>
        <v>0</v>
      </c>
      <c r="O1022" s="45">
        <v>72630106</v>
      </c>
      <c r="P1022" s="58">
        <v>26095073</v>
      </c>
      <c r="Q1022" s="72">
        <v>75000000</v>
      </c>
      <c r="R1022" s="73" t="s">
        <v>18</v>
      </c>
    </row>
    <row r="1023" spans="3:18" x14ac:dyDescent="0.25">
      <c r="C1023" s="8">
        <v>2021</v>
      </c>
      <c r="D1023" s="80" t="s">
        <v>164</v>
      </c>
      <c r="E1023" s="9" t="str">
        <f>IFERROR(VLOOKUP(F1023,Table3[#All],2,FALSE)," ")</f>
        <v xml:space="preserve"> </v>
      </c>
      <c r="F1023" s="1" t="s">
        <v>11220</v>
      </c>
      <c r="G1023" s="1" t="s">
        <v>3277</v>
      </c>
      <c r="H1023" s="1"/>
      <c r="I1023" s="1" t="s">
        <v>11219</v>
      </c>
      <c r="J1023" s="1" t="s">
        <v>11206</v>
      </c>
      <c r="K1023" s="2">
        <v>1</v>
      </c>
      <c r="L1023" s="52">
        <v>59000</v>
      </c>
      <c r="M1023" s="58">
        <f>Table1[[#This Row],[Percent]]*Table1[[#This Row],[Estimated Cost]]</f>
        <v>59000</v>
      </c>
      <c r="N1023" s="92">
        <f>Table1[[#This Row],[Estimated Cost]]-Table1[[#This Row],[Grant Money ]]</f>
        <v>0</v>
      </c>
      <c r="O1023" s="45">
        <v>72630106</v>
      </c>
      <c r="P1023" s="58">
        <v>26095073</v>
      </c>
      <c r="Q1023" s="72">
        <v>75000000</v>
      </c>
      <c r="R1023" s="73" t="s">
        <v>18</v>
      </c>
    </row>
    <row r="1024" spans="3:18" x14ac:dyDescent="0.25">
      <c r="C1024" s="8">
        <v>2021</v>
      </c>
      <c r="D1024" s="80" t="s">
        <v>164</v>
      </c>
      <c r="E1024" s="9" t="str">
        <f>IFERROR(VLOOKUP(F1024,Table3[#All],2,FALSE)," ")</f>
        <v xml:space="preserve"> </v>
      </c>
      <c r="F1024" s="1" t="s">
        <v>9514</v>
      </c>
      <c r="G1024" s="1" t="s">
        <v>3314</v>
      </c>
      <c r="H1024" s="1"/>
      <c r="I1024" s="1" t="s">
        <v>11219</v>
      </c>
      <c r="J1024" s="1" t="s">
        <v>11206</v>
      </c>
      <c r="K1024" s="2">
        <v>1</v>
      </c>
      <c r="L1024" s="52">
        <v>59000</v>
      </c>
      <c r="M1024" s="58">
        <f>Table1[[#This Row],[Percent]]*Table1[[#This Row],[Estimated Cost]]</f>
        <v>59000</v>
      </c>
      <c r="N1024" s="92">
        <f>Table1[[#This Row],[Estimated Cost]]-Table1[[#This Row],[Grant Money ]]</f>
        <v>0</v>
      </c>
      <c r="O1024" s="45">
        <v>72630106</v>
      </c>
      <c r="P1024" s="58">
        <v>26095073</v>
      </c>
      <c r="Q1024" s="72">
        <v>75000000</v>
      </c>
      <c r="R1024" s="73" t="s">
        <v>18</v>
      </c>
    </row>
    <row r="1025" spans="3:18" x14ac:dyDescent="0.25">
      <c r="C1025" s="8">
        <v>2021</v>
      </c>
      <c r="D1025" s="80" t="s">
        <v>164</v>
      </c>
      <c r="E1025" s="9" t="str">
        <f>IFERROR(VLOOKUP(F1025,Table3[#All],2,FALSE)," ")</f>
        <v>T57</v>
      </c>
      <c r="F1025" s="1" t="s">
        <v>11175</v>
      </c>
      <c r="G1025" s="1" t="s">
        <v>11113</v>
      </c>
      <c r="H1025" s="1"/>
      <c r="I1025" s="1" t="s">
        <v>11219</v>
      </c>
      <c r="J1025" s="1" t="s">
        <v>11206</v>
      </c>
      <c r="K1025" s="2">
        <v>1</v>
      </c>
      <c r="L1025" s="52">
        <v>22000</v>
      </c>
      <c r="M1025" s="58">
        <f>Table1[[#This Row],[Percent]]*Table1[[#This Row],[Estimated Cost]]</f>
        <v>22000</v>
      </c>
      <c r="N1025" s="92">
        <f>Table1[[#This Row],[Estimated Cost]]-Table1[[#This Row],[Grant Money ]]</f>
        <v>0</v>
      </c>
      <c r="O1025" s="45">
        <v>72630106</v>
      </c>
      <c r="P1025" s="58">
        <v>26095073</v>
      </c>
      <c r="Q1025" s="72">
        <v>75000000</v>
      </c>
      <c r="R1025" s="73" t="s">
        <v>51</v>
      </c>
    </row>
    <row r="1026" spans="3:18" x14ac:dyDescent="0.25">
      <c r="C1026" s="8">
        <v>2021</v>
      </c>
      <c r="D1026" s="80" t="s">
        <v>164</v>
      </c>
      <c r="E1026" s="9" t="str">
        <f>IFERROR(VLOOKUP(F1026,Table3[#All],2,FALSE)," ")</f>
        <v xml:space="preserve"> </v>
      </c>
      <c r="F1026" s="1" t="s">
        <v>11114</v>
      </c>
      <c r="G1026" s="1" t="s">
        <v>11115</v>
      </c>
      <c r="H1026" s="1"/>
      <c r="I1026" s="1" t="s">
        <v>11219</v>
      </c>
      <c r="J1026" s="1" t="s">
        <v>11206</v>
      </c>
      <c r="K1026" s="2">
        <v>1</v>
      </c>
      <c r="L1026" s="52">
        <v>22000</v>
      </c>
      <c r="M1026" s="58">
        <f>Table1[[#This Row],[Percent]]*Table1[[#This Row],[Estimated Cost]]</f>
        <v>22000</v>
      </c>
      <c r="N1026" s="92">
        <f>Table1[[#This Row],[Estimated Cost]]-Table1[[#This Row],[Grant Money ]]</f>
        <v>0</v>
      </c>
      <c r="O1026" s="45">
        <v>72630106</v>
      </c>
      <c r="P1026" s="58">
        <v>26095073</v>
      </c>
      <c r="Q1026" s="72">
        <v>75000000</v>
      </c>
      <c r="R1026" s="73" t="s">
        <v>18</v>
      </c>
    </row>
    <row r="1027" spans="3:18" x14ac:dyDescent="0.25">
      <c r="C1027" s="8">
        <v>2021</v>
      </c>
      <c r="D1027" s="80" t="s">
        <v>164</v>
      </c>
      <c r="E1027" s="9" t="str">
        <f>IFERROR(VLOOKUP(F1027,Table3[#All],2,FALSE)," ")</f>
        <v xml:space="preserve"> </v>
      </c>
      <c r="F1027" s="1" t="s">
        <v>10958</v>
      </c>
      <c r="G1027" s="1" t="s">
        <v>128</v>
      </c>
      <c r="H1027" s="1"/>
      <c r="I1027" s="1" t="s">
        <v>11219</v>
      </c>
      <c r="J1027" s="1" t="s">
        <v>11206</v>
      </c>
      <c r="K1027" s="2">
        <v>1</v>
      </c>
      <c r="L1027" s="52">
        <v>59000</v>
      </c>
      <c r="M1027" s="58">
        <f>Table1[[#This Row],[Percent]]*Table1[[#This Row],[Estimated Cost]]</f>
        <v>59000</v>
      </c>
      <c r="N1027" s="92">
        <f>Table1[[#This Row],[Estimated Cost]]-Table1[[#This Row],[Grant Money ]]</f>
        <v>0</v>
      </c>
      <c r="O1027" s="45">
        <v>72630106</v>
      </c>
      <c r="P1027" s="58">
        <v>26095073</v>
      </c>
      <c r="Q1027" s="72">
        <v>75000000</v>
      </c>
      <c r="R1027" s="73" t="s">
        <v>18</v>
      </c>
    </row>
    <row r="1028" spans="3:18" x14ac:dyDescent="0.25">
      <c r="C1028" s="8">
        <v>2021</v>
      </c>
      <c r="D1028" s="80" t="s">
        <v>164</v>
      </c>
      <c r="E1028" s="9" t="str">
        <f>IFERROR(VLOOKUP(F1028,Table3[#All],2,FALSE)," ")</f>
        <v xml:space="preserve"> </v>
      </c>
      <c r="F1028" s="1" t="s">
        <v>11194</v>
      </c>
      <c r="G1028" s="1" t="s">
        <v>10994</v>
      </c>
      <c r="H1028" s="1"/>
      <c r="I1028" s="1" t="s">
        <v>11219</v>
      </c>
      <c r="J1028" s="1" t="s">
        <v>11206</v>
      </c>
      <c r="K1028" s="2">
        <v>1</v>
      </c>
      <c r="L1028" s="52">
        <v>32000</v>
      </c>
      <c r="M1028" s="58">
        <f>Table1[[#This Row],[Percent]]*Table1[[#This Row],[Estimated Cost]]</f>
        <v>32000</v>
      </c>
      <c r="N1028" s="92">
        <f>Table1[[#This Row],[Estimated Cost]]-Table1[[#This Row],[Grant Money ]]</f>
        <v>0</v>
      </c>
      <c r="O1028" s="45">
        <v>72630106</v>
      </c>
      <c r="P1028" s="58">
        <v>26095073</v>
      </c>
      <c r="Q1028" s="72">
        <v>75000000</v>
      </c>
      <c r="R1028" s="73" t="s">
        <v>18</v>
      </c>
    </row>
    <row r="1029" spans="3:18" x14ac:dyDescent="0.25">
      <c r="C1029" s="8">
        <v>2021</v>
      </c>
      <c r="D1029" s="80" t="s">
        <v>164</v>
      </c>
      <c r="E1029" s="9" t="str">
        <f>IFERROR(VLOOKUP(F1029,Table3[#All],2,FALSE)," ")</f>
        <v xml:space="preserve"> </v>
      </c>
      <c r="F1029" s="1" t="s">
        <v>11117</v>
      </c>
      <c r="G1029" s="1" t="s">
        <v>3392</v>
      </c>
      <c r="H1029" s="1"/>
      <c r="I1029" s="1" t="s">
        <v>11219</v>
      </c>
      <c r="J1029" s="1" t="s">
        <v>11206</v>
      </c>
      <c r="K1029" s="2">
        <v>1</v>
      </c>
      <c r="L1029" s="52">
        <v>32000</v>
      </c>
      <c r="M1029" s="58">
        <f>Table1[[#This Row],[Percent]]*Table1[[#This Row],[Estimated Cost]]</f>
        <v>32000</v>
      </c>
      <c r="N1029" s="92">
        <f>Table1[[#This Row],[Estimated Cost]]-Table1[[#This Row],[Grant Money ]]</f>
        <v>0</v>
      </c>
      <c r="O1029" s="45">
        <v>72630106</v>
      </c>
      <c r="P1029" s="58">
        <v>26095073</v>
      </c>
      <c r="Q1029" s="72">
        <v>75000000</v>
      </c>
      <c r="R1029" s="73" t="s">
        <v>18</v>
      </c>
    </row>
    <row r="1030" spans="3:18" x14ac:dyDescent="0.25">
      <c r="C1030" s="8">
        <v>2021</v>
      </c>
      <c r="D1030" s="80" t="s">
        <v>164</v>
      </c>
      <c r="E1030" s="9" t="str">
        <f>IFERROR(VLOOKUP(F1030,Table3[#All],2,FALSE)," ")</f>
        <v xml:space="preserve"> </v>
      </c>
      <c r="F1030" s="1" t="s">
        <v>9463</v>
      </c>
      <c r="G1030" s="1" t="s">
        <v>11118</v>
      </c>
      <c r="H1030" s="1"/>
      <c r="I1030" s="1" t="s">
        <v>11219</v>
      </c>
      <c r="J1030" s="1" t="s">
        <v>11206</v>
      </c>
      <c r="K1030" s="2">
        <v>1</v>
      </c>
      <c r="L1030" s="52">
        <v>32000</v>
      </c>
      <c r="M1030" s="58">
        <f>Table1[[#This Row],[Percent]]*Table1[[#This Row],[Estimated Cost]]</f>
        <v>32000</v>
      </c>
      <c r="N1030" s="92">
        <f>Table1[[#This Row],[Estimated Cost]]-Table1[[#This Row],[Grant Money ]]</f>
        <v>0</v>
      </c>
      <c r="O1030" s="45">
        <v>72630106</v>
      </c>
      <c r="P1030" s="58">
        <v>26095073</v>
      </c>
      <c r="Q1030" s="72">
        <v>75000000</v>
      </c>
      <c r="R1030" s="73" t="s">
        <v>18</v>
      </c>
    </row>
    <row r="1031" spans="3:18" x14ac:dyDescent="0.25">
      <c r="C1031" s="8">
        <v>2021</v>
      </c>
      <c r="D1031" s="80" t="s">
        <v>164</v>
      </c>
      <c r="E1031" s="9" t="str">
        <f>IFERROR(VLOOKUP(F1031,Table3[#All],2,FALSE)," ")</f>
        <v xml:space="preserve"> </v>
      </c>
      <c r="F1031" s="1" t="s">
        <v>11074</v>
      </c>
      <c r="G1031" s="1" t="s">
        <v>3473</v>
      </c>
      <c r="H1031" s="1"/>
      <c r="I1031" s="1" t="s">
        <v>11219</v>
      </c>
      <c r="J1031" s="1" t="s">
        <v>11206</v>
      </c>
      <c r="K1031" s="2">
        <v>1</v>
      </c>
      <c r="L1031" s="52">
        <v>32000</v>
      </c>
      <c r="M1031" s="58">
        <f>Table1[[#This Row],[Percent]]*Table1[[#This Row],[Estimated Cost]]</f>
        <v>32000</v>
      </c>
      <c r="N1031" s="92">
        <f>Table1[[#This Row],[Estimated Cost]]-Table1[[#This Row],[Grant Money ]]</f>
        <v>0</v>
      </c>
      <c r="O1031" s="45">
        <v>72630106</v>
      </c>
      <c r="P1031" s="58">
        <v>26095073</v>
      </c>
      <c r="Q1031" s="72">
        <v>75000000</v>
      </c>
      <c r="R1031" s="73" t="s">
        <v>18</v>
      </c>
    </row>
    <row r="1032" spans="3:18" x14ac:dyDescent="0.25">
      <c r="C1032" s="8">
        <v>2021</v>
      </c>
      <c r="D1032" s="80" t="s">
        <v>164</v>
      </c>
      <c r="E1032" s="9" t="str">
        <f>IFERROR(VLOOKUP(F1032,Table3[#All],2,FALSE)," ")</f>
        <v>GDJ</v>
      </c>
      <c r="F1032" s="1" t="s">
        <v>11040</v>
      </c>
      <c r="G1032" s="1" t="s">
        <v>11221</v>
      </c>
      <c r="H1032" s="1"/>
      <c r="I1032" s="1" t="s">
        <v>11219</v>
      </c>
      <c r="J1032" s="1" t="s">
        <v>11206</v>
      </c>
      <c r="K1032" s="2">
        <v>1</v>
      </c>
      <c r="L1032" s="52">
        <v>32000</v>
      </c>
      <c r="M1032" s="58">
        <f>Table1[[#This Row],[Percent]]*Table1[[#This Row],[Estimated Cost]]</f>
        <v>32000</v>
      </c>
      <c r="N1032" s="92">
        <f>Table1[[#This Row],[Estimated Cost]]-Table1[[#This Row],[Grant Money ]]</f>
        <v>0</v>
      </c>
      <c r="O1032" s="45">
        <v>72630106</v>
      </c>
      <c r="P1032" s="58">
        <v>26095073</v>
      </c>
      <c r="Q1032" s="72">
        <v>75000000</v>
      </c>
      <c r="R1032" s="73" t="s">
        <v>51</v>
      </c>
    </row>
    <row r="1033" spans="3:18" x14ac:dyDescent="0.25">
      <c r="C1033" s="8">
        <v>2021</v>
      </c>
      <c r="D1033" s="80" t="s">
        <v>164</v>
      </c>
      <c r="E1033" s="9" t="str">
        <f>IFERROR(VLOOKUP(F1033,Table3[#All],2,FALSE)," ")</f>
        <v>GPM</v>
      </c>
      <c r="F1033" s="1" t="s">
        <v>11062</v>
      </c>
      <c r="G1033" s="1" t="s">
        <v>10487</v>
      </c>
      <c r="H1033" s="1"/>
      <c r="I1033" s="1" t="s">
        <v>11219</v>
      </c>
      <c r="J1033" s="1" t="s">
        <v>11206</v>
      </c>
      <c r="K1033" s="2">
        <v>1</v>
      </c>
      <c r="L1033" s="52">
        <v>59000</v>
      </c>
      <c r="M1033" s="58">
        <f>Table1[[#This Row],[Percent]]*Table1[[#This Row],[Estimated Cost]]</f>
        <v>59000</v>
      </c>
      <c r="N1033" s="92">
        <f>Table1[[#This Row],[Estimated Cost]]-Table1[[#This Row],[Grant Money ]]</f>
        <v>0</v>
      </c>
      <c r="O1033" s="45">
        <v>72630106</v>
      </c>
      <c r="P1033" s="58">
        <v>26095073</v>
      </c>
      <c r="Q1033" s="72">
        <v>75000000</v>
      </c>
      <c r="R1033" s="73" t="s">
        <v>51</v>
      </c>
    </row>
    <row r="1034" spans="3:18" x14ac:dyDescent="0.25">
      <c r="C1034" s="8">
        <v>2021</v>
      </c>
      <c r="D1034" s="80" t="s">
        <v>164</v>
      </c>
      <c r="E1034" s="9" t="str">
        <f>IFERROR(VLOOKUP(F1034,Table3[#All],2,FALSE)," ")</f>
        <v>GVT</v>
      </c>
      <c r="F1034" s="1" t="s">
        <v>10872</v>
      </c>
      <c r="G1034" s="1" t="s">
        <v>11121</v>
      </c>
      <c r="H1034" s="1"/>
      <c r="I1034" s="1" t="s">
        <v>11219</v>
      </c>
      <c r="J1034" s="1" t="s">
        <v>11206</v>
      </c>
      <c r="K1034" s="2">
        <v>1</v>
      </c>
      <c r="L1034" s="52">
        <v>59000</v>
      </c>
      <c r="M1034" s="58">
        <f>Table1[[#This Row],[Percent]]*Table1[[#This Row],[Estimated Cost]]</f>
        <v>59000</v>
      </c>
      <c r="N1034" s="92">
        <f>Table1[[#This Row],[Estimated Cost]]-Table1[[#This Row],[Grant Money ]]</f>
        <v>0</v>
      </c>
      <c r="O1034" s="45">
        <v>72630106</v>
      </c>
      <c r="P1034" s="58">
        <v>26095073</v>
      </c>
      <c r="Q1034" s="72">
        <v>75000000</v>
      </c>
      <c r="R1034" s="73" t="s">
        <v>51</v>
      </c>
    </row>
    <row r="1035" spans="3:18" x14ac:dyDescent="0.25">
      <c r="C1035" s="8">
        <v>2021</v>
      </c>
      <c r="D1035" s="80" t="s">
        <v>164</v>
      </c>
      <c r="E1035" s="9" t="str">
        <f>IFERROR(VLOOKUP(F1035,Table3[#All],2,FALSE)," ")</f>
        <v xml:space="preserve"> </v>
      </c>
      <c r="F1035" s="1" t="s">
        <v>11122</v>
      </c>
      <c r="G1035" s="1" t="s">
        <v>3646</v>
      </c>
      <c r="H1035" s="1"/>
      <c r="I1035" s="1" t="s">
        <v>11219</v>
      </c>
      <c r="J1035" s="1" t="s">
        <v>11206</v>
      </c>
      <c r="K1035" s="2">
        <v>1</v>
      </c>
      <c r="L1035" s="52">
        <v>22000</v>
      </c>
      <c r="M1035" s="58">
        <f>Table1[[#This Row],[Percent]]*Table1[[#This Row],[Estimated Cost]]</f>
        <v>22000</v>
      </c>
      <c r="N1035" s="92">
        <f>Table1[[#This Row],[Estimated Cost]]-Table1[[#This Row],[Grant Money ]]</f>
        <v>0</v>
      </c>
      <c r="O1035" s="45">
        <v>72630106</v>
      </c>
      <c r="P1035" s="58">
        <v>26095073</v>
      </c>
      <c r="Q1035" s="72">
        <v>75000000</v>
      </c>
      <c r="R1035" s="73" t="s">
        <v>18</v>
      </c>
    </row>
    <row r="1036" spans="3:18" x14ac:dyDescent="0.25">
      <c r="C1036" s="8">
        <v>2021</v>
      </c>
      <c r="D1036" s="80" t="s">
        <v>164</v>
      </c>
      <c r="E1036" s="9" t="str">
        <f>IFERROR(VLOOKUP(F1036,Table3[#All],2,FALSE)," ")</f>
        <v xml:space="preserve"> </v>
      </c>
      <c r="F1036" s="1" t="s">
        <v>11029</v>
      </c>
      <c r="G1036" s="1" t="s">
        <v>55</v>
      </c>
      <c r="H1036" s="1"/>
      <c r="I1036" s="1" t="s">
        <v>11219</v>
      </c>
      <c r="J1036" s="1" t="s">
        <v>11206</v>
      </c>
      <c r="K1036" s="2">
        <v>1</v>
      </c>
      <c r="L1036" s="52">
        <v>22000</v>
      </c>
      <c r="M1036" s="58">
        <f>Table1[[#This Row],[Percent]]*Table1[[#This Row],[Estimated Cost]]</f>
        <v>22000</v>
      </c>
      <c r="N1036" s="92">
        <f>Table1[[#This Row],[Estimated Cost]]-Table1[[#This Row],[Grant Money ]]</f>
        <v>0</v>
      </c>
      <c r="O1036" s="45">
        <v>72630106</v>
      </c>
      <c r="P1036" s="58">
        <v>26095073</v>
      </c>
      <c r="Q1036" s="72">
        <v>75000000</v>
      </c>
      <c r="R1036" s="73" t="s">
        <v>18</v>
      </c>
    </row>
    <row r="1037" spans="3:18" x14ac:dyDescent="0.25">
      <c r="C1037" s="8">
        <v>2021</v>
      </c>
      <c r="D1037" s="80" t="s">
        <v>164</v>
      </c>
      <c r="E1037" s="9" t="str">
        <f>IFERROR(VLOOKUP(F1037,Table3[#All],2,FALSE)," ")</f>
        <v xml:space="preserve"> </v>
      </c>
      <c r="F1037" s="1" t="s">
        <v>9496</v>
      </c>
      <c r="G1037" s="1" t="s">
        <v>11195</v>
      </c>
      <c r="H1037" s="1"/>
      <c r="I1037" s="1" t="s">
        <v>11219</v>
      </c>
      <c r="J1037" s="1" t="s">
        <v>11206</v>
      </c>
      <c r="K1037" s="2">
        <v>1</v>
      </c>
      <c r="L1037" s="52">
        <v>22000</v>
      </c>
      <c r="M1037" s="58">
        <f>Table1[[#This Row],[Percent]]*Table1[[#This Row],[Estimated Cost]]</f>
        <v>22000</v>
      </c>
      <c r="N1037" s="92">
        <f>Table1[[#This Row],[Estimated Cost]]-Table1[[#This Row],[Grant Money ]]</f>
        <v>0</v>
      </c>
      <c r="O1037" s="45">
        <v>72630106</v>
      </c>
      <c r="P1037" s="58">
        <v>26095073</v>
      </c>
      <c r="Q1037" s="72">
        <v>75000000</v>
      </c>
      <c r="R1037" s="73" t="s">
        <v>18</v>
      </c>
    </row>
    <row r="1038" spans="3:18" x14ac:dyDescent="0.25">
      <c r="C1038" s="8">
        <v>2021</v>
      </c>
      <c r="D1038" s="80" t="s">
        <v>164</v>
      </c>
      <c r="E1038" s="9" t="str">
        <f>IFERROR(VLOOKUP(F1038,Table3[#All],2,FALSE)," ")</f>
        <v xml:space="preserve"> </v>
      </c>
      <c r="F1038" s="1" t="s">
        <v>283</v>
      </c>
      <c r="G1038" s="1" t="s">
        <v>277</v>
      </c>
      <c r="H1038" s="1"/>
      <c r="I1038" s="1" t="s">
        <v>11219</v>
      </c>
      <c r="J1038" s="1" t="s">
        <v>11206</v>
      </c>
      <c r="K1038" s="2">
        <v>1</v>
      </c>
      <c r="L1038" s="52">
        <v>22000</v>
      </c>
      <c r="M1038" s="58">
        <f>Table1[[#This Row],[Percent]]*Table1[[#This Row],[Estimated Cost]]</f>
        <v>22000</v>
      </c>
      <c r="N1038" s="92">
        <f>Table1[[#This Row],[Estimated Cost]]-Table1[[#This Row],[Grant Money ]]</f>
        <v>0</v>
      </c>
      <c r="O1038" s="45">
        <v>72630106</v>
      </c>
      <c r="P1038" s="58">
        <v>26095073</v>
      </c>
      <c r="Q1038" s="72">
        <v>75000000</v>
      </c>
      <c r="R1038" s="73" t="s">
        <v>18</v>
      </c>
    </row>
    <row r="1039" spans="3:18" x14ac:dyDescent="0.25">
      <c r="C1039" s="8">
        <v>2021</v>
      </c>
      <c r="D1039" s="80" t="s">
        <v>164</v>
      </c>
      <c r="E1039" s="9" t="str">
        <f>IFERROR(VLOOKUP(F1039,Table3[#All],2,FALSE)," ")</f>
        <v xml:space="preserve"> </v>
      </c>
      <c r="F1039" s="1" t="s">
        <v>15</v>
      </c>
      <c r="G1039" s="1" t="s">
        <v>14</v>
      </c>
      <c r="H1039" s="1"/>
      <c r="I1039" s="1" t="s">
        <v>11219</v>
      </c>
      <c r="J1039" s="1" t="s">
        <v>11206</v>
      </c>
      <c r="K1039" s="2">
        <v>1</v>
      </c>
      <c r="L1039" s="52">
        <v>32000</v>
      </c>
      <c r="M1039" s="58">
        <f>Table1[[#This Row],[Percent]]*Table1[[#This Row],[Estimated Cost]]</f>
        <v>32000</v>
      </c>
      <c r="N1039" s="92">
        <f>Table1[[#This Row],[Estimated Cost]]-Table1[[#This Row],[Grant Money ]]</f>
        <v>0</v>
      </c>
      <c r="O1039" s="45">
        <v>72630106</v>
      </c>
      <c r="P1039" s="58">
        <v>26095073</v>
      </c>
      <c r="Q1039" s="72">
        <v>75000000</v>
      </c>
      <c r="R1039" s="73" t="s">
        <v>18</v>
      </c>
    </row>
    <row r="1040" spans="3:18" x14ac:dyDescent="0.25">
      <c r="C1040" s="8">
        <v>2021</v>
      </c>
      <c r="D1040" s="80" t="s">
        <v>164</v>
      </c>
      <c r="E1040" s="9" t="str">
        <f>IFERROR(VLOOKUP(F1040,Table3[#All],2,FALSE)," ")</f>
        <v xml:space="preserve"> </v>
      </c>
      <c r="F1040" s="1" t="s">
        <v>11125</v>
      </c>
      <c r="G1040" s="1" t="s">
        <v>11126</v>
      </c>
      <c r="H1040" s="1"/>
      <c r="I1040" s="1" t="s">
        <v>11219</v>
      </c>
      <c r="J1040" s="1" t="s">
        <v>11206</v>
      </c>
      <c r="K1040" s="2">
        <v>1</v>
      </c>
      <c r="L1040" s="52">
        <v>22000</v>
      </c>
      <c r="M1040" s="58">
        <f>Table1[[#This Row],[Percent]]*Table1[[#This Row],[Estimated Cost]]</f>
        <v>22000</v>
      </c>
      <c r="N1040" s="92">
        <f>Table1[[#This Row],[Estimated Cost]]-Table1[[#This Row],[Grant Money ]]</f>
        <v>0</v>
      </c>
      <c r="O1040" s="45">
        <v>72630106</v>
      </c>
      <c r="P1040" s="58">
        <v>26095073</v>
      </c>
      <c r="Q1040" s="72">
        <v>75000000</v>
      </c>
      <c r="R1040" s="73" t="s">
        <v>18</v>
      </c>
    </row>
    <row r="1041" spans="3:18" x14ac:dyDescent="0.25">
      <c r="C1041" s="8">
        <v>2021</v>
      </c>
      <c r="D1041" s="80" t="s">
        <v>164</v>
      </c>
      <c r="E1041" s="9" t="str">
        <f>IFERROR(VLOOKUP(F1041,Table3[#All],2,FALSE)," ")</f>
        <v xml:space="preserve"> </v>
      </c>
      <c r="F1041" s="1" t="s">
        <v>243</v>
      </c>
      <c r="G1041" s="1" t="s">
        <v>11196</v>
      </c>
      <c r="H1041" s="1"/>
      <c r="I1041" s="1" t="s">
        <v>11219</v>
      </c>
      <c r="J1041" s="1" t="s">
        <v>11206</v>
      </c>
      <c r="K1041" s="2">
        <v>1</v>
      </c>
      <c r="L1041" s="52">
        <v>32000</v>
      </c>
      <c r="M1041" s="58">
        <f>Table1[[#This Row],[Percent]]*Table1[[#This Row],[Estimated Cost]]</f>
        <v>32000</v>
      </c>
      <c r="N1041" s="92">
        <f>Table1[[#This Row],[Estimated Cost]]-Table1[[#This Row],[Grant Money ]]</f>
        <v>0</v>
      </c>
      <c r="O1041" s="45">
        <v>72630106</v>
      </c>
      <c r="P1041" s="58">
        <v>26095073</v>
      </c>
      <c r="Q1041" s="72">
        <v>75000000</v>
      </c>
      <c r="R1041" s="73" t="s">
        <v>18</v>
      </c>
    </row>
    <row r="1042" spans="3:18" x14ac:dyDescent="0.25">
      <c r="C1042" s="8">
        <v>2021</v>
      </c>
      <c r="D1042" s="80" t="s">
        <v>164</v>
      </c>
      <c r="E1042" s="9" t="str">
        <f>IFERROR(VLOOKUP(F1042,Table3[#All],2,FALSE)," ")</f>
        <v xml:space="preserve"> </v>
      </c>
      <c r="F1042" s="1" t="s">
        <v>11021</v>
      </c>
      <c r="G1042" s="1" t="s">
        <v>11101</v>
      </c>
      <c r="H1042" s="1"/>
      <c r="I1042" s="1" t="s">
        <v>11219</v>
      </c>
      <c r="J1042" s="1" t="s">
        <v>11206</v>
      </c>
      <c r="K1042" s="2">
        <v>1</v>
      </c>
      <c r="L1042" s="52">
        <v>148000</v>
      </c>
      <c r="M1042" s="58">
        <f>Table1[[#This Row],[Percent]]*Table1[[#This Row],[Estimated Cost]]</f>
        <v>148000</v>
      </c>
      <c r="N1042" s="92">
        <f>Table1[[#This Row],[Estimated Cost]]-Table1[[#This Row],[Grant Money ]]</f>
        <v>0</v>
      </c>
      <c r="O1042" s="45">
        <v>72630106</v>
      </c>
      <c r="P1042" s="58">
        <v>26095073</v>
      </c>
      <c r="Q1042" s="72">
        <v>75000000</v>
      </c>
      <c r="R1042" s="73" t="s">
        <v>18</v>
      </c>
    </row>
    <row r="1043" spans="3:18" x14ac:dyDescent="0.25">
      <c r="C1043" s="8">
        <v>2021</v>
      </c>
      <c r="D1043" s="80" t="s">
        <v>164</v>
      </c>
      <c r="E1043" s="9" t="str">
        <f>IFERROR(VLOOKUP(F1043,Table3[#All],2,FALSE)," ")</f>
        <v xml:space="preserve"> </v>
      </c>
      <c r="F1043" s="1" t="s">
        <v>11127</v>
      </c>
      <c r="G1043" s="1" t="s">
        <v>11101</v>
      </c>
      <c r="H1043" s="1"/>
      <c r="I1043" s="1" t="s">
        <v>11219</v>
      </c>
      <c r="J1043" s="1" t="s">
        <v>11206</v>
      </c>
      <c r="K1043" s="2">
        <v>1</v>
      </c>
      <c r="L1043" s="52">
        <v>59000</v>
      </c>
      <c r="M1043" s="58">
        <f>Table1[[#This Row],[Percent]]*Table1[[#This Row],[Estimated Cost]]</f>
        <v>59000</v>
      </c>
      <c r="N1043" s="92">
        <f>Table1[[#This Row],[Estimated Cost]]-Table1[[#This Row],[Grant Money ]]</f>
        <v>0</v>
      </c>
      <c r="O1043" s="45">
        <v>72630106</v>
      </c>
      <c r="P1043" s="58">
        <v>26095073</v>
      </c>
      <c r="Q1043" s="72">
        <v>75000000</v>
      </c>
      <c r="R1043" s="73" t="s">
        <v>18</v>
      </c>
    </row>
    <row r="1044" spans="3:18" x14ac:dyDescent="0.25">
      <c r="C1044" s="8">
        <v>2021</v>
      </c>
      <c r="D1044" s="80" t="s">
        <v>164</v>
      </c>
      <c r="E1044" s="9" t="str">
        <f>IFERROR(VLOOKUP(F1044,Table3[#All],2,FALSE)," ")</f>
        <v xml:space="preserve"> </v>
      </c>
      <c r="F1044" s="1" t="s">
        <v>10996</v>
      </c>
      <c r="G1044" s="1" t="s">
        <v>4140</v>
      </c>
      <c r="H1044" s="1"/>
      <c r="I1044" s="1" t="s">
        <v>11219</v>
      </c>
      <c r="J1044" s="1" t="s">
        <v>11206</v>
      </c>
      <c r="K1044" s="2">
        <v>1</v>
      </c>
      <c r="L1044" s="52">
        <v>59000</v>
      </c>
      <c r="M1044" s="58">
        <f>Table1[[#This Row],[Percent]]*Table1[[#This Row],[Estimated Cost]]</f>
        <v>59000</v>
      </c>
      <c r="N1044" s="92">
        <f>Table1[[#This Row],[Estimated Cost]]-Table1[[#This Row],[Grant Money ]]</f>
        <v>0</v>
      </c>
      <c r="O1044" s="45">
        <v>72630106</v>
      </c>
      <c r="P1044" s="58">
        <v>26095073</v>
      </c>
      <c r="Q1044" s="72">
        <v>75000000</v>
      </c>
      <c r="R1044" s="73" t="s">
        <v>18</v>
      </c>
    </row>
    <row r="1045" spans="3:18" x14ac:dyDescent="0.25">
      <c r="C1045" s="8">
        <v>2021</v>
      </c>
      <c r="D1045" s="80" t="s">
        <v>164</v>
      </c>
      <c r="E1045" s="9" t="str">
        <f>IFERROR(VLOOKUP(F1045,Table3[#All],2,FALSE)," ")</f>
        <v xml:space="preserve"> </v>
      </c>
      <c r="F1045" s="1" t="s">
        <v>10959</v>
      </c>
      <c r="G1045" s="1" t="s">
        <v>4226</v>
      </c>
      <c r="H1045" s="1"/>
      <c r="I1045" s="1" t="s">
        <v>11219</v>
      </c>
      <c r="J1045" s="1" t="s">
        <v>11206</v>
      </c>
      <c r="K1045" s="2">
        <v>1</v>
      </c>
      <c r="L1045" s="52">
        <v>59000</v>
      </c>
      <c r="M1045" s="58">
        <f>Table1[[#This Row],[Percent]]*Table1[[#This Row],[Estimated Cost]]</f>
        <v>59000</v>
      </c>
      <c r="N1045" s="92">
        <f>Table1[[#This Row],[Estimated Cost]]-Table1[[#This Row],[Grant Money ]]</f>
        <v>0</v>
      </c>
      <c r="O1045" s="45">
        <v>72630106</v>
      </c>
      <c r="P1045" s="58">
        <v>26095073</v>
      </c>
      <c r="Q1045" s="72">
        <v>75000000</v>
      </c>
      <c r="R1045" s="73" t="s">
        <v>18</v>
      </c>
    </row>
    <row r="1046" spans="3:18" x14ac:dyDescent="0.25">
      <c r="C1046" s="8">
        <v>2021</v>
      </c>
      <c r="D1046" s="80" t="s">
        <v>164</v>
      </c>
      <c r="E1046" s="9" t="str">
        <f>IFERROR(VLOOKUP(F1046,Table3[#All],2,FALSE)," ")</f>
        <v xml:space="preserve"> </v>
      </c>
      <c r="F1046" s="1" t="s">
        <v>10539</v>
      </c>
      <c r="G1046" s="1" t="s">
        <v>10539</v>
      </c>
      <c r="H1046" s="1"/>
      <c r="I1046" s="1" t="s">
        <v>11219</v>
      </c>
      <c r="J1046" s="1" t="s">
        <v>11206</v>
      </c>
      <c r="K1046" s="2">
        <v>1</v>
      </c>
      <c r="L1046" s="52">
        <v>59000</v>
      </c>
      <c r="M1046" s="58">
        <f>Table1[[#This Row],[Percent]]*Table1[[#This Row],[Estimated Cost]]</f>
        <v>59000</v>
      </c>
      <c r="N1046" s="92">
        <f>Table1[[#This Row],[Estimated Cost]]-Table1[[#This Row],[Grant Money ]]</f>
        <v>0</v>
      </c>
      <c r="O1046" s="45">
        <v>72630106</v>
      </c>
      <c r="P1046" s="58">
        <v>26095073</v>
      </c>
      <c r="Q1046" s="72">
        <v>75000000</v>
      </c>
      <c r="R1046" s="73" t="s">
        <v>18</v>
      </c>
    </row>
    <row r="1047" spans="3:18" x14ac:dyDescent="0.25">
      <c r="C1047" s="8">
        <v>2021</v>
      </c>
      <c r="D1047" s="80" t="s">
        <v>164</v>
      </c>
      <c r="E1047" s="9" t="str">
        <f>IFERROR(VLOOKUP(F1047,Table3[#All],2,FALSE)," ")</f>
        <v xml:space="preserve"> </v>
      </c>
      <c r="F1047" s="1" t="s">
        <v>11046</v>
      </c>
      <c r="G1047" s="1" t="s">
        <v>4340</v>
      </c>
      <c r="H1047" s="1"/>
      <c r="I1047" s="1" t="s">
        <v>11219</v>
      </c>
      <c r="J1047" s="1" t="s">
        <v>11206</v>
      </c>
      <c r="K1047" s="2">
        <v>1</v>
      </c>
      <c r="L1047" s="52">
        <v>32000</v>
      </c>
      <c r="M1047" s="58">
        <f>Table1[[#This Row],[Percent]]*Table1[[#This Row],[Estimated Cost]]</f>
        <v>32000</v>
      </c>
      <c r="N1047" s="92">
        <f>Table1[[#This Row],[Estimated Cost]]-Table1[[#This Row],[Grant Money ]]</f>
        <v>0</v>
      </c>
      <c r="O1047" s="45">
        <v>72630106</v>
      </c>
      <c r="P1047" s="58">
        <v>26095073</v>
      </c>
      <c r="Q1047" s="72">
        <v>75000000</v>
      </c>
      <c r="R1047" s="73" t="s">
        <v>18</v>
      </c>
    </row>
    <row r="1048" spans="3:18" x14ac:dyDescent="0.25">
      <c r="C1048" s="8">
        <v>2021</v>
      </c>
      <c r="D1048" s="80" t="s">
        <v>164</v>
      </c>
      <c r="E1048" s="9" t="str">
        <f>IFERROR(VLOOKUP(F1048,Table3[#All],2,FALSE)," ")</f>
        <v xml:space="preserve"> </v>
      </c>
      <c r="F1048" s="1" t="s">
        <v>10997</v>
      </c>
      <c r="G1048" s="1" t="s">
        <v>10997</v>
      </c>
      <c r="H1048" s="1"/>
      <c r="I1048" s="1" t="s">
        <v>11219</v>
      </c>
      <c r="J1048" s="1" t="s">
        <v>11206</v>
      </c>
      <c r="K1048" s="2">
        <v>1</v>
      </c>
      <c r="L1048" s="52">
        <v>32000</v>
      </c>
      <c r="M1048" s="58">
        <f>Table1[[#This Row],[Percent]]*Table1[[#This Row],[Estimated Cost]]</f>
        <v>32000</v>
      </c>
      <c r="N1048" s="92">
        <f>Table1[[#This Row],[Estimated Cost]]-Table1[[#This Row],[Grant Money ]]</f>
        <v>0</v>
      </c>
      <c r="O1048" s="45">
        <v>72630106</v>
      </c>
      <c r="P1048" s="58">
        <v>26095073</v>
      </c>
      <c r="Q1048" s="72">
        <v>75000000</v>
      </c>
      <c r="R1048" s="73" t="s">
        <v>18</v>
      </c>
    </row>
    <row r="1049" spans="3:18" x14ac:dyDescent="0.25">
      <c r="C1049" s="8">
        <v>2021</v>
      </c>
      <c r="D1049" s="80" t="s">
        <v>164</v>
      </c>
      <c r="E1049" s="9" t="str">
        <f>IFERROR(VLOOKUP(F1049,Table3[#All],2,FALSE)," ")</f>
        <v xml:space="preserve"> </v>
      </c>
      <c r="F1049" s="1" t="s">
        <v>10545</v>
      </c>
      <c r="G1049" s="1" t="s">
        <v>11199</v>
      </c>
      <c r="H1049" s="1"/>
      <c r="I1049" s="1" t="s">
        <v>11219</v>
      </c>
      <c r="J1049" s="1" t="s">
        <v>11206</v>
      </c>
      <c r="K1049" s="2">
        <v>1</v>
      </c>
      <c r="L1049" s="52">
        <v>22000</v>
      </c>
      <c r="M1049" s="58">
        <f>Table1[[#This Row],[Percent]]*Table1[[#This Row],[Estimated Cost]]</f>
        <v>22000</v>
      </c>
      <c r="N1049" s="92">
        <f>Table1[[#This Row],[Estimated Cost]]-Table1[[#This Row],[Grant Money ]]</f>
        <v>0</v>
      </c>
      <c r="O1049" s="45">
        <v>72630106</v>
      </c>
      <c r="P1049" s="58">
        <v>26095073</v>
      </c>
      <c r="Q1049" s="72">
        <v>75000000</v>
      </c>
      <c r="R1049" s="73" t="s">
        <v>18</v>
      </c>
    </row>
    <row r="1050" spans="3:18" x14ac:dyDescent="0.25">
      <c r="C1050" s="8">
        <v>2021</v>
      </c>
      <c r="D1050" s="80" t="s">
        <v>164</v>
      </c>
      <c r="E1050" s="9" t="str">
        <f>IFERROR(VLOOKUP(F1050,Table3[#All],2,FALSE)," ")</f>
        <v xml:space="preserve"> </v>
      </c>
      <c r="F1050" s="1" t="s">
        <v>10488</v>
      </c>
      <c r="G1050" s="1" t="s">
        <v>11135</v>
      </c>
      <c r="H1050" s="1"/>
      <c r="I1050" s="1" t="s">
        <v>11219</v>
      </c>
      <c r="J1050" s="1" t="s">
        <v>11206</v>
      </c>
      <c r="K1050" s="2">
        <v>1</v>
      </c>
      <c r="L1050" s="52">
        <v>59000</v>
      </c>
      <c r="M1050" s="58">
        <f>Table1[[#This Row],[Percent]]*Table1[[#This Row],[Estimated Cost]]</f>
        <v>59000</v>
      </c>
      <c r="N1050" s="92">
        <f>Table1[[#This Row],[Estimated Cost]]-Table1[[#This Row],[Grant Money ]]</f>
        <v>0</v>
      </c>
      <c r="O1050" s="45">
        <v>72630106</v>
      </c>
      <c r="P1050" s="58">
        <v>26095073</v>
      </c>
      <c r="Q1050" s="72">
        <v>75000000</v>
      </c>
      <c r="R1050" s="73" t="s">
        <v>18</v>
      </c>
    </row>
    <row r="1051" spans="3:18" x14ac:dyDescent="0.25">
      <c r="C1051" s="8">
        <v>2021</v>
      </c>
      <c r="D1051" s="80" t="s">
        <v>164</v>
      </c>
      <c r="E1051" s="9" t="str">
        <f>IFERROR(VLOOKUP(F1051,Table3[#All],2,FALSE)," ")</f>
        <v xml:space="preserve"> </v>
      </c>
      <c r="F1051" s="1" t="s">
        <v>9465</v>
      </c>
      <c r="G1051" s="1" t="s">
        <v>11136</v>
      </c>
      <c r="H1051" s="1"/>
      <c r="I1051" s="1" t="s">
        <v>11219</v>
      </c>
      <c r="J1051" s="1" t="s">
        <v>11206</v>
      </c>
      <c r="K1051" s="2">
        <v>1</v>
      </c>
      <c r="L1051" s="52">
        <v>32000</v>
      </c>
      <c r="M1051" s="58">
        <f>Table1[[#This Row],[Percent]]*Table1[[#This Row],[Estimated Cost]]</f>
        <v>32000</v>
      </c>
      <c r="N1051" s="92">
        <f>Table1[[#This Row],[Estimated Cost]]-Table1[[#This Row],[Grant Money ]]</f>
        <v>0</v>
      </c>
      <c r="O1051" s="45">
        <v>72630106</v>
      </c>
      <c r="P1051" s="58">
        <v>26095073</v>
      </c>
      <c r="Q1051" s="72">
        <v>75000000</v>
      </c>
      <c r="R1051" s="73" t="s">
        <v>18</v>
      </c>
    </row>
    <row r="1052" spans="3:18" x14ac:dyDescent="0.25">
      <c r="C1052" s="8">
        <v>2021</v>
      </c>
      <c r="D1052" s="80" t="s">
        <v>164</v>
      </c>
      <c r="E1052" s="9" t="str">
        <f>IFERROR(VLOOKUP(F1052,Table3[#All],2,FALSE)," ")</f>
        <v xml:space="preserve"> </v>
      </c>
      <c r="F1052" s="1" t="s">
        <v>13</v>
      </c>
      <c r="G1052" s="1" t="s">
        <v>290</v>
      </c>
      <c r="H1052" s="1"/>
      <c r="I1052" s="1" t="s">
        <v>11219</v>
      </c>
      <c r="J1052" s="1" t="s">
        <v>11206</v>
      </c>
      <c r="K1052" s="2">
        <v>1</v>
      </c>
      <c r="L1052" s="52">
        <v>22000</v>
      </c>
      <c r="M1052" s="58">
        <f>Table1[[#This Row],[Percent]]*Table1[[#This Row],[Estimated Cost]]</f>
        <v>22000</v>
      </c>
      <c r="N1052" s="92">
        <f>Table1[[#This Row],[Estimated Cost]]-Table1[[#This Row],[Grant Money ]]</f>
        <v>0</v>
      </c>
      <c r="O1052" s="45">
        <v>72630106</v>
      </c>
      <c r="P1052" s="58">
        <v>26095073</v>
      </c>
      <c r="Q1052" s="72">
        <v>75000000</v>
      </c>
      <c r="R1052" s="73" t="s">
        <v>18</v>
      </c>
    </row>
    <row r="1053" spans="3:18" x14ac:dyDescent="0.25">
      <c r="C1053" s="8">
        <v>2021</v>
      </c>
      <c r="D1053" s="80" t="s">
        <v>164</v>
      </c>
      <c r="E1053" s="9" t="str">
        <f>IFERROR(VLOOKUP(F1053,Table3[#All],2,FALSE)," ")</f>
        <v xml:space="preserve"> </v>
      </c>
      <c r="F1053" s="1" t="s">
        <v>11138</v>
      </c>
      <c r="G1053" s="1" t="s">
        <v>11137</v>
      </c>
      <c r="H1053" s="1"/>
      <c r="I1053" s="1" t="s">
        <v>11219</v>
      </c>
      <c r="J1053" s="1" t="s">
        <v>11206</v>
      </c>
      <c r="K1053" s="2">
        <v>1</v>
      </c>
      <c r="L1053" s="52">
        <v>22000</v>
      </c>
      <c r="M1053" s="58">
        <f>Table1[[#This Row],[Percent]]*Table1[[#This Row],[Estimated Cost]]</f>
        <v>22000</v>
      </c>
      <c r="N1053" s="92">
        <f>Table1[[#This Row],[Estimated Cost]]-Table1[[#This Row],[Grant Money ]]</f>
        <v>0</v>
      </c>
      <c r="O1053" s="45">
        <v>72630106</v>
      </c>
      <c r="P1053" s="58">
        <v>26095073</v>
      </c>
      <c r="Q1053" s="72">
        <v>75000000</v>
      </c>
      <c r="R1053" s="73" t="s">
        <v>18</v>
      </c>
    </row>
    <row r="1054" spans="3:18" x14ac:dyDescent="0.25">
      <c r="C1054" s="8">
        <v>2021</v>
      </c>
      <c r="D1054" s="80" t="s">
        <v>164</v>
      </c>
      <c r="E1054" s="9" t="str">
        <f>IFERROR(VLOOKUP(F1054,Table3[#All],2,FALSE)," ")</f>
        <v xml:space="preserve"> </v>
      </c>
      <c r="F1054" s="1" t="s">
        <v>11139</v>
      </c>
      <c r="G1054" s="1" t="s">
        <v>11140</v>
      </c>
      <c r="H1054" s="1"/>
      <c r="I1054" s="1" t="s">
        <v>11219</v>
      </c>
      <c r="J1054" s="1" t="s">
        <v>11206</v>
      </c>
      <c r="K1054" s="2">
        <v>1</v>
      </c>
      <c r="L1054" s="52">
        <v>32000</v>
      </c>
      <c r="M1054" s="58">
        <f>Table1[[#This Row],[Percent]]*Table1[[#This Row],[Estimated Cost]]</f>
        <v>32000</v>
      </c>
      <c r="N1054" s="92">
        <f>Table1[[#This Row],[Estimated Cost]]-Table1[[#This Row],[Grant Money ]]</f>
        <v>0</v>
      </c>
      <c r="O1054" s="45">
        <v>72630106</v>
      </c>
      <c r="P1054" s="58">
        <v>26095073</v>
      </c>
      <c r="Q1054" s="72">
        <v>75000000</v>
      </c>
      <c r="R1054" s="73" t="s">
        <v>18</v>
      </c>
    </row>
    <row r="1055" spans="3:18" x14ac:dyDescent="0.25">
      <c r="C1055" s="8">
        <v>2021</v>
      </c>
      <c r="D1055" s="80" t="s">
        <v>164</v>
      </c>
      <c r="E1055" s="9" t="str">
        <f>IFERROR(VLOOKUP(F1055,Table3[#All],2,FALSE)," ")</f>
        <v xml:space="preserve"> </v>
      </c>
      <c r="F1055" s="1" t="s">
        <v>61</v>
      </c>
      <c r="G1055" s="1" t="s">
        <v>60</v>
      </c>
      <c r="H1055" s="1"/>
      <c r="I1055" s="1" t="s">
        <v>11219</v>
      </c>
      <c r="J1055" s="1" t="s">
        <v>11206</v>
      </c>
      <c r="K1055" s="2">
        <v>1</v>
      </c>
      <c r="L1055" s="52">
        <v>32000</v>
      </c>
      <c r="M1055" s="58">
        <f>Table1[[#This Row],[Percent]]*Table1[[#This Row],[Estimated Cost]]</f>
        <v>32000</v>
      </c>
      <c r="N1055" s="92">
        <f>Table1[[#This Row],[Estimated Cost]]-Table1[[#This Row],[Grant Money ]]</f>
        <v>0</v>
      </c>
      <c r="O1055" s="45">
        <v>72630106</v>
      </c>
      <c r="P1055" s="58">
        <v>26095073</v>
      </c>
      <c r="Q1055" s="72">
        <v>75000000</v>
      </c>
      <c r="R1055" s="73" t="s">
        <v>18</v>
      </c>
    </row>
    <row r="1056" spans="3:18" x14ac:dyDescent="0.25">
      <c r="C1056" s="8">
        <v>2021</v>
      </c>
      <c r="D1056" s="80" t="s">
        <v>164</v>
      </c>
      <c r="E1056" s="9" t="str">
        <f>IFERROR(VLOOKUP(F1056,Table3[#All],2,FALSE)," ")</f>
        <v xml:space="preserve"> </v>
      </c>
      <c r="F1056" s="1" t="s">
        <v>11047</v>
      </c>
      <c r="G1056" s="1" t="s">
        <v>92</v>
      </c>
      <c r="H1056" s="1"/>
      <c r="I1056" s="1" t="s">
        <v>11219</v>
      </c>
      <c r="J1056" s="1" t="s">
        <v>11206</v>
      </c>
      <c r="K1056" s="2">
        <v>1</v>
      </c>
      <c r="L1056" s="52">
        <v>32000</v>
      </c>
      <c r="M1056" s="58">
        <f>Table1[[#This Row],[Percent]]*Table1[[#This Row],[Estimated Cost]]</f>
        <v>32000</v>
      </c>
      <c r="N1056" s="92">
        <f>Table1[[#This Row],[Estimated Cost]]-Table1[[#This Row],[Grant Money ]]</f>
        <v>0</v>
      </c>
      <c r="O1056" s="45">
        <v>72630106</v>
      </c>
      <c r="P1056" s="58">
        <v>26095073</v>
      </c>
      <c r="Q1056" s="72">
        <v>75000000</v>
      </c>
      <c r="R1056" s="73" t="s">
        <v>18</v>
      </c>
    </row>
    <row r="1057" spans="3:18" x14ac:dyDescent="0.25">
      <c r="C1057" s="8">
        <v>2021</v>
      </c>
      <c r="D1057" s="80" t="s">
        <v>164</v>
      </c>
      <c r="E1057" s="9" t="str">
        <f>IFERROR(VLOOKUP(F1057,Table3[#All],2,FALSE)," ")</f>
        <v xml:space="preserve"> </v>
      </c>
      <c r="F1057" s="1" t="s">
        <v>288</v>
      </c>
      <c r="G1057" s="1" t="s">
        <v>11141</v>
      </c>
      <c r="H1057" s="1"/>
      <c r="I1057" s="1" t="s">
        <v>11219</v>
      </c>
      <c r="J1057" s="1" t="s">
        <v>11206</v>
      </c>
      <c r="K1057" s="2">
        <v>1</v>
      </c>
      <c r="L1057" s="52">
        <v>32000</v>
      </c>
      <c r="M1057" s="58">
        <f>Table1[[#This Row],[Percent]]*Table1[[#This Row],[Estimated Cost]]</f>
        <v>32000</v>
      </c>
      <c r="N1057" s="92">
        <f>Table1[[#This Row],[Estimated Cost]]-Table1[[#This Row],[Grant Money ]]</f>
        <v>0</v>
      </c>
      <c r="O1057" s="45">
        <v>72630106</v>
      </c>
      <c r="P1057" s="58">
        <v>26095073</v>
      </c>
      <c r="Q1057" s="72">
        <v>75000000</v>
      </c>
      <c r="R1057" s="73" t="s">
        <v>18</v>
      </c>
    </row>
    <row r="1058" spans="3:18" x14ac:dyDescent="0.25">
      <c r="C1058" s="8">
        <v>2021</v>
      </c>
      <c r="D1058" s="80" t="s">
        <v>164</v>
      </c>
      <c r="E1058" s="9" t="str">
        <f>IFERROR(VLOOKUP(F1058,Table3[#All],2,FALSE)," ")</f>
        <v xml:space="preserve"> </v>
      </c>
      <c r="F1058" s="1" t="s">
        <v>199</v>
      </c>
      <c r="G1058" s="1" t="s">
        <v>199</v>
      </c>
      <c r="H1058" s="1"/>
      <c r="I1058" s="1" t="s">
        <v>11219</v>
      </c>
      <c r="J1058" s="1" t="s">
        <v>11206</v>
      </c>
      <c r="K1058" s="2">
        <v>1</v>
      </c>
      <c r="L1058" s="52">
        <v>22000</v>
      </c>
      <c r="M1058" s="58">
        <f>Table1[[#This Row],[Percent]]*Table1[[#This Row],[Estimated Cost]]</f>
        <v>22000</v>
      </c>
      <c r="N1058" s="92">
        <f>Table1[[#This Row],[Estimated Cost]]-Table1[[#This Row],[Grant Money ]]</f>
        <v>0</v>
      </c>
      <c r="O1058" s="45">
        <v>72630106</v>
      </c>
      <c r="P1058" s="58">
        <v>26095073</v>
      </c>
      <c r="Q1058" s="72">
        <v>75000000</v>
      </c>
      <c r="R1058" s="73" t="s">
        <v>18</v>
      </c>
    </row>
    <row r="1059" spans="3:18" x14ac:dyDescent="0.25">
      <c r="C1059" s="8">
        <v>2021</v>
      </c>
      <c r="D1059" s="80" t="s">
        <v>164</v>
      </c>
      <c r="E1059" s="9" t="str">
        <f>IFERROR(VLOOKUP(F1059,Table3[#All],2,FALSE)," ")</f>
        <v>LNC</v>
      </c>
      <c r="F1059" s="1" t="s">
        <v>9451</v>
      </c>
      <c r="G1059" s="1" t="s">
        <v>4809</v>
      </c>
      <c r="H1059" s="1"/>
      <c r="I1059" s="1" t="s">
        <v>11219</v>
      </c>
      <c r="J1059" s="1" t="s">
        <v>11206</v>
      </c>
      <c r="K1059" s="2">
        <v>1</v>
      </c>
      <c r="L1059" s="52">
        <v>32000</v>
      </c>
      <c r="M1059" s="58">
        <f>Table1[[#This Row],[Percent]]*Table1[[#This Row],[Estimated Cost]]</f>
        <v>32000</v>
      </c>
      <c r="N1059" s="92">
        <f>Table1[[#This Row],[Estimated Cost]]-Table1[[#This Row],[Grant Money ]]</f>
        <v>0</v>
      </c>
      <c r="O1059" s="45">
        <v>72630106</v>
      </c>
      <c r="P1059" s="58">
        <v>26095073</v>
      </c>
      <c r="Q1059" s="72">
        <v>75000000</v>
      </c>
      <c r="R1059" s="73" t="s">
        <v>51</v>
      </c>
    </row>
    <row r="1060" spans="3:18" x14ac:dyDescent="0.25">
      <c r="C1060" s="8">
        <v>2021</v>
      </c>
      <c r="D1060" s="80" t="s">
        <v>164</v>
      </c>
      <c r="E1060" s="9" t="str">
        <f>IFERROR(VLOOKUP(F1060,Table3[#All],2,FALSE)," ")</f>
        <v xml:space="preserve"> </v>
      </c>
      <c r="F1060" s="1" t="s">
        <v>10977</v>
      </c>
      <c r="G1060" s="1" t="s">
        <v>10975</v>
      </c>
      <c r="H1060" s="1"/>
      <c r="I1060" s="1" t="s">
        <v>11219</v>
      </c>
      <c r="J1060" s="1" t="s">
        <v>11206</v>
      </c>
      <c r="K1060" s="2">
        <v>1</v>
      </c>
      <c r="L1060" s="52">
        <v>22000</v>
      </c>
      <c r="M1060" s="58">
        <f>Table1[[#This Row],[Percent]]*Table1[[#This Row],[Estimated Cost]]</f>
        <v>22000</v>
      </c>
      <c r="N1060" s="92">
        <f>Table1[[#This Row],[Estimated Cost]]-Table1[[#This Row],[Grant Money ]]</f>
        <v>0</v>
      </c>
      <c r="O1060" s="45">
        <v>72630106</v>
      </c>
      <c r="P1060" s="58">
        <v>26095073</v>
      </c>
      <c r="Q1060" s="72">
        <v>75000000</v>
      </c>
      <c r="R1060" s="73" t="s">
        <v>18</v>
      </c>
    </row>
    <row r="1061" spans="3:18" x14ac:dyDescent="0.25">
      <c r="C1061" s="8">
        <v>2021</v>
      </c>
      <c r="D1061" s="80" t="s">
        <v>164</v>
      </c>
      <c r="E1061" s="9" t="str">
        <f>IFERROR(VLOOKUP(F1061,Table3[#All],2,FALSE)," ")</f>
        <v xml:space="preserve"> </v>
      </c>
      <c r="F1061" s="1" t="s">
        <v>11030</v>
      </c>
      <c r="G1061" s="1" t="s">
        <v>201</v>
      </c>
      <c r="H1061" s="1"/>
      <c r="I1061" s="1" t="s">
        <v>11219</v>
      </c>
      <c r="J1061" s="1" t="s">
        <v>11206</v>
      </c>
      <c r="K1061" s="2">
        <v>1</v>
      </c>
      <c r="L1061" s="52">
        <v>32000</v>
      </c>
      <c r="M1061" s="58">
        <f>Table1[[#This Row],[Percent]]*Table1[[#This Row],[Estimated Cost]]</f>
        <v>32000</v>
      </c>
      <c r="N1061" s="92">
        <f>Table1[[#This Row],[Estimated Cost]]-Table1[[#This Row],[Grant Money ]]</f>
        <v>0</v>
      </c>
      <c r="O1061" s="45">
        <v>72630106</v>
      </c>
      <c r="P1061" s="58">
        <v>26095073</v>
      </c>
      <c r="Q1061" s="72">
        <v>75000000</v>
      </c>
      <c r="R1061" s="73" t="s">
        <v>18</v>
      </c>
    </row>
    <row r="1062" spans="3:18" x14ac:dyDescent="0.25">
      <c r="C1062" s="8">
        <v>2021</v>
      </c>
      <c r="D1062" s="80" t="s">
        <v>164</v>
      </c>
      <c r="E1062" s="9" t="str">
        <f>IFERROR(VLOOKUP(F1062,Table3[#All],2,FALSE)," ")</f>
        <v xml:space="preserve"> </v>
      </c>
      <c r="F1062" s="1" t="s">
        <v>10978</v>
      </c>
      <c r="G1062" s="1" t="s">
        <v>5043</v>
      </c>
      <c r="H1062" s="1"/>
      <c r="I1062" s="1" t="s">
        <v>11219</v>
      </c>
      <c r="J1062" s="1" t="s">
        <v>11206</v>
      </c>
      <c r="K1062" s="2">
        <v>1</v>
      </c>
      <c r="L1062" s="52">
        <v>22000</v>
      </c>
      <c r="M1062" s="58">
        <f>Table1[[#This Row],[Percent]]*Table1[[#This Row],[Estimated Cost]]</f>
        <v>22000</v>
      </c>
      <c r="N1062" s="92">
        <f>Table1[[#This Row],[Estimated Cost]]-Table1[[#This Row],[Grant Money ]]</f>
        <v>0</v>
      </c>
      <c r="O1062" s="45">
        <v>72630106</v>
      </c>
      <c r="P1062" s="58">
        <v>26095073</v>
      </c>
      <c r="Q1062" s="72">
        <v>75000000</v>
      </c>
      <c r="R1062" s="73" t="s">
        <v>18</v>
      </c>
    </row>
    <row r="1063" spans="3:18" x14ac:dyDescent="0.25">
      <c r="C1063" s="8">
        <v>2021</v>
      </c>
      <c r="D1063" s="80" t="s">
        <v>164</v>
      </c>
      <c r="E1063" s="9" t="str">
        <f>IFERROR(VLOOKUP(F1063,Table3[#All],2,FALSE)," ")</f>
        <v xml:space="preserve"> </v>
      </c>
      <c r="F1063" s="1" t="s">
        <v>11131</v>
      </c>
      <c r="G1063" s="1" t="s">
        <v>5052</v>
      </c>
      <c r="H1063" s="1"/>
      <c r="I1063" s="1" t="s">
        <v>11219</v>
      </c>
      <c r="J1063" s="1" t="s">
        <v>11206</v>
      </c>
      <c r="K1063" s="2">
        <v>1</v>
      </c>
      <c r="L1063" s="52">
        <v>22000</v>
      </c>
      <c r="M1063" s="58">
        <f>Table1[[#This Row],[Percent]]*Table1[[#This Row],[Estimated Cost]]</f>
        <v>22000</v>
      </c>
      <c r="N1063" s="92">
        <f>Table1[[#This Row],[Estimated Cost]]-Table1[[#This Row],[Grant Money ]]</f>
        <v>0</v>
      </c>
      <c r="O1063" s="45">
        <v>72630106</v>
      </c>
      <c r="P1063" s="58">
        <v>26095073</v>
      </c>
      <c r="Q1063" s="72">
        <v>75000000</v>
      </c>
      <c r="R1063" s="73" t="s">
        <v>18</v>
      </c>
    </row>
    <row r="1064" spans="3:18" x14ac:dyDescent="0.25">
      <c r="C1064" s="8">
        <v>2021</v>
      </c>
      <c r="D1064" s="80" t="s">
        <v>164</v>
      </c>
      <c r="E1064" s="9" t="str">
        <f>IFERROR(VLOOKUP(F1064,Table3[#All],2,FALSE)," ")</f>
        <v xml:space="preserve"> </v>
      </c>
      <c r="F1064" s="1" t="s">
        <v>10998</v>
      </c>
      <c r="G1064" s="1" t="s">
        <v>145</v>
      </c>
      <c r="H1064" s="1"/>
      <c r="I1064" s="1" t="s">
        <v>11219</v>
      </c>
      <c r="J1064" s="1" t="s">
        <v>11206</v>
      </c>
      <c r="K1064" s="2">
        <v>1</v>
      </c>
      <c r="L1064" s="52">
        <v>32000</v>
      </c>
      <c r="M1064" s="58">
        <f>Table1[[#This Row],[Percent]]*Table1[[#This Row],[Estimated Cost]]</f>
        <v>32000</v>
      </c>
      <c r="N1064" s="92">
        <f>Table1[[#This Row],[Estimated Cost]]-Table1[[#This Row],[Grant Money ]]</f>
        <v>0</v>
      </c>
      <c r="O1064" s="45">
        <v>72630106</v>
      </c>
      <c r="P1064" s="58">
        <v>26095073</v>
      </c>
      <c r="Q1064" s="72">
        <v>75000000</v>
      </c>
      <c r="R1064" s="73" t="s">
        <v>18</v>
      </c>
    </row>
    <row r="1065" spans="3:18" x14ac:dyDescent="0.25">
      <c r="C1065" s="8">
        <v>2021</v>
      </c>
      <c r="D1065" s="80" t="s">
        <v>164</v>
      </c>
      <c r="E1065" s="9" t="str">
        <f>IFERROR(VLOOKUP(F1065,Table3[#All],2,FALSE)," ")</f>
        <v xml:space="preserve"> </v>
      </c>
      <c r="F1065" s="1" t="s">
        <v>11132</v>
      </c>
      <c r="G1065" s="1" t="s">
        <v>5066</v>
      </c>
      <c r="H1065" s="1"/>
      <c r="I1065" s="1" t="s">
        <v>11219</v>
      </c>
      <c r="J1065" s="1" t="s">
        <v>11206</v>
      </c>
      <c r="K1065" s="2">
        <v>1</v>
      </c>
      <c r="L1065" s="52">
        <v>32000</v>
      </c>
      <c r="M1065" s="58">
        <f>Table1[[#This Row],[Percent]]*Table1[[#This Row],[Estimated Cost]]</f>
        <v>32000</v>
      </c>
      <c r="N1065" s="92">
        <f>Table1[[#This Row],[Estimated Cost]]-Table1[[#This Row],[Grant Money ]]</f>
        <v>0</v>
      </c>
      <c r="O1065" s="45">
        <v>72630106</v>
      </c>
      <c r="P1065" s="58">
        <v>26095073</v>
      </c>
      <c r="Q1065" s="72">
        <v>75000000</v>
      </c>
      <c r="R1065" s="73" t="s">
        <v>18</v>
      </c>
    </row>
    <row r="1066" spans="3:18" x14ac:dyDescent="0.25">
      <c r="C1066" s="8">
        <v>2021</v>
      </c>
      <c r="D1066" s="80" t="s">
        <v>164</v>
      </c>
      <c r="E1066" s="9" t="str">
        <f>IFERROR(VLOOKUP(F1066,Table3[#All],2,FALSE)," ")</f>
        <v xml:space="preserve"> </v>
      </c>
      <c r="F1066" s="1" t="s">
        <v>217</v>
      </c>
      <c r="G1066" s="1" t="s">
        <v>202</v>
      </c>
      <c r="H1066" s="1"/>
      <c r="I1066" s="1" t="s">
        <v>11219</v>
      </c>
      <c r="J1066" s="1" t="s">
        <v>11206</v>
      </c>
      <c r="K1066" s="2">
        <v>1</v>
      </c>
      <c r="L1066" s="52">
        <v>59000</v>
      </c>
      <c r="M1066" s="58">
        <f>Table1[[#This Row],[Percent]]*Table1[[#This Row],[Estimated Cost]]</f>
        <v>59000</v>
      </c>
      <c r="N1066" s="92">
        <f>Table1[[#This Row],[Estimated Cost]]-Table1[[#This Row],[Grant Money ]]</f>
        <v>0</v>
      </c>
      <c r="O1066" s="45">
        <v>72630106</v>
      </c>
      <c r="P1066" s="58">
        <v>26095073</v>
      </c>
      <c r="Q1066" s="72">
        <v>75000000</v>
      </c>
      <c r="R1066" s="73" t="s">
        <v>18</v>
      </c>
    </row>
    <row r="1067" spans="3:18" x14ac:dyDescent="0.25">
      <c r="C1067" s="8">
        <v>2021</v>
      </c>
      <c r="D1067" s="80" t="s">
        <v>164</v>
      </c>
      <c r="E1067" s="9" t="str">
        <f>IFERROR(VLOOKUP(F1067,Table3[#All],2,FALSE)," ")</f>
        <v xml:space="preserve"> </v>
      </c>
      <c r="F1067" s="1" t="s">
        <v>11133</v>
      </c>
      <c r="G1067" s="1" t="s">
        <v>11200</v>
      </c>
      <c r="H1067" s="1"/>
      <c r="I1067" s="1" t="s">
        <v>11219</v>
      </c>
      <c r="J1067" s="1" t="s">
        <v>11206</v>
      </c>
      <c r="K1067" s="2">
        <v>1</v>
      </c>
      <c r="L1067" s="52">
        <v>22000</v>
      </c>
      <c r="M1067" s="58">
        <f>Table1[[#This Row],[Percent]]*Table1[[#This Row],[Estimated Cost]]</f>
        <v>22000</v>
      </c>
      <c r="N1067" s="92">
        <f>Table1[[#This Row],[Estimated Cost]]-Table1[[#This Row],[Grant Money ]]</f>
        <v>0</v>
      </c>
      <c r="O1067" s="45">
        <v>72630106</v>
      </c>
      <c r="P1067" s="58">
        <v>26095073</v>
      </c>
      <c r="Q1067" s="72">
        <v>75000000</v>
      </c>
      <c r="R1067" s="73" t="s">
        <v>18</v>
      </c>
    </row>
    <row r="1068" spans="3:18" x14ac:dyDescent="0.25">
      <c r="C1068" s="8">
        <v>2021</v>
      </c>
      <c r="D1068" s="80" t="s">
        <v>164</v>
      </c>
      <c r="E1068" s="9" t="str">
        <f>IFERROR(VLOOKUP(F1068,Table3[#All],2,FALSE)," ")</f>
        <v xml:space="preserve"> </v>
      </c>
      <c r="F1068" s="1" t="s">
        <v>11143</v>
      </c>
      <c r="G1068" s="1" t="s">
        <v>3769</v>
      </c>
      <c r="H1068" s="1"/>
      <c r="I1068" s="1" t="s">
        <v>11219</v>
      </c>
      <c r="J1068" s="1" t="s">
        <v>11206</v>
      </c>
      <c r="K1068" s="2">
        <v>1</v>
      </c>
      <c r="L1068" s="52">
        <v>59000</v>
      </c>
      <c r="M1068" s="58">
        <f>Table1[[#This Row],[Percent]]*Table1[[#This Row],[Estimated Cost]]</f>
        <v>59000</v>
      </c>
      <c r="N1068" s="92">
        <f>Table1[[#This Row],[Estimated Cost]]-Table1[[#This Row],[Grant Money ]]</f>
        <v>0</v>
      </c>
      <c r="O1068" s="45">
        <v>72630106</v>
      </c>
      <c r="P1068" s="58">
        <v>26095073</v>
      </c>
      <c r="Q1068" s="72">
        <v>75000000</v>
      </c>
      <c r="R1068" s="73" t="s">
        <v>18</v>
      </c>
    </row>
    <row r="1069" spans="3:18" x14ac:dyDescent="0.25">
      <c r="C1069" s="8">
        <v>2021</v>
      </c>
      <c r="D1069" s="80" t="s">
        <v>164</v>
      </c>
      <c r="E1069" s="9" t="str">
        <f>IFERROR(VLOOKUP(F1069,Table3[#All],2,FALSE)," ")</f>
        <v>TKI</v>
      </c>
      <c r="F1069" s="1" t="s">
        <v>10517</v>
      </c>
      <c r="G1069" s="1" t="s">
        <v>10942</v>
      </c>
      <c r="H1069" s="1"/>
      <c r="I1069" s="1" t="s">
        <v>11219</v>
      </c>
      <c r="J1069" s="1" t="s">
        <v>11206</v>
      </c>
      <c r="K1069" s="2">
        <v>1</v>
      </c>
      <c r="L1069" s="52">
        <v>148000</v>
      </c>
      <c r="M1069" s="58">
        <f>Table1[[#This Row],[Percent]]*Table1[[#This Row],[Estimated Cost]]</f>
        <v>148000</v>
      </c>
      <c r="N1069" s="92">
        <f>Table1[[#This Row],[Estimated Cost]]-Table1[[#This Row],[Grant Money ]]</f>
        <v>0</v>
      </c>
      <c r="O1069" s="45">
        <v>72630106</v>
      </c>
      <c r="P1069" s="58">
        <v>26095073</v>
      </c>
      <c r="Q1069" s="72">
        <v>75000000</v>
      </c>
      <c r="R1069" s="73" t="s">
        <v>51</v>
      </c>
    </row>
    <row r="1070" spans="3:18" x14ac:dyDescent="0.25">
      <c r="C1070" s="8">
        <v>2021</v>
      </c>
      <c r="D1070" s="80" t="s">
        <v>164</v>
      </c>
      <c r="E1070" s="9" t="str">
        <f>IFERROR(VLOOKUP(F1070,Table3[#All],2,FALSE)," ")</f>
        <v>HQZ</v>
      </c>
      <c r="F1070" s="1" t="s">
        <v>10503</v>
      </c>
      <c r="G1070" s="1" t="s">
        <v>11187</v>
      </c>
      <c r="H1070" s="1"/>
      <c r="I1070" s="1" t="s">
        <v>11219</v>
      </c>
      <c r="J1070" s="1" t="s">
        <v>11206</v>
      </c>
      <c r="K1070" s="2">
        <v>1</v>
      </c>
      <c r="L1070" s="52">
        <v>59000</v>
      </c>
      <c r="M1070" s="58">
        <f>Table1[[#This Row],[Percent]]*Table1[[#This Row],[Estimated Cost]]</f>
        <v>59000</v>
      </c>
      <c r="N1070" s="92">
        <f>Table1[[#This Row],[Estimated Cost]]-Table1[[#This Row],[Grant Money ]]</f>
        <v>0</v>
      </c>
      <c r="O1070" s="45">
        <v>72630106</v>
      </c>
      <c r="P1070" s="58">
        <v>26095073</v>
      </c>
      <c r="Q1070" s="72">
        <v>75000000</v>
      </c>
      <c r="R1070" s="73" t="s">
        <v>51</v>
      </c>
    </row>
    <row r="1071" spans="3:18" x14ac:dyDescent="0.25">
      <c r="C1071" s="8">
        <v>2021</v>
      </c>
      <c r="D1071" s="80" t="s">
        <v>164</v>
      </c>
      <c r="E1071" s="9" t="str">
        <f>IFERROR(VLOOKUP(F1071,Table3[#All],2,FALSE)," ")</f>
        <v xml:space="preserve"> </v>
      </c>
      <c r="F1071" s="1" t="s">
        <v>11146</v>
      </c>
      <c r="G1071" s="1" t="s">
        <v>11142</v>
      </c>
      <c r="H1071" s="1"/>
      <c r="I1071" s="1" t="s">
        <v>11219</v>
      </c>
      <c r="J1071" s="1" t="s">
        <v>11206</v>
      </c>
      <c r="K1071" s="2">
        <v>1</v>
      </c>
      <c r="L1071" s="52">
        <v>22000</v>
      </c>
      <c r="M1071" s="58">
        <f>Table1[[#This Row],[Percent]]*Table1[[#This Row],[Estimated Cost]]</f>
        <v>22000</v>
      </c>
      <c r="N1071" s="92">
        <f>Table1[[#This Row],[Estimated Cost]]-Table1[[#This Row],[Grant Money ]]</f>
        <v>0</v>
      </c>
      <c r="O1071" s="45">
        <v>72630106</v>
      </c>
      <c r="P1071" s="58">
        <v>26095073</v>
      </c>
      <c r="Q1071" s="72">
        <v>75000000</v>
      </c>
      <c r="R1071" s="73" t="s">
        <v>18</v>
      </c>
    </row>
    <row r="1072" spans="3:18" x14ac:dyDescent="0.25">
      <c r="C1072" s="8">
        <v>2021</v>
      </c>
      <c r="D1072" s="80" t="s">
        <v>164</v>
      </c>
      <c r="E1072" s="9" t="str">
        <f>IFERROR(VLOOKUP(F1072,Table3[#All],2,FALSE)," ")</f>
        <v xml:space="preserve"> </v>
      </c>
      <c r="F1072" s="1" t="s">
        <v>10546</v>
      </c>
      <c r="G1072" s="1" t="s">
        <v>11222</v>
      </c>
      <c r="H1072" s="1"/>
      <c r="I1072" s="1" t="s">
        <v>11219</v>
      </c>
      <c r="J1072" s="1" t="s">
        <v>11206</v>
      </c>
      <c r="K1072" s="2">
        <v>1</v>
      </c>
      <c r="L1072" s="52">
        <v>59000</v>
      </c>
      <c r="M1072" s="58">
        <f>Table1[[#This Row],[Percent]]*Table1[[#This Row],[Estimated Cost]]</f>
        <v>59000</v>
      </c>
      <c r="N1072" s="92">
        <f>Table1[[#This Row],[Estimated Cost]]-Table1[[#This Row],[Grant Money ]]</f>
        <v>0</v>
      </c>
      <c r="O1072" s="45">
        <v>72630106</v>
      </c>
      <c r="P1072" s="58">
        <v>26095073</v>
      </c>
      <c r="Q1072" s="72">
        <v>75000000</v>
      </c>
      <c r="R1072" s="73" t="s">
        <v>18</v>
      </c>
    </row>
    <row r="1073" spans="3:18" x14ac:dyDescent="0.25">
      <c r="C1073" s="8">
        <v>2021</v>
      </c>
      <c r="D1073" s="80" t="s">
        <v>164</v>
      </c>
      <c r="E1073" s="9" t="str">
        <f>IFERROR(VLOOKUP(F1073,Table3[#All],2,FALSE)," ")</f>
        <v>JWY</v>
      </c>
      <c r="F1073" s="1" t="s">
        <v>9439</v>
      </c>
      <c r="G1073" s="1" t="s">
        <v>11201</v>
      </c>
      <c r="H1073" s="1"/>
      <c r="I1073" s="1" t="s">
        <v>11219</v>
      </c>
      <c r="J1073" s="1" t="s">
        <v>11206</v>
      </c>
      <c r="K1073" s="2">
        <v>1</v>
      </c>
      <c r="L1073" s="52">
        <v>32000</v>
      </c>
      <c r="M1073" s="58">
        <f>Table1[[#This Row],[Percent]]*Table1[[#This Row],[Estimated Cost]]</f>
        <v>32000</v>
      </c>
      <c r="N1073" s="92">
        <f>Table1[[#This Row],[Estimated Cost]]-Table1[[#This Row],[Grant Money ]]</f>
        <v>0</v>
      </c>
      <c r="O1073" s="45">
        <v>72630106</v>
      </c>
      <c r="P1073" s="58">
        <v>26095073</v>
      </c>
      <c r="Q1073" s="72">
        <v>75000000</v>
      </c>
      <c r="R1073" s="73" t="s">
        <v>51</v>
      </c>
    </row>
    <row r="1074" spans="3:18" x14ac:dyDescent="0.25">
      <c r="C1074" s="8">
        <v>2021</v>
      </c>
      <c r="D1074" s="80" t="s">
        <v>164</v>
      </c>
      <c r="E1074" s="9" t="str">
        <f>IFERROR(VLOOKUP(F1074,Table3[#All],2,FALSE)," ")</f>
        <v>MWL</v>
      </c>
      <c r="F1074" s="1" t="s">
        <v>11017</v>
      </c>
      <c r="G1074" s="1" t="s">
        <v>9440</v>
      </c>
      <c r="H1074" s="1"/>
      <c r="I1074" s="1" t="s">
        <v>11219</v>
      </c>
      <c r="J1074" s="1" t="s">
        <v>11206</v>
      </c>
      <c r="K1074" s="2">
        <v>1</v>
      </c>
      <c r="L1074" s="52">
        <v>32000</v>
      </c>
      <c r="M1074" s="58">
        <f>Table1[[#This Row],[Percent]]*Table1[[#This Row],[Estimated Cost]]</f>
        <v>32000</v>
      </c>
      <c r="N1074" s="92">
        <f>Table1[[#This Row],[Estimated Cost]]-Table1[[#This Row],[Grant Money ]]</f>
        <v>0</v>
      </c>
      <c r="O1074" s="45">
        <v>72630106</v>
      </c>
      <c r="P1074" s="58">
        <v>26095073</v>
      </c>
      <c r="Q1074" s="72">
        <v>75000000</v>
      </c>
      <c r="R1074" s="73" t="s">
        <v>51</v>
      </c>
    </row>
    <row r="1075" spans="3:18" x14ac:dyDescent="0.25">
      <c r="C1075" s="8">
        <v>2021</v>
      </c>
      <c r="D1075" s="80" t="s">
        <v>164</v>
      </c>
      <c r="E1075" s="9" t="str">
        <f>IFERROR(VLOOKUP(F1075,Table3[#All],2,FALSE)," ")</f>
        <v xml:space="preserve"> </v>
      </c>
      <c r="F1075" s="1" t="s">
        <v>273</v>
      </c>
      <c r="G1075" s="1" t="s">
        <v>269</v>
      </c>
      <c r="H1075" s="1"/>
      <c r="I1075" s="1" t="s">
        <v>11219</v>
      </c>
      <c r="J1075" s="1" t="s">
        <v>11206</v>
      </c>
      <c r="K1075" s="2">
        <v>1</v>
      </c>
      <c r="L1075" s="52">
        <v>32000</v>
      </c>
      <c r="M1075" s="58">
        <f>Table1[[#This Row],[Percent]]*Table1[[#This Row],[Estimated Cost]]</f>
        <v>32000</v>
      </c>
      <c r="N1075" s="92">
        <f>Table1[[#This Row],[Estimated Cost]]-Table1[[#This Row],[Grant Money ]]</f>
        <v>0</v>
      </c>
      <c r="O1075" s="45">
        <v>72630106</v>
      </c>
      <c r="P1075" s="58">
        <v>26095073</v>
      </c>
      <c r="Q1075" s="72">
        <v>75000000</v>
      </c>
      <c r="R1075" s="73" t="s">
        <v>18</v>
      </c>
    </row>
    <row r="1076" spans="3:18" x14ac:dyDescent="0.25">
      <c r="C1076" s="8">
        <v>2021</v>
      </c>
      <c r="D1076" s="80" t="s">
        <v>164</v>
      </c>
      <c r="E1076" s="9" t="str">
        <f>IFERROR(VLOOKUP(F1076,Table3[#All],2,FALSE)," ")</f>
        <v xml:space="preserve"> </v>
      </c>
      <c r="F1076" s="1" t="s">
        <v>11147</v>
      </c>
      <c r="G1076" s="1" t="s">
        <v>9504</v>
      </c>
      <c r="H1076" s="1"/>
      <c r="I1076" s="1" t="s">
        <v>11219</v>
      </c>
      <c r="J1076" s="1" t="s">
        <v>11206</v>
      </c>
      <c r="K1076" s="2">
        <v>1</v>
      </c>
      <c r="L1076" s="52">
        <v>59000</v>
      </c>
      <c r="M1076" s="58">
        <f>Table1[[#This Row],[Percent]]*Table1[[#This Row],[Estimated Cost]]</f>
        <v>59000</v>
      </c>
      <c r="N1076" s="92">
        <f>Table1[[#This Row],[Estimated Cost]]-Table1[[#This Row],[Grant Money ]]</f>
        <v>0</v>
      </c>
      <c r="O1076" s="45">
        <v>72630106</v>
      </c>
      <c r="P1076" s="58">
        <v>26095073</v>
      </c>
      <c r="Q1076" s="72">
        <v>75000000</v>
      </c>
      <c r="R1076" s="73" t="s">
        <v>18</v>
      </c>
    </row>
    <row r="1077" spans="3:18" x14ac:dyDescent="0.25">
      <c r="C1077" s="8">
        <v>2021</v>
      </c>
      <c r="D1077" s="80" t="s">
        <v>164</v>
      </c>
      <c r="E1077" s="9" t="str">
        <f>IFERROR(VLOOKUP(F1077,Table3[#All],2,FALSE)," ")</f>
        <v xml:space="preserve"> </v>
      </c>
      <c r="F1077" s="1" t="s">
        <v>84</v>
      </c>
      <c r="G1077" s="1" t="s">
        <v>11148</v>
      </c>
      <c r="H1077" s="1"/>
      <c r="I1077" s="1" t="s">
        <v>11219</v>
      </c>
      <c r="J1077" s="1" t="s">
        <v>11206</v>
      </c>
      <c r="K1077" s="2">
        <v>1</v>
      </c>
      <c r="L1077" s="52">
        <v>22000</v>
      </c>
      <c r="M1077" s="58">
        <f>Table1[[#This Row],[Percent]]*Table1[[#This Row],[Estimated Cost]]</f>
        <v>22000</v>
      </c>
      <c r="N1077" s="92">
        <f>Table1[[#This Row],[Estimated Cost]]-Table1[[#This Row],[Grant Money ]]</f>
        <v>0</v>
      </c>
      <c r="O1077" s="45">
        <v>72630106</v>
      </c>
      <c r="P1077" s="58">
        <v>26095073</v>
      </c>
      <c r="Q1077" s="72">
        <v>75000000</v>
      </c>
      <c r="R1077" s="73" t="s">
        <v>18</v>
      </c>
    </row>
    <row r="1078" spans="3:18" x14ac:dyDescent="0.25">
      <c r="C1078" s="8">
        <v>2021</v>
      </c>
      <c r="D1078" s="80" t="s">
        <v>164</v>
      </c>
      <c r="E1078" s="9" t="str">
        <f>IFERROR(VLOOKUP(F1078,Table3[#All],2,FALSE)," ")</f>
        <v xml:space="preserve"> </v>
      </c>
      <c r="F1078" s="1" t="s">
        <v>11149</v>
      </c>
      <c r="G1078" s="1" t="s">
        <v>11223</v>
      </c>
      <c r="H1078" s="1"/>
      <c r="I1078" s="1" t="s">
        <v>11219</v>
      </c>
      <c r="J1078" s="1" t="s">
        <v>11206</v>
      </c>
      <c r="K1078" s="2">
        <v>1</v>
      </c>
      <c r="L1078" s="52">
        <v>59000</v>
      </c>
      <c r="M1078" s="58">
        <f>Table1[[#This Row],[Percent]]*Table1[[#This Row],[Estimated Cost]]</f>
        <v>59000</v>
      </c>
      <c r="N1078" s="92">
        <f>Table1[[#This Row],[Estimated Cost]]-Table1[[#This Row],[Grant Money ]]</f>
        <v>0</v>
      </c>
      <c r="O1078" s="45">
        <v>72630106</v>
      </c>
      <c r="P1078" s="58">
        <v>26095073</v>
      </c>
      <c r="Q1078" s="72">
        <v>75000000</v>
      </c>
      <c r="R1078" s="73" t="s">
        <v>18</v>
      </c>
    </row>
    <row r="1079" spans="3:18" x14ac:dyDescent="0.25">
      <c r="C1079" s="8">
        <v>2021</v>
      </c>
      <c r="D1079" s="80" t="s">
        <v>164</v>
      </c>
      <c r="E1079" s="9" t="str">
        <f>IFERROR(VLOOKUP(F1079,Table3[#All],2,FALSE)," ")</f>
        <v xml:space="preserve"> </v>
      </c>
      <c r="F1079" s="1" t="s">
        <v>110</v>
      </c>
      <c r="G1079" s="1" t="s">
        <v>44</v>
      </c>
      <c r="H1079" s="1"/>
      <c r="I1079" s="1" t="s">
        <v>11219</v>
      </c>
      <c r="J1079" s="1" t="s">
        <v>11206</v>
      </c>
      <c r="K1079" s="2">
        <v>1</v>
      </c>
      <c r="L1079" s="52">
        <v>148000</v>
      </c>
      <c r="M1079" s="58">
        <f>Table1[[#This Row],[Percent]]*Table1[[#This Row],[Estimated Cost]]</f>
        <v>148000</v>
      </c>
      <c r="N1079" s="92">
        <f>Table1[[#This Row],[Estimated Cost]]-Table1[[#This Row],[Grant Money ]]</f>
        <v>0</v>
      </c>
      <c r="O1079" s="45">
        <v>72630106</v>
      </c>
      <c r="P1079" s="58">
        <v>26095073</v>
      </c>
      <c r="Q1079" s="72">
        <v>75000000</v>
      </c>
      <c r="R1079" s="73" t="s">
        <v>18</v>
      </c>
    </row>
    <row r="1080" spans="3:18" x14ac:dyDescent="0.25">
      <c r="C1080" s="8">
        <v>2021</v>
      </c>
      <c r="D1080" s="80" t="s">
        <v>164</v>
      </c>
      <c r="E1080" s="9" t="str">
        <f>IFERROR(VLOOKUP(F1080,Table3[#All],2,FALSE)," ")</f>
        <v xml:space="preserve"> </v>
      </c>
      <c r="F1080" s="1" t="s">
        <v>10930</v>
      </c>
      <c r="G1080" s="1" t="s">
        <v>253</v>
      </c>
      <c r="H1080" s="1"/>
      <c r="I1080" s="1" t="s">
        <v>11219</v>
      </c>
      <c r="J1080" s="1" t="s">
        <v>11206</v>
      </c>
      <c r="K1080" s="2">
        <v>1</v>
      </c>
      <c r="L1080" s="52">
        <v>148000</v>
      </c>
      <c r="M1080" s="58">
        <f>Table1[[#This Row],[Percent]]*Table1[[#This Row],[Estimated Cost]]</f>
        <v>148000</v>
      </c>
      <c r="N1080" s="92">
        <f>Table1[[#This Row],[Estimated Cost]]-Table1[[#This Row],[Grant Money ]]</f>
        <v>0</v>
      </c>
      <c r="O1080" s="45">
        <v>72630106</v>
      </c>
      <c r="P1080" s="58">
        <v>26095073</v>
      </c>
      <c r="Q1080" s="72">
        <v>75000000</v>
      </c>
      <c r="R1080" s="73" t="s">
        <v>18</v>
      </c>
    </row>
    <row r="1081" spans="3:18" x14ac:dyDescent="0.25">
      <c r="C1081" s="8">
        <v>2021</v>
      </c>
      <c r="D1081" s="80" t="s">
        <v>164</v>
      </c>
      <c r="E1081" s="9" t="str">
        <f>IFERROR(VLOOKUP(F1081,Table3[#All],2,FALSE)," ")</f>
        <v xml:space="preserve"> </v>
      </c>
      <c r="F1081" s="1" t="s">
        <v>11064</v>
      </c>
      <c r="G1081" s="1" t="s">
        <v>6385</v>
      </c>
      <c r="H1081" s="1"/>
      <c r="I1081" s="1" t="s">
        <v>11219</v>
      </c>
      <c r="J1081" s="1" t="s">
        <v>11206</v>
      </c>
      <c r="K1081" s="2">
        <v>1</v>
      </c>
      <c r="L1081" s="52">
        <v>22000</v>
      </c>
      <c r="M1081" s="58">
        <f>Table1[[#This Row],[Percent]]*Table1[[#This Row],[Estimated Cost]]</f>
        <v>22000</v>
      </c>
      <c r="N1081" s="92">
        <f>Table1[[#This Row],[Estimated Cost]]-Table1[[#This Row],[Grant Money ]]</f>
        <v>0</v>
      </c>
      <c r="O1081" s="45">
        <v>72630106</v>
      </c>
      <c r="P1081" s="58">
        <v>26095073</v>
      </c>
      <c r="Q1081" s="72">
        <v>75000000</v>
      </c>
      <c r="R1081" s="73" t="s">
        <v>18</v>
      </c>
    </row>
    <row r="1082" spans="3:18" x14ac:dyDescent="0.25">
      <c r="C1082" s="8">
        <v>2021</v>
      </c>
      <c r="D1082" s="80" t="s">
        <v>164</v>
      </c>
      <c r="E1082" s="9" t="str">
        <f>IFERROR(VLOOKUP(F1082,Table3[#All],2,FALSE)," ")</f>
        <v xml:space="preserve"> </v>
      </c>
      <c r="F1082" s="1" t="s">
        <v>11151</v>
      </c>
      <c r="G1082" s="1" t="s">
        <v>11152</v>
      </c>
      <c r="H1082" s="1"/>
      <c r="I1082" s="1" t="s">
        <v>11219</v>
      </c>
      <c r="J1082" s="1" t="s">
        <v>11206</v>
      </c>
      <c r="K1082" s="2">
        <v>1</v>
      </c>
      <c r="L1082" s="52">
        <v>32000</v>
      </c>
      <c r="M1082" s="58">
        <f>Table1[[#This Row],[Percent]]*Table1[[#This Row],[Estimated Cost]]</f>
        <v>32000</v>
      </c>
      <c r="N1082" s="92">
        <f>Table1[[#This Row],[Estimated Cost]]-Table1[[#This Row],[Grant Money ]]</f>
        <v>0</v>
      </c>
      <c r="O1082" s="45">
        <v>72630106</v>
      </c>
      <c r="P1082" s="58">
        <v>26095073</v>
      </c>
      <c r="Q1082" s="72">
        <v>75000000</v>
      </c>
      <c r="R1082" s="73" t="s">
        <v>18</v>
      </c>
    </row>
    <row r="1083" spans="3:18" x14ac:dyDescent="0.25">
      <c r="C1083" s="8">
        <v>2021</v>
      </c>
      <c r="D1083" s="80" t="s">
        <v>164</v>
      </c>
      <c r="E1083" s="9" t="str">
        <f>IFERROR(VLOOKUP(F1083,Table3[#All],2,FALSE)," ")</f>
        <v xml:space="preserve"> </v>
      </c>
      <c r="F1083" s="1" t="s">
        <v>11153</v>
      </c>
      <c r="G1083" s="1" t="s">
        <v>2259</v>
      </c>
      <c r="H1083" s="1"/>
      <c r="I1083" s="1" t="s">
        <v>11219</v>
      </c>
      <c r="J1083" s="1" t="s">
        <v>11206</v>
      </c>
      <c r="K1083" s="2">
        <v>1</v>
      </c>
      <c r="L1083" s="52">
        <v>32000</v>
      </c>
      <c r="M1083" s="58">
        <f>Table1[[#This Row],[Percent]]*Table1[[#This Row],[Estimated Cost]]</f>
        <v>32000</v>
      </c>
      <c r="N1083" s="92">
        <f>Table1[[#This Row],[Estimated Cost]]-Table1[[#This Row],[Grant Money ]]</f>
        <v>0</v>
      </c>
      <c r="O1083" s="45">
        <v>72630106</v>
      </c>
      <c r="P1083" s="58">
        <v>26095073</v>
      </c>
      <c r="Q1083" s="72">
        <v>75000000</v>
      </c>
      <c r="R1083" s="73" t="s">
        <v>18</v>
      </c>
    </row>
    <row r="1084" spans="3:18" x14ac:dyDescent="0.25">
      <c r="C1084" s="8">
        <v>2021</v>
      </c>
      <c r="D1084" s="80" t="s">
        <v>164</v>
      </c>
      <c r="E1084" s="9" t="str">
        <f>IFERROR(VLOOKUP(F1084,Table3[#All],2,FALSE)," ")</f>
        <v xml:space="preserve"> </v>
      </c>
      <c r="F1084" s="1" t="s">
        <v>10461</v>
      </c>
      <c r="G1084" s="1" t="s">
        <v>11154</v>
      </c>
      <c r="H1084" s="1"/>
      <c r="I1084" s="1" t="s">
        <v>11219</v>
      </c>
      <c r="J1084" s="1" t="s">
        <v>11206</v>
      </c>
      <c r="K1084" s="2">
        <v>1</v>
      </c>
      <c r="L1084" s="52">
        <v>22000</v>
      </c>
      <c r="M1084" s="58">
        <f>Table1[[#This Row],[Percent]]*Table1[[#This Row],[Estimated Cost]]</f>
        <v>22000</v>
      </c>
      <c r="N1084" s="92">
        <f>Table1[[#This Row],[Estimated Cost]]-Table1[[#This Row],[Grant Money ]]</f>
        <v>0</v>
      </c>
      <c r="O1084" s="45">
        <v>72630106</v>
      </c>
      <c r="P1084" s="58">
        <v>26095073</v>
      </c>
      <c r="Q1084" s="72">
        <v>75000000</v>
      </c>
      <c r="R1084" s="73" t="s">
        <v>18</v>
      </c>
    </row>
    <row r="1085" spans="3:18" x14ac:dyDescent="0.25">
      <c r="C1085" s="8">
        <v>2021</v>
      </c>
      <c r="D1085" s="80" t="s">
        <v>164</v>
      </c>
      <c r="E1085" s="9" t="str">
        <f>IFERROR(VLOOKUP(F1085,Table3[#All],2,FALSE)," ")</f>
        <v xml:space="preserve"> </v>
      </c>
      <c r="F1085" s="1" t="s">
        <v>11035</v>
      </c>
      <c r="G1085" s="1" t="s">
        <v>6579</v>
      </c>
      <c r="H1085" s="1"/>
      <c r="I1085" s="1" t="s">
        <v>11219</v>
      </c>
      <c r="J1085" s="1" t="s">
        <v>11206</v>
      </c>
      <c r="K1085" s="2">
        <v>1</v>
      </c>
      <c r="L1085" s="52">
        <v>59000</v>
      </c>
      <c r="M1085" s="58">
        <f>Table1[[#This Row],[Percent]]*Table1[[#This Row],[Estimated Cost]]</f>
        <v>59000</v>
      </c>
      <c r="N1085" s="92">
        <f>Table1[[#This Row],[Estimated Cost]]-Table1[[#This Row],[Grant Money ]]</f>
        <v>0</v>
      </c>
      <c r="O1085" s="45">
        <v>72630106</v>
      </c>
      <c r="P1085" s="58">
        <v>26095073</v>
      </c>
      <c r="Q1085" s="72">
        <v>75000000</v>
      </c>
      <c r="R1085" s="73" t="s">
        <v>18</v>
      </c>
    </row>
    <row r="1086" spans="3:18" x14ac:dyDescent="0.25">
      <c r="C1086" s="8">
        <v>2021</v>
      </c>
      <c r="D1086" s="80" t="s">
        <v>164</v>
      </c>
      <c r="E1086" s="9" t="str">
        <f>IFERROR(VLOOKUP(F1086,Table3[#All],2,FALSE)," ")</f>
        <v xml:space="preserve"> </v>
      </c>
      <c r="F1086" s="1" t="s">
        <v>11056</v>
      </c>
      <c r="G1086" s="1" t="s">
        <v>6602</v>
      </c>
      <c r="H1086" s="1"/>
      <c r="I1086" s="1" t="s">
        <v>11219</v>
      </c>
      <c r="J1086" s="1" t="s">
        <v>11206</v>
      </c>
      <c r="K1086" s="2">
        <v>1</v>
      </c>
      <c r="L1086" s="52">
        <v>59000</v>
      </c>
      <c r="M1086" s="58">
        <f>Table1[[#This Row],[Percent]]*Table1[[#This Row],[Estimated Cost]]</f>
        <v>59000</v>
      </c>
      <c r="N1086" s="92">
        <f>Table1[[#This Row],[Estimated Cost]]-Table1[[#This Row],[Grant Money ]]</f>
        <v>0</v>
      </c>
      <c r="O1086" s="45">
        <v>72630106</v>
      </c>
      <c r="P1086" s="58">
        <v>26095073</v>
      </c>
      <c r="Q1086" s="72">
        <v>75000000</v>
      </c>
      <c r="R1086" s="73" t="s">
        <v>18</v>
      </c>
    </row>
    <row r="1087" spans="3:18" x14ac:dyDescent="0.25">
      <c r="C1087" s="8">
        <v>2021</v>
      </c>
      <c r="D1087" s="80" t="s">
        <v>164</v>
      </c>
      <c r="E1087" s="9" t="str">
        <f>IFERROR(VLOOKUP(F1087,Table3[#All],2,FALSE)," ")</f>
        <v xml:space="preserve"> </v>
      </c>
      <c r="F1087" s="1" t="s">
        <v>11155</v>
      </c>
      <c r="G1087" s="1" t="s">
        <v>11156</v>
      </c>
      <c r="H1087" s="1"/>
      <c r="I1087" s="1" t="s">
        <v>11219</v>
      </c>
      <c r="J1087" s="1" t="s">
        <v>11206</v>
      </c>
      <c r="K1087" s="2">
        <v>1</v>
      </c>
      <c r="L1087" s="52">
        <v>59000</v>
      </c>
      <c r="M1087" s="58">
        <f>Table1[[#This Row],[Percent]]*Table1[[#This Row],[Estimated Cost]]</f>
        <v>59000</v>
      </c>
      <c r="N1087" s="92">
        <f>Table1[[#This Row],[Estimated Cost]]-Table1[[#This Row],[Grant Money ]]</f>
        <v>0</v>
      </c>
      <c r="O1087" s="45">
        <v>72630106</v>
      </c>
      <c r="P1087" s="58">
        <v>26095073</v>
      </c>
      <c r="Q1087" s="72">
        <v>75000000</v>
      </c>
      <c r="R1087" s="73" t="s">
        <v>18</v>
      </c>
    </row>
    <row r="1088" spans="3:18" x14ac:dyDescent="0.25">
      <c r="C1088" s="8">
        <v>2021</v>
      </c>
      <c r="D1088" s="80" t="s">
        <v>164</v>
      </c>
      <c r="E1088" s="9" t="str">
        <f>IFERROR(VLOOKUP(F1088,Table3[#All],2,FALSE)," ")</f>
        <v xml:space="preserve"> </v>
      </c>
      <c r="F1088" s="1" t="s">
        <v>161</v>
      </c>
      <c r="G1088" s="1" t="s">
        <v>10482</v>
      </c>
      <c r="H1088" s="1"/>
      <c r="I1088" s="1" t="s">
        <v>11219</v>
      </c>
      <c r="J1088" s="1" t="s">
        <v>11206</v>
      </c>
      <c r="K1088" s="2">
        <v>1</v>
      </c>
      <c r="L1088" s="52">
        <v>59000</v>
      </c>
      <c r="M1088" s="58">
        <f>Table1[[#This Row],[Percent]]*Table1[[#This Row],[Estimated Cost]]</f>
        <v>59000</v>
      </c>
      <c r="N1088" s="92">
        <f>Table1[[#This Row],[Estimated Cost]]-Table1[[#This Row],[Grant Money ]]</f>
        <v>0</v>
      </c>
      <c r="O1088" s="45">
        <v>72630106</v>
      </c>
      <c r="P1088" s="58">
        <v>26095073</v>
      </c>
      <c r="Q1088" s="72">
        <v>75000000</v>
      </c>
      <c r="R1088" s="73" t="s">
        <v>18</v>
      </c>
    </row>
    <row r="1089" spans="3:18" x14ac:dyDescent="0.25">
      <c r="C1089" s="8">
        <v>2021</v>
      </c>
      <c r="D1089" s="80" t="s">
        <v>164</v>
      </c>
      <c r="E1089" s="9" t="str">
        <f>IFERROR(VLOOKUP(F1089,Table3[#All],2,FALSE)," ")</f>
        <v xml:space="preserve"> </v>
      </c>
      <c r="F1089" s="1" t="s">
        <v>10983</v>
      </c>
      <c r="G1089" s="1" t="s">
        <v>10903</v>
      </c>
      <c r="H1089" s="1"/>
      <c r="I1089" s="1" t="s">
        <v>11219</v>
      </c>
      <c r="J1089" s="1" t="s">
        <v>11206</v>
      </c>
      <c r="K1089" s="2">
        <v>1</v>
      </c>
      <c r="L1089" s="52">
        <v>59000</v>
      </c>
      <c r="M1089" s="58">
        <f>Table1[[#This Row],[Percent]]*Table1[[#This Row],[Estimated Cost]]</f>
        <v>59000</v>
      </c>
      <c r="N1089" s="92">
        <f>Table1[[#This Row],[Estimated Cost]]-Table1[[#This Row],[Grant Money ]]</f>
        <v>0</v>
      </c>
      <c r="O1089" s="45">
        <v>72630106</v>
      </c>
      <c r="P1089" s="58">
        <v>26095073</v>
      </c>
      <c r="Q1089" s="72">
        <v>75000000</v>
      </c>
      <c r="R1089" s="73" t="s">
        <v>18</v>
      </c>
    </row>
    <row r="1090" spans="3:18" x14ac:dyDescent="0.25">
      <c r="C1090" s="8">
        <v>2021</v>
      </c>
      <c r="D1090" s="80" t="s">
        <v>164</v>
      </c>
      <c r="E1090" s="9" t="str">
        <f>IFERROR(VLOOKUP(F1090,Table3[#All],2,FALSE)," ")</f>
        <v xml:space="preserve"> </v>
      </c>
      <c r="F1090" s="1" t="s">
        <v>10933</v>
      </c>
      <c r="G1090" s="1" t="s">
        <v>6745</v>
      </c>
      <c r="H1090" s="1"/>
      <c r="I1090" s="1" t="s">
        <v>11219</v>
      </c>
      <c r="J1090" s="1" t="s">
        <v>11206</v>
      </c>
      <c r="K1090" s="2">
        <v>1</v>
      </c>
      <c r="L1090" s="52">
        <v>32000</v>
      </c>
      <c r="M1090" s="58">
        <f>Table1[[#This Row],[Percent]]*Table1[[#This Row],[Estimated Cost]]</f>
        <v>32000</v>
      </c>
      <c r="N1090" s="92">
        <f>Table1[[#This Row],[Estimated Cost]]-Table1[[#This Row],[Grant Money ]]</f>
        <v>0</v>
      </c>
      <c r="O1090" s="45">
        <v>72630106</v>
      </c>
      <c r="P1090" s="58">
        <v>26095073</v>
      </c>
      <c r="Q1090" s="72">
        <v>75000000</v>
      </c>
      <c r="R1090" s="73" t="s">
        <v>18</v>
      </c>
    </row>
    <row r="1091" spans="3:18" x14ac:dyDescent="0.25">
      <c r="C1091" s="8">
        <v>2021</v>
      </c>
      <c r="D1091" s="80" t="s">
        <v>164</v>
      </c>
      <c r="E1091" s="9" t="str">
        <f>IFERROR(VLOOKUP(F1091,Table3[#All],2,FALSE)," ")</f>
        <v xml:space="preserve"> </v>
      </c>
      <c r="F1091" s="1" t="s">
        <v>10935</v>
      </c>
      <c r="G1091" s="1" t="s">
        <v>10962</v>
      </c>
      <c r="H1091" s="1"/>
      <c r="I1091" s="1" t="s">
        <v>11219</v>
      </c>
      <c r="J1091" s="1" t="s">
        <v>11206</v>
      </c>
      <c r="K1091" s="2">
        <v>1</v>
      </c>
      <c r="L1091" s="52">
        <v>32000</v>
      </c>
      <c r="M1091" s="58">
        <f>Table1[[#This Row],[Percent]]*Table1[[#This Row],[Estimated Cost]]</f>
        <v>32000</v>
      </c>
      <c r="N1091" s="92">
        <f>Table1[[#This Row],[Estimated Cost]]-Table1[[#This Row],[Grant Money ]]</f>
        <v>0</v>
      </c>
      <c r="O1091" s="45">
        <v>72630106</v>
      </c>
      <c r="P1091" s="58">
        <v>26095073</v>
      </c>
      <c r="Q1091" s="72">
        <v>75000000</v>
      </c>
      <c r="R1091" s="73" t="s">
        <v>18</v>
      </c>
    </row>
    <row r="1092" spans="3:18" x14ac:dyDescent="0.25">
      <c r="C1092" s="8">
        <v>2021</v>
      </c>
      <c r="D1092" s="80" t="s">
        <v>164</v>
      </c>
      <c r="E1092" s="9" t="str">
        <f>IFERROR(VLOOKUP(F1092,Table3[#All],2,FALSE)," ")</f>
        <v xml:space="preserve"> </v>
      </c>
      <c r="F1092" s="1" t="s">
        <v>10886</v>
      </c>
      <c r="G1092" s="1" t="s">
        <v>11157</v>
      </c>
      <c r="H1092" s="1"/>
      <c r="I1092" s="1" t="s">
        <v>11219</v>
      </c>
      <c r="J1092" s="1" t="s">
        <v>11206</v>
      </c>
      <c r="K1092" s="2">
        <v>1</v>
      </c>
      <c r="L1092" s="52">
        <v>32000</v>
      </c>
      <c r="M1092" s="58">
        <f>Table1[[#This Row],[Percent]]*Table1[[#This Row],[Estimated Cost]]</f>
        <v>32000</v>
      </c>
      <c r="N1092" s="92">
        <f>Table1[[#This Row],[Estimated Cost]]-Table1[[#This Row],[Grant Money ]]</f>
        <v>0</v>
      </c>
      <c r="O1092" s="45">
        <v>72630106</v>
      </c>
      <c r="P1092" s="58">
        <v>26095073</v>
      </c>
      <c r="Q1092" s="72">
        <v>75000000</v>
      </c>
      <c r="R1092" s="73" t="s">
        <v>18</v>
      </c>
    </row>
    <row r="1093" spans="3:18" x14ac:dyDescent="0.25">
      <c r="C1093" s="8">
        <v>2021</v>
      </c>
      <c r="D1093" s="80" t="s">
        <v>164</v>
      </c>
      <c r="E1093" s="9" t="str">
        <f>IFERROR(VLOOKUP(F1093,Table3[#All],2,FALSE)," ")</f>
        <v xml:space="preserve"> </v>
      </c>
      <c r="F1093" s="1" t="s">
        <v>11019</v>
      </c>
      <c r="G1093" s="1" t="s">
        <v>11020</v>
      </c>
      <c r="H1093" s="1"/>
      <c r="I1093" s="1" t="s">
        <v>11219</v>
      </c>
      <c r="J1093" s="1" t="s">
        <v>11206</v>
      </c>
      <c r="K1093" s="2">
        <v>1</v>
      </c>
      <c r="L1093" s="52">
        <v>32000</v>
      </c>
      <c r="M1093" s="58">
        <f>Table1[[#This Row],[Percent]]*Table1[[#This Row],[Estimated Cost]]</f>
        <v>32000</v>
      </c>
      <c r="N1093" s="92">
        <f>Table1[[#This Row],[Estimated Cost]]-Table1[[#This Row],[Grant Money ]]</f>
        <v>0</v>
      </c>
      <c r="O1093" s="45">
        <v>72630106</v>
      </c>
      <c r="P1093" s="58">
        <v>26095073</v>
      </c>
      <c r="Q1093" s="72">
        <v>75000000</v>
      </c>
      <c r="R1093" s="73" t="s">
        <v>18</v>
      </c>
    </row>
    <row r="1094" spans="3:18" x14ac:dyDescent="0.25">
      <c r="C1094" s="8">
        <v>2021</v>
      </c>
      <c r="D1094" s="80" t="s">
        <v>164</v>
      </c>
      <c r="E1094" s="9" t="str">
        <f>IFERROR(VLOOKUP(F1094,Table3[#All],2,FALSE)," ")</f>
        <v xml:space="preserve"> </v>
      </c>
      <c r="F1094" s="1" t="s">
        <v>11000</v>
      </c>
      <c r="G1094" s="1" t="s">
        <v>11001</v>
      </c>
      <c r="H1094" s="1"/>
      <c r="I1094" s="1" t="s">
        <v>11219</v>
      </c>
      <c r="J1094" s="1" t="s">
        <v>11206</v>
      </c>
      <c r="K1094" s="2">
        <v>1</v>
      </c>
      <c r="L1094" s="52">
        <v>32000</v>
      </c>
      <c r="M1094" s="58">
        <f>Table1[[#This Row],[Percent]]*Table1[[#This Row],[Estimated Cost]]</f>
        <v>32000</v>
      </c>
      <c r="N1094" s="92">
        <f>Table1[[#This Row],[Estimated Cost]]-Table1[[#This Row],[Grant Money ]]</f>
        <v>0</v>
      </c>
      <c r="O1094" s="45">
        <v>72630106</v>
      </c>
      <c r="P1094" s="58">
        <v>26095073</v>
      </c>
      <c r="Q1094" s="72">
        <v>75000000</v>
      </c>
      <c r="R1094" s="73" t="s">
        <v>18</v>
      </c>
    </row>
    <row r="1095" spans="3:18" x14ac:dyDescent="0.25">
      <c r="C1095" s="8">
        <v>2021</v>
      </c>
      <c r="D1095" s="80" t="s">
        <v>164</v>
      </c>
      <c r="E1095" s="9" t="str">
        <f>IFERROR(VLOOKUP(F1095,Table3[#All],2,FALSE)," ")</f>
        <v xml:space="preserve"> </v>
      </c>
      <c r="F1095" s="1" t="s">
        <v>70</v>
      </c>
      <c r="G1095" s="1" t="s">
        <v>11202</v>
      </c>
      <c r="H1095" s="1"/>
      <c r="I1095" s="1" t="s">
        <v>11219</v>
      </c>
      <c r="J1095" s="1" t="s">
        <v>11206</v>
      </c>
      <c r="K1095" s="2">
        <v>1</v>
      </c>
      <c r="L1095" s="52">
        <v>32000</v>
      </c>
      <c r="M1095" s="58">
        <f>Table1[[#This Row],[Percent]]*Table1[[#This Row],[Estimated Cost]]</f>
        <v>32000</v>
      </c>
      <c r="N1095" s="92">
        <f>Table1[[#This Row],[Estimated Cost]]-Table1[[#This Row],[Grant Money ]]</f>
        <v>0</v>
      </c>
      <c r="O1095" s="45">
        <v>72630106</v>
      </c>
      <c r="P1095" s="58">
        <v>26095073</v>
      </c>
      <c r="Q1095" s="72">
        <v>75000000</v>
      </c>
      <c r="R1095" s="73" t="s">
        <v>18</v>
      </c>
    </row>
    <row r="1096" spans="3:18" x14ac:dyDescent="0.25">
      <c r="C1096" s="8">
        <v>2021</v>
      </c>
      <c r="D1096" s="80" t="s">
        <v>164</v>
      </c>
      <c r="E1096" s="9" t="str">
        <f>IFERROR(VLOOKUP(F1096,Table3[#All],2,FALSE)," ")</f>
        <v xml:space="preserve"> </v>
      </c>
      <c r="F1096" s="1" t="s">
        <v>11036</v>
      </c>
      <c r="G1096" s="1" t="s">
        <v>205</v>
      </c>
      <c r="H1096" s="1"/>
      <c r="I1096" s="1" t="s">
        <v>11219</v>
      </c>
      <c r="J1096" s="1" t="s">
        <v>11206</v>
      </c>
      <c r="K1096" s="2">
        <v>1</v>
      </c>
      <c r="L1096" s="52">
        <v>22000</v>
      </c>
      <c r="M1096" s="58">
        <f>Table1[[#This Row],[Percent]]*Table1[[#This Row],[Estimated Cost]]</f>
        <v>22000</v>
      </c>
      <c r="N1096" s="92">
        <f>Table1[[#This Row],[Estimated Cost]]-Table1[[#This Row],[Grant Money ]]</f>
        <v>0</v>
      </c>
      <c r="O1096" s="45">
        <v>72630106</v>
      </c>
      <c r="P1096" s="58">
        <v>26095073</v>
      </c>
      <c r="Q1096" s="72">
        <v>75000000</v>
      </c>
      <c r="R1096" s="73" t="s">
        <v>18</v>
      </c>
    </row>
    <row r="1097" spans="3:18" x14ac:dyDescent="0.25">
      <c r="C1097" s="8">
        <v>2021</v>
      </c>
      <c r="D1097" s="80" t="s">
        <v>164</v>
      </c>
      <c r="E1097" s="9" t="str">
        <f>IFERROR(VLOOKUP(F1097,Table3[#All],2,FALSE)," ")</f>
        <v xml:space="preserve"> </v>
      </c>
      <c r="F1097" s="1" t="s">
        <v>11073</v>
      </c>
      <c r="G1097" s="1" t="s">
        <v>7290</v>
      </c>
      <c r="H1097" s="1"/>
      <c r="I1097" s="1" t="s">
        <v>11219</v>
      </c>
      <c r="J1097" s="1" t="s">
        <v>11206</v>
      </c>
      <c r="K1097" s="2">
        <v>1</v>
      </c>
      <c r="L1097" s="52">
        <v>22000</v>
      </c>
      <c r="M1097" s="58">
        <f>Table1[[#This Row],[Percent]]*Table1[[#This Row],[Estimated Cost]]</f>
        <v>22000</v>
      </c>
      <c r="N1097" s="92">
        <f>Table1[[#This Row],[Estimated Cost]]-Table1[[#This Row],[Grant Money ]]</f>
        <v>0</v>
      </c>
      <c r="O1097" s="45">
        <v>72630106</v>
      </c>
      <c r="P1097" s="58">
        <v>26095073</v>
      </c>
      <c r="Q1097" s="72">
        <v>75000000</v>
      </c>
      <c r="R1097" s="73" t="s">
        <v>18</v>
      </c>
    </row>
    <row r="1098" spans="3:18" x14ac:dyDescent="0.25">
      <c r="C1098" s="8">
        <v>2021</v>
      </c>
      <c r="D1098" s="80" t="s">
        <v>164</v>
      </c>
      <c r="E1098" s="9" t="str">
        <f>IFERROR(VLOOKUP(F1098,Table3[#All],2,FALSE)," ")</f>
        <v xml:space="preserve"> </v>
      </c>
      <c r="F1098" s="1" t="s">
        <v>105</v>
      </c>
      <c r="G1098" s="1" t="s">
        <v>11203</v>
      </c>
      <c r="H1098" s="1"/>
      <c r="I1098" s="1" t="s">
        <v>11219</v>
      </c>
      <c r="J1098" s="1" t="s">
        <v>11206</v>
      </c>
      <c r="K1098" s="2">
        <v>1</v>
      </c>
      <c r="L1098" s="52">
        <v>32000</v>
      </c>
      <c r="M1098" s="58">
        <f>Table1[[#This Row],[Percent]]*Table1[[#This Row],[Estimated Cost]]</f>
        <v>32000</v>
      </c>
      <c r="N1098" s="92">
        <f>Table1[[#This Row],[Estimated Cost]]-Table1[[#This Row],[Grant Money ]]</f>
        <v>0</v>
      </c>
      <c r="O1098" s="45">
        <v>72630106</v>
      </c>
      <c r="P1098" s="58">
        <v>26095073</v>
      </c>
      <c r="Q1098" s="72">
        <v>75000000</v>
      </c>
      <c r="R1098" s="73" t="s">
        <v>18</v>
      </c>
    </row>
    <row r="1099" spans="3:18" x14ac:dyDescent="0.25">
      <c r="C1099" s="8">
        <v>2021</v>
      </c>
      <c r="D1099" s="80" t="s">
        <v>164</v>
      </c>
      <c r="E1099" s="9" t="str">
        <f>IFERROR(VLOOKUP(F1099,Table3[#All],2,FALSE)," ")</f>
        <v xml:space="preserve"> </v>
      </c>
      <c r="F1099" s="1" t="s">
        <v>73</v>
      </c>
      <c r="G1099" s="1" t="s">
        <v>73</v>
      </c>
      <c r="H1099" s="1"/>
      <c r="I1099" s="1" t="s">
        <v>11219</v>
      </c>
      <c r="J1099" s="1" t="s">
        <v>11206</v>
      </c>
      <c r="K1099" s="2">
        <v>1</v>
      </c>
      <c r="L1099" s="52">
        <v>32000</v>
      </c>
      <c r="M1099" s="58">
        <f>Table1[[#This Row],[Percent]]*Table1[[#This Row],[Estimated Cost]]</f>
        <v>32000</v>
      </c>
      <c r="N1099" s="92">
        <f>Table1[[#This Row],[Estimated Cost]]-Table1[[#This Row],[Grant Money ]]</f>
        <v>0</v>
      </c>
      <c r="O1099" s="45">
        <v>72630106</v>
      </c>
      <c r="P1099" s="58">
        <v>26095073</v>
      </c>
      <c r="Q1099" s="72">
        <v>75000000</v>
      </c>
      <c r="R1099" s="73" t="s">
        <v>18</v>
      </c>
    </row>
    <row r="1100" spans="3:18" x14ac:dyDescent="0.25">
      <c r="C1100" s="8">
        <v>2021</v>
      </c>
      <c r="D1100" s="80" t="s">
        <v>164</v>
      </c>
      <c r="E1100" s="9" t="str">
        <f>IFERROR(VLOOKUP(F1100,Table3[#All],2,FALSE)," ")</f>
        <v>F46</v>
      </c>
      <c r="F1100" s="1" t="s">
        <v>10514</v>
      </c>
      <c r="G1100" s="1" t="s">
        <v>11160</v>
      </c>
      <c r="H1100" s="1"/>
      <c r="I1100" s="1" t="s">
        <v>11219</v>
      </c>
      <c r="J1100" s="1" t="s">
        <v>11206</v>
      </c>
      <c r="K1100" s="2">
        <v>1</v>
      </c>
      <c r="L1100" s="52">
        <v>32000</v>
      </c>
      <c r="M1100" s="58">
        <f>Table1[[#This Row],[Percent]]*Table1[[#This Row],[Estimated Cost]]</f>
        <v>32000</v>
      </c>
      <c r="N1100" s="92">
        <f>Table1[[#This Row],[Estimated Cost]]-Table1[[#This Row],[Grant Money ]]</f>
        <v>0</v>
      </c>
      <c r="O1100" s="45">
        <v>72630106</v>
      </c>
      <c r="P1100" s="58">
        <v>26095073</v>
      </c>
      <c r="Q1100" s="72">
        <v>75000000</v>
      </c>
      <c r="R1100" s="73" t="s">
        <v>51</v>
      </c>
    </row>
    <row r="1101" spans="3:18" x14ac:dyDescent="0.25">
      <c r="C1101" s="8">
        <v>2021</v>
      </c>
      <c r="D1101" s="80" t="s">
        <v>164</v>
      </c>
      <c r="E1101" s="9" t="str">
        <f>IFERROR(VLOOKUP(F1101,Table3[#All],2,FALSE)," ")</f>
        <v xml:space="preserve"> </v>
      </c>
      <c r="F1101" s="1" t="s">
        <v>10987</v>
      </c>
      <c r="G1101" s="1" t="s">
        <v>10543</v>
      </c>
      <c r="H1101" s="1"/>
      <c r="I1101" s="1" t="s">
        <v>11219</v>
      </c>
      <c r="J1101" s="1" t="s">
        <v>11206</v>
      </c>
      <c r="K1101" s="2">
        <v>1</v>
      </c>
      <c r="L1101" s="52">
        <v>59000</v>
      </c>
      <c r="M1101" s="58">
        <f>Table1[[#This Row],[Percent]]*Table1[[#This Row],[Estimated Cost]]</f>
        <v>59000</v>
      </c>
      <c r="N1101" s="92">
        <f>Table1[[#This Row],[Estimated Cost]]-Table1[[#This Row],[Grant Money ]]</f>
        <v>0</v>
      </c>
      <c r="O1101" s="45">
        <v>72630106</v>
      </c>
      <c r="P1101" s="58">
        <v>26095073</v>
      </c>
      <c r="Q1101" s="72">
        <v>75000000</v>
      </c>
      <c r="R1101" s="73" t="s">
        <v>18</v>
      </c>
    </row>
    <row r="1102" spans="3:18" x14ac:dyDescent="0.25">
      <c r="C1102" s="8">
        <v>2021</v>
      </c>
      <c r="D1102" s="80" t="s">
        <v>164</v>
      </c>
      <c r="E1102" s="9" t="str">
        <f>IFERROR(VLOOKUP(F1102,Table3[#All],2,FALSE)," ")</f>
        <v xml:space="preserve"> </v>
      </c>
      <c r="F1102" s="1" t="s">
        <v>11161</v>
      </c>
      <c r="G1102" s="1" t="s">
        <v>10543</v>
      </c>
      <c r="H1102" s="1"/>
      <c r="I1102" s="1" t="s">
        <v>11219</v>
      </c>
      <c r="J1102" s="1" t="s">
        <v>11206</v>
      </c>
      <c r="K1102" s="2">
        <v>1</v>
      </c>
      <c r="L1102" s="52">
        <v>209022</v>
      </c>
      <c r="M1102" s="58">
        <f>Table1[[#This Row],[Percent]]*Table1[[#This Row],[Estimated Cost]]</f>
        <v>209022</v>
      </c>
      <c r="N1102" s="92">
        <f>Table1[[#This Row],[Estimated Cost]]-Table1[[#This Row],[Grant Money ]]</f>
        <v>0</v>
      </c>
      <c r="O1102" s="45">
        <v>72630106</v>
      </c>
      <c r="P1102" s="58">
        <v>26095073</v>
      </c>
      <c r="Q1102" s="72">
        <v>75000000</v>
      </c>
      <c r="R1102" s="73" t="s">
        <v>18</v>
      </c>
    </row>
    <row r="1103" spans="3:18" x14ac:dyDescent="0.25">
      <c r="C1103" s="8">
        <v>2021</v>
      </c>
      <c r="D1103" s="80" t="s">
        <v>164</v>
      </c>
      <c r="E1103" s="9" t="str">
        <f>IFERROR(VLOOKUP(F1103,Table3[#All],2,FALSE)," ")</f>
        <v xml:space="preserve"> </v>
      </c>
      <c r="F1103" s="1" t="s">
        <v>138</v>
      </c>
      <c r="G1103" s="1" t="s">
        <v>11162</v>
      </c>
      <c r="H1103" s="1"/>
      <c r="I1103" s="1" t="s">
        <v>11219</v>
      </c>
      <c r="J1103" s="1" t="s">
        <v>11206</v>
      </c>
      <c r="K1103" s="2">
        <v>1</v>
      </c>
      <c r="L1103" s="52">
        <v>148000</v>
      </c>
      <c r="M1103" s="58">
        <f>Table1[[#This Row],[Percent]]*Table1[[#This Row],[Estimated Cost]]</f>
        <v>148000</v>
      </c>
      <c r="N1103" s="92">
        <f>Table1[[#This Row],[Estimated Cost]]-Table1[[#This Row],[Grant Money ]]</f>
        <v>0</v>
      </c>
      <c r="O1103" s="45">
        <v>72630106</v>
      </c>
      <c r="P1103" s="58">
        <v>26095073</v>
      </c>
      <c r="Q1103" s="72">
        <v>75000000</v>
      </c>
      <c r="R1103" s="73" t="s">
        <v>18</v>
      </c>
    </row>
    <row r="1104" spans="3:18" x14ac:dyDescent="0.25">
      <c r="C1104" s="8">
        <v>2021</v>
      </c>
      <c r="D1104" s="80" t="s">
        <v>164</v>
      </c>
      <c r="E1104" s="9" t="str">
        <f>IFERROR(VLOOKUP(F1104,Table3[#All],2,FALSE)," ")</f>
        <v xml:space="preserve"> </v>
      </c>
      <c r="F1104" s="1" t="s">
        <v>11163</v>
      </c>
      <c r="G1104" s="1" t="s">
        <v>7790</v>
      </c>
      <c r="H1104" s="1"/>
      <c r="I1104" s="1" t="s">
        <v>11219</v>
      </c>
      <c r="J1104" s="1" t="s">
        <v>11206</v>
      </c>
      <c r="K1104" s="2">
        <v>1</v>
      </c>
      <c r="L1104" s="52">
        <v>22000</v>
      </c>
      <c r="M1104" s="58">
        <f>Table1[[#This Row],[Percent]]*Table1[[#This Row],[Estimated Cost]]</f>
        <v>22000</v>
      </c>
      <c r="N1104" s="92">
        <f>Table1[[#This Row],[Estimated Cost]]-Table1[[#This Row],[Grant Money ]]</f>
        <v>0</v>
      </c>
      <c r="O1104" s="45">
        <v>72630106</v>
      </c>
      <c r="P1104" s="58">
        <v>26095073</v>
      </c>
      <c r="Q1104" s="72">
        <v>75000000</v>
      </c>
      <c r="R1104" s="73" t="s">
        <v>18</v>
      </c>
    </row>
    <row r="1105" spans="3:18" x14ac:dyDescent="0.25">
      <c r="C1105" s="8">
        <v>2021</v>
      </c>
      <c r="D1105" s="80" t="s">
        <v>164</v>
      </c>
      <c r="E1105" s="9" t="str">
        <f>IFERROR(VLOOKUP(F1105,Table3[#All],2,FALSE)," ")</f>
        <v xml:space="preserve"> </v>
      </c>
      <c r="F1105" s="1" t="s">
        <v>10964</v>
      </c>
      <c r="G1105" s="1" t="s">
        <v>7808</v>
      </c>
      <c r="H1105" s="1"/>
      <c r="I1105" s="1" t="s">
        <v>11219</v>
      </c>
      <c r="J1105" s="1" t="s">
        <v>11206</v>
      </c>
      <c r="K1105" s="2">
        <v>1</v>
      </c>
      <c r="L1105" s="52">
        <v>22000</v>
      </c>
      <c r="M1105" s="58">
        <f>Table1[[#This Row],[Percent]]*Table1[[#This Row],[Estimated Cost]]</f>
        <v>22000</v>
      </c>
      <c r="N1105" s="92">
        <f>Table1[[#This Row],[Estimated Cost]]-Table1[[#This Row],[Grant Money ]]</f>
        <v>0</v>
      </c>
      <c r="O1105" s="45">
        <v>72630106</v>
      </c>
      <c r="P1105" s="58">
        <v>26095073</v>
      </c>
      <c r="Q1105" s="72">
        <v>75000000</v>
      </c>
      <c r="R1105" s="73" t="s">
        <v>18</v>
      </c>
    </row>
    <row r="1106" spans="3:18" x14ac:dyDescent="0.25">
      <c r="C1106" s="8">
        <v>2021</v>
      </c>
      <c r="D1106" s="80" t="s">
        <v>164</v>
      </c>
      <c r="E1106" s="9" t="str">
        <f>IFERROR(VLOOKUP(F1106,Table3[#All],2,FALSE)," ")</f>
        <v>GYI</v>
      </c>
      <c r="F1106" s="1" t="s">
        <v>10518</v>
      </c>
      <c r="G1106" s="1" t="s">
        <v>11164</v>
      </c>
      <c r="H1106" s="1"/>
      <c r="I1106" s="1" t="s">
        <v>11219</v>
      </c>
      <c r="J1106" s="1" t="s">
        <v>11206</v>
      </c>
      <c r="K1106" s="2">
        <v>1</v>
      </c>
      <c r="L1106" s="52">
        <v>59000</v>
      </c>
      <c r="M1106" s="58">
        <f>Table1[[#This Row],[Percent]]*Table1[[#This Row],[Estimated Cost]]</f>
        <v>59000</v>
      </c>
      <c r="N1106" s="92">
        <f>Table1[[#This Row],[Estimated Cost]]-Table1[[#This Row],[Grant Money ]]</f>
        <v>0</v>
      </c>
      <c r="O1106" s="45">
        <v>72630106</v>
      </c>
      <c r="P1106" s="58">
        <v>26095073</v>
      </c>
      <c r="Q1106" s="72">
        <v>75000000</v>
      </c>
      <c r="R1106" s="73" t="s">
        <v>51</v>
      </c>
    </row>
    <row r="1107" spans="3:18" x14ac:dyDescent="0.25">
      <c r="C1107" s="8">
        <v>2021</v>
      </c>
      <c r="D1107" s="80" t="s">
        <v>164</v>
      </c>
      <c r="E1107" s="9" t="str">
        <f>IFERROR(VLOOKUP(F1107,Table3[#All],2,FALSE)," ")</f>
        <v xml:space="preserve"> </v>
      </c>
      <c r="F1107" s="1" t="s">
        <v>11158</v>
      </c>
      <c r="G1107" s="1" t="s">
        <v>11165</v>
      </c>
      <c r="H1107" s="1"/>
      <c r="I1107" s="1" t="s">
        <v>11219</v>
      </c>
      <c r="J1107" s="1" t="s">
        <v>11206</v>
      </c>
      <c r="K1107" s="2">
        <v>1</v>
      </c>
      <c r="L1107" s="52">
        <v>32000</v>
      </c>
      <c r="M1107" s="58">
        <f>Table1[[#This Row],[Percent]]*Table1[[#This Row],[Estimated Cost]]</f>
        <v>32000</v>
      </c>
      <c r="N1107" s="92">
        <f>Table1[[#This Row],[Estimated Cost]]-Table1[[#This Row],[Grant Money ]]</f>
        <v>0</v>
      </c>
      <c r="O1107" s="45">
        <v>72630106</v>
      </c>
      <c r="P1107" s="58">
        <v>26095073</v>
      </c>
      <c r="Q1107" s="72">
        <v>75000000</v>
      </c>
      <c r="R1107" s="73" t="s">
        <v>18</v>
      </c>
    </row>
    <row r="1108" spans="3:18" x14ac:dyDescent="0.25">
      <c r="C1108" s="8">
        <v>2021</v>
      </c>
      <c r="D1108" s="80" t="s">
        <v>164</v>
      </c>
      <c r="E1108" s="9" t="str">
        <f>IFERROR(VLOOKUP(F1108,Table3[#All],2,FALSE)," ")</f>
        <v xml:space="preserve"> </v>
      </c>
      <c r="F1108" s="1" t="s">
        <v>10950</v>
      </c>
      <c r="G1108" s="1" t="s">
        <v>7966</v>
      </c>
      <c r="H1108" s="1"/>
      <c r="I1108" s="1" t="s">
        <v>11219</v>
      </c>
      <c r="J1108" s="1" t="s">
        <v>11206</v>
      </c>
      <c r="K1108" s="2">
        <v>1</v>
      </c>
      <c r="L1108" s="52">
        <v>32000</v>
      </c>
      <c r="M1108" s="58">
        <f>Table1[[#This Row],[Percent]]*Table1[[#This Row],[Estimated Cost]]</f>
        <v>32000</v>
      </c>
      <c r="N1108" s="92">
        <f>Table1[[#This Row],[Estimated Cost]]-Table1[[#This Row],[Grant Money ]]</f>
        <v>0</v>
      </c>
      <c r="O1108" s="45">
        <v>72630106</v>
      </c>
      <c r="P1108" s="58">
        <v>26095073</v>
      </c>
      <c r="Q1108" s="72">
        <v>75000000</v>
      </c>
      <c r="R1108" s="73" t="s">
        <v>18</v>
      </c>
    </row>
    <row r="1109" spans="3:18" x14ac:dyDescent="0.25">
      <c r="C1109" s="8">
        <v>2021</v>
      </c>
      <c r="D1109" s="80" t="s">
        <v>164</v>
      </c>
      <c r="E1109" s="9" t="str">
        <f>IFERROR(VLOOKUP(F1109,Table3[#All],2,FALSE)," ")</f>
        <v xml:space="preserve"> </v>
      </c>
      <c r="F1109" s="1" t="s">
        <v>11159</v>
      </c>
      <c r="G1109" s="1" t="s">
        <v>7977</v>
      </c>
      <c r="H1109" s="1"/>
      <c r="I1109" s="1" t="s">
        <v>11219</v>
      </c>
      <c r="J1109" s="1" t="s">
        <v>11206</v>
      </c>
      <c r="K1109" s="2">
        <v>1</v>
      </c>
      <c r="L1109" s="52">
        <v>32000</v>
      </c>
      <c r="M1109" s="58">
        <f>Table1[[#This Row],[Percent]]*Table1[[#This Row],[Estimated Cost]]</f>
        <v>32000</v>
      </c>
      <c r="N1109" s="92">
        <f>Table1[[#This Row],[Estimated Cost]]-Table1[[#This Row],[Grant Money ]]</f>
        <v>0</v>
      </c>
      <c r="O1109" s="45">
        <v>72630106</v>
      </c>
      <c r="P1109" s="58">
        <v>26095073</v>
      </c>
      <c r="Q1109" s="72">
        <v>75000000</v>
      </c>
      <c r="R1109" s="73" t="s">
        <v>18</v>
      </c>
    </row>
    <row r="1110" spans="3:18" x14ac:dyDescent="0.25">
      <c r="C1110" s="8">
        <v>2021</v>
      </c>
      <c r="D1110" s="80" t="s">
        <v>164</v>
      </c>
      <c r="E1110" s="9" t="str">
        <f>IFERROR(VLOOKUP(F1110,Table3[#All],2,FALSE)," ")</f>
        <v xml:space="preserve"> </v>
      </c>
      <c r="F1110" s="1" t="s">
        <v>10500</v>
      </c>
      <c r="G1110" s="1" t="s">
        <v>8044</v>
      </c>
      <c r="H1110" s="1"/>
      <c r="I1110" s="1" t="s">
        <v>11219</v>
      </c>
      <c r="J1110" s="1" t="s">
        <v>11206</v>
      </c>
      <c r="K1110" s="2">
        <v>1</v>
      </c>
      <c r="L1110" s="52">
        <v>32000</v>
      </c>
      <c r="M1110" s="58">
        <f>Table1[[#This Row],[Percent]]*Table1[[#This Row],[Estimated Cost]]</f>
        <v>32000</v>
      </c>
      <c r="N1110" s="92">
        <f>Table1[[#This Row],[Estimated Cost]]-Table1[[#This Row],[Grant Money ]]</f>
        <v>0</v>
      </c>
      <c r="O1110" s="45">
        <v>72630106</v>
      </c>
      <c r="P1110" s="58">
        <v>26095073</v>
      </c>
      <c r="Q1110" s="72">
        <v>75000000</v>
      </c>
      <c r="R1110" s="73" t="s">
        <v>18</v>
      </c>
    </row>
    <row r="1111" spans="3:18" x14ac:dyDescent="0.25">
      <c r="C1111" s="8">
        <v>2021</v>
      </c>
      <c r="D1111" s="80" t="s">
        <v>164</v>
      </c>
      <c r="E1111" s="9" t="str">
        <f>IFERROR(VLOOKUP(F1111,Table3[#All],2,FALSE)," ")</f>
        <v xml:space="preserve"> </v>
      </c>
      <c r="F1111" s="1" t="s">
        <v>11037</v>
      </c>
      <c r="G1111" s="1" t="s">
        <v>8166</v>
      </c>
      <c r="H1111" s="1"/>
      <c r="I1111" s="1" t="s">
        <v>11219</v>
      </c>
      <c r="J1111" s="1" t="s">
        <v>11206</v>
      </c>
      <c r="K1111" s="2">
        <v>1</v>
      </c>
      <c r="L1111" s="52">
        <v>22000</v>
      </c>
      <c r="M1111" s="58">
        <f>Table1[[#This Row],[Percent]]*Table1[[#This Row],[Estimated Cost]]</f>
        <v>22000</v>
      </c>
      <c r="N1111" s="92">
        <f>Table1[[#This Row],[Estimated Cost]]-Table1[[#This Row],[Grant Money ]]</f>
        <v>0</v>
      </c>
      <c r="O1111" s="45">
        <v>72630106</v>
      </c>
      <c r="P1111" s="58">
        <v>26095073</v>
      </c>
      <c r="Q1111" s="72">
        <v>75000000</v>
      </c>
      <c r="R1111" s="73" t="s">
        <v>18</v>
      </c>
    </row>
    <row r="1112" spans="3:18" x14ac:dyDescent="0.25">
      <c r="C1112" s="8">
        <v>2021</v>
      </c>
      <c r="D1112" s="80" t="s">
        <v>164</v>
      </c>
      <c r="E1112" s="9" t="str">
        <f>IFERROR(VLOOKUP(F1112,Table3[#All],2,FALSE)," ")</f>
        <v>SEP</v>
      </c>
      <c r="F1112" s="1" t="s">
        <v>10513</v>
      </c>
      <c r="G1112" s="1" t="s">
        <v>93</v>
      </c>
      <c r="H1112" s="1"/>
      <c r="I1112" s="1" t="s">
        <v>11219</v>
      </c>
      <c r="J1112" s="1" t="s">
        <v>11206</v>
      </c>
      <c r="K1112" s="2">
        <v>1</v>
      </c>
      <c r="L1112" s="52">
        <v>32000</v>
      </c>
      <c r="M1112" s="58">
        <f>Table1[[#This Row],[Percent]]*Table1[[#This Row],[Estimated Cost]]</f>
        <v>32000</v>
      </c>
      <c r="N1112" s="92">
        <f>Table1[[#This Row],[Estimated Cost]]-Table1[[#This Row],[Grant Money ]]</f>
        <v>0</v>
      </c>
      <c r="O1112" s="45">
        <v>72630106</v>
      </c>
      <c r="P1112" s="58">
        <v>26095073</v>
      </c>
      <c r="Q1112" s="72">
        <v>75000000</v>
      </c>
      <c r="R1112" s="73" t="s">
        <v>51</v>
      </c>
    </row>
    <row r="1113" spans="3:18" x14ac:dyDescent="0.25">
      <c r="C1113" s="8">
        <v>2021</v>
      </c>
      <c r="D1113" s="80" t="s">
        <v>164</v>
      </c>
      <c r="E1113" s="9" t="str">
        <f>IFERROR(VLOOKUP(F1113,Table3[#All],2,FALSE)," ")</f>
        <v xml:space="preserve"> </v>
      </c>
      <c r="F1113" s="1" t="s">
        <v>10965</v>
      </c>
      <c r="G1113" s="1" t="s">
        <v>10966</v>
      </c>
      <c r="H1113" s="1"/>
      <c r="I1113" s="1" t="s">
        <v>11219</v>
      </c>
      <c r="J1113" s="1" t="s">
        <v>11206</v>
      </c>
      <c r="K1113" s="2">
        <v>1</v>
      </c>
      <c r="L1113" s="52">
        <v>59000</v>
      </c>
      <c r="M1113" s="58">
        <f>Table1[[#This Row],[Percent]]*Table1[[#This Row],[Estimated Cost]]</f>
        <v>59000</v>
      </c>
      <c r="N1113" s="92">
        <f>Table1[[#This Row],[Estimated Cost]]-Table1[[#This Row],[Grant Money ]]</f>
        <v>0</v>
      </c>
      <c r="O1113" s="45">
        <v>72630106</v>
      </c>
      <c r="P1113" s="58">
        <v>26095073</v>
      </c>
      <c r="Q1113" s="72">
        <v>75000000</v>
      </c>
      <c r="R1113" s="73" t="s">
        <v>18</v>
      </c>
    </row>
    <row r="1114" spans="3:18" x14ac:dyDescent="0.25">
      <c r="C1114" s="8">
        <v>2021</v>
      </c>
      <c r="D1114" s="80" t="s">
        <v>164</v>
      </c>
      <c r="E1114" s="9" t="str">
        <f>IFERROR(VLOOKUP(F1114,Table3[#All],2,FALSE)," ")</f>
        <v xml:space="preserve"> </v>
      </c>
      <c r="F1114" s="1" t="s">
        <v>23</v>
      </c>
      <c r="G1114" s="1" t="s">
        <v>116</v>
      </c>
      <c r="H1114" s="1"/>
      <c r="I1114" s="1" t="s">
        <v>11219</v>
      </c>
      <c r="J1114" s="1" t="s">
        <v>11206</v>
      </c>
      <c r="K1114" s="2">
        <v>1</v>
      </c>
      <c r="L1114" s="52">
        <v>32000</v>
      </c>
      <c r="M1114" s="58">
        <f>Table1[[#This Row],[Percent]]*Table1[[#This Row],[Estimated Cost]]</f>
        <v>32000</v>
      </c>
      <c r="N1114" s="92">
        <f>Table1[[#This Row],[Estimated Cost]]-Table1[[#This Row],[Grant Money ]]</f>
        <v>0</v>
      </c>
      <c r="O1114" s="45">
        <v>72630106</v>
      </c>
      <c r="P1114" s="58">
        <v>26095073</v>
      </c>
      <c r="Q1114" s="72">
        <v>75000000</v>
      </c>
      <c r="R1114" s="73" t="s">
        <v>18</v>
      </c>
    </row>
    <row r="1115" spans="3:18" x14ac:dyDescent="0.25">
      <c r="C1115" s="8">
        <v>2021</v>
      </c>
      <c r="D1115" s="80" t="s">
        <v>164</v>
      </c>
      <c r="E1115" s="9" t="str">
        <f>IFERROR(VLOOKUP(F1115,Table3[#All],2,FALSE)," ")</f>
        <v xml:space="preserve"> </v>
      </c>
      <c r="F1115" s="1" t="s">
        <v>170</v>
      </c>
      <c r="G1115" s="1" t="s">
        <v>168</v>
      </c>
      <c r="H1115" s="1"/>
      <c r="I1115" s="1" t="s">
        <v>11219</v>
      </c>
      <c r="J1115" s="1" t="s">
        <v>11206</v>
      </c>
      <c r="K1115" s="2">
        <v>1</v>
      </c>
      <c r="L1115" s="52">
        <v>32000</v>
      </c>
      <c r="M1115" s="58">
        <f>Table1[[#This Row],[Percent]]*Table1[[#This Row],[Estimated Cost]]</f>
        <v>32000</v>
      </c>
      <c r="N1115" s="92">
        <f>Table1[[#This Row],[Estimated Cost]]-Table1[[#This Row],[Grant Money ]]</f>
        <v>0</v>
      </c>
      <c r="O1115" s="45">
        <v>72630106</v>
      </c>
      <c r="P1115" s="58">
        <v>26095073</v>
      </c>
      <c r="Q1115" s="72">
        <v>75000000</v>
      </c>
      <c r="R1115" s="73" t="s">
        <v>18</v>
      </c>
    </row>
    <row r="1116" spans="3:18" x14ac:dyDescent="0.25">
      <c r="C1116" s="8">
        <v>2021</v>
      </c>
      <c r="D1116" s="80" t="s">
        <v>164</v>
      </c>
      <c r="E1116" s="9" t="str">
        <f>IFERROR(VLOOKUP(F1116,Table3[#All],2,FALSE)," ")</f>
        <v xml:space="preserve"> </v>
      </c>
      <c r="F1116" s="1" t="s">
        <v>68</v>
      </c>
      <c r="G1116" s="1" t="s">
        <v>295</v>
      </c>
      <c r="H1116" s="1"/>
      <c r="I1116" s="1" t="s">
        <v>11219</v>
      </c>
      <c r="J1116" s="1" t="s">
        <v>11206</v>
      </c>
      <c r="K1116" s="2">
        <v>1</v>
      </c>
      <c r="L1116" s="52">
        <v>59000</v>
      </c>
      <c r="M1116" s="58">
        <f>Table1[[#This Row],[Percent]]*Table1[[#This Row],[Estimated Cost]]</f>
        <v>59000</v>
      </c>
      <c r="N1116" s="92">
        <f>Table1[[#This Row],[Estimated Cost]]-Table1[[#This Row],[Grant Money ]]</f>
        <v>0</v>
      </c>
      <c r="O1116" s="45">
        <v>72630106</v>
      </c>
      <c r="P1116" s="58">
        <v>26095073</v>
      </c>
      <c r="Q1116" s="72">
        <v>75000000</v>
      </c>
      <c r="R1116" s="73" t="s">
        <v>18</v>
      </c>
    </row>
    <row r="1117" spans="3:18" x14ac:dyDescent="0.25">
      <c r="C1117" s="8">
        <v>2021</v>
      </c>
      <c r="D1117" s="80" t="s">
        <v>164</v>
      </c>
      <c r="E1117" s="9" t="str">
        <f>IFERROR(VLOOKUP(F1117,Table3[#All],2,FALSE)," ")</f>
        <v>TRL</v>
      </c>
      <c r="F1117" s="1" t="s">
        <v>94</v>
      </c>
      <c r="G1117" s="1" t="s">
        <v>108</v>
      </c>
      <c r="H1117" s="1"/>
      <c r="I1117" s="1" t="s">
        <v>11219</v>
      </c>
      <c r="J1117" s="1" t="s">
        <v>11206</v>
      </c>
      <c r="K1117" s="2">
        <v>1</v>
      </c>
      <c r="L1117" s="52">
        <v>32000</v>
      </c>
      <c r="M1117" s="58">
        <f>Table1[[#This Row],[Percent]]*Table1[[#This Row],[Estimated Cost]]</f>
        <v>32000</v>
      </c>
      <c r="N1117" s="92">
        <f>Table1[[#This Row],[Estimated Cost]]-Table1[[#This Row],[Grant Money ]]</f>
        <v>0</v>
      </c>
      <c r="O1117" s="45">
        <v>72630106</v>
      </c>
      <c r="P1117" s="58">
        <v>26095073</v>
      </c>
      <c r="Q1117" s="72">
        <v>75000000</v>
      </c>
      <c r="R1117" s="73" t="s">
        <v>51</v>
      </c>
    </row>
    <row r="1118" spans="3:18" x14ac:dyDescent="0.25">
      <c r="C1118" s="8">
        <v>2021</v>
      </c>
      <c r="D1118" s="80" t="s">
        <v>164</v>
      </c>
      <c r="E1118" s="9" t="str">
        <f>IFERROR(VLOOKUP(F1118,Table3[#All],2,FALSE)," ")</f>
        <v xml:space="preserve"> </v>
      </c>
      <c r="F1118" s="1" t="s">
        <v>11166</v>
      </c>
      <c r="G1118" s="1" t="s">
        <v>146</v>
      </c>
      <c r="H1118" s="1"/>
      <c r="I1118" s="1" t="s">
        <v>11219</v>
      </c>
      <c r="J1118" s="1" t="s">
        <v>11206</v>
      </c>
      <c r="K1118" s="2">
        <v>1</v>
      </c>
      <c r="L1118" s="52">
        <v>22000</v>
      </c>
      <c r="M1118" s="58">
        <f>Table1[[#This Row],[Percent]]*Table1[[#This Row],[Estimated Cost]]</f>
        <v>22000</v>
      </c>
      <c r="N1118" s="92">
        <f>Table1[[#This Row],[Estimated Cost]]-Table1[[#This Row],[Grant Money ]]</f>
        <v>0</v>
      </c>
      <c r="O1118" s="45">
        <v>72630106</v>
      </c>
      <c r="P1118" s="58">
        <v>26095073</v>
      </c>
      <c r="Q1118" s="72">
        <v>75000000</v>
      </c>
      <c r="R1118" s="73" t="s">
        <v>18</v>
      </c>
    </row>
    <row r="1119" spans="3:18" x14ac:dyDescent="0.25">
      <c r="C1119" s="8">
        <v>2021</v>
      </c>
      <c r="D1119" s="80" t="s">
        <v>164</v>
      </c>
      <c r="E1119" s="9" t="str">
        <f>IFERROR(VLOOKUP(F1119,Table3[#All],2,FALSE)," ")</f>
        <v xml:space="preserve"> </v>
      </c>
      <c r="F1119" s="1" t="s">
        <v>10988</v>
      </c>
      <c r="G1119" s="1" t="s">
        <v>8737</v>
      </c>
      <c r="H1119" s="1"/>
      <c r="I1119" s="1" t="s">
        <v>11219</v>
      </c>
      <c r="J1119" s="1" t="s">
        <v>11206</v>
      </c>
      <c r="K1119" s="2">
        <v>1</v>
      </c>
      <c r="L1119" s="52">
        <v>59000</v>
      </c>
      <c r="M1119" s="58">
        <f>Table1[[#This Row],[Percent]]*Table1[[#This Row],[Estimated Cost]]</f>
        <v>59000</v>
      </c>
      <c r="N1119" s="92">
        <f>Table1[[#This Row],[Estimated Cost]]-Table1[[#This Row],[Grant Money ]]</f>
        <v>0</v>
      </c>
      <c r="O1119" s="45">
        <v>72630106</v>
      </c>
      <c r="P1119" s="58">
        <v>26095073</v>
      </c>
      <c r="Q1119" s="72">
        <v>75000000</v>
      </c>
      <c r="R1119" s="73" t="s">
        <v>18</v>
      </c>
    </row>
    <row r="1120" spans="3:18" x14ac:dyDescent="0.25">
      <c r="C1120" s="8">
        <v>2021</v>
      </c>
      <c r="D1120" s="80" t="s">
        <v>164</v>
      </c>
      <c r="E1120" s="9" t="str">
        <f>IFERROR(VLOOKUP(F1120,Table3[#All],2,FALSE)," ")</f>
        <v xml:space="preserve"> </v>
      </c>
      <c r="F1120" s="1" t="s">
        <v>81</v>
      </c>
      <c r="G1120" s="1" t="s">
        <v>72</v>
      </c>
      <c r="H1120" s="1"/>
      <c r="I1120" s="1" t="s">
        <v>11219</v>
      </c>
      <c r="J1120" s="1" t="s">
        <v>11206</v>
      </c>
      <c r="K1120" s="2">
        <v>1</v>
      </c>
      <c r="L1120" s="52">
        <v>22000</v>
      </c>
      <c r="M1120" s="58">
        <f>Table1[[#This Row],[Percent]]*Table1[[#This Row],[Estimated Cost]]</f>
        <v>22000</v>
      </c>
      <c r="N1120" s="92">
        <f>Table1[[#This Row],[Estimated Cost]]-Table1[[#This Row],[Grant Money ]]</f>
        <v>0</v>
      </c>
      <c r="O1120" s="45">
        <v>72630106</v>
      </c>
      <c r="P1120" s="58">
        <v>26095073</v>
      </c>
      <c r="Q1120" s="72">
        <v>75000000</v>
      </c>
      <c r="R1120" s="73" t="s">
        <v>18</v>
      </c>
    </row>
    <row r="1121" spans="3:18" x14ac:dyDescent="0.25">
      <c r="C1121" s="8">
        <v>2021</v>
      </c>
      <c r="D1121" s="80" t="s">
        <v>164</v>
      </c>
      <c r="E1121" s="9" t="str">
        <f>IFERROR(VLOOKUP(F1121,Table3[#All],2,FALSE)," ")</f>
        <v xml:space="preserve"> </v>
      </c>
      <c r="F1121" s="1" t="s">
        <v>11065</v>
      </c>
      <c r="G1121" s="1" t="s">
        <v>11204</v>
      </c>
      <c r="H1121" s="1"/>
      <c r="I1121" s="1" t="s">
        <v>11219</v>
      </c>
      <c r="J1121" s="1" t="s">
        <v>11206</v>
      </c>
      <c r="K1121" s="2">
        <v>1</v>
      </c>
      <c r="L1121" s="52">
        <v>22000</v>
      </c>
      <c r="M1121" s="58">
        <f>Table1[[#This Row],[Percent]]*Table1[[#This Row],[Estimated Cost]]</f>
        <v>22000</v>
      </c>
      <c r="N1121" s="92">
        <f>Table1[[#This Row],[Estimated Cost]]-Table1[[#This Row],[Grant Money ]]</f>
        <v>0</v>
      </c>
      <c r="O1121" s="45">
        <v>72630106</v>
      </c>
      <c r="P1121" s="58">
        <v>26095073</v>
      </c>
      <c r="Q1121" s="72">
        <v>75000000</v>
      </c>
      <c r="R1121" s="73" t="s">
        <v>18</v>
      </c>
    </row>
    <row r="1122" spans="3:18" x14ac:dyDescent="0.25">
      <c r="C1122" s="8">
        <v>2021</v>
      </c>
      <c r="D1122" s="80" t="s">
        <v>164</v>
      </c>
      <c r="E1122" s="9" t="str">
        <f>IFERROR(VLOOKUP(F1122,Table3[#All],2,FALSE)," ")</f>
        <v xml:space="preserve"> </v>
      </c>
      <c r="F1122" s="1" t="s">
        <v>10431</v>
      </c>
      <c r="G1122" s="1" t="s">
        <v>11060</v>
      </c>
      <c r="H1122" s="1"/>
      <c r="I1122" s="1" t="s">
        <v>11219</v>
      </c>
      <c r="J1122" s="1" t="s">
        <v>11206</v>
      </c>
      <c r="K1122" s="2">
        <v>1</v>
      </c>
      <c r="L1122" s="52">
        <v>32000</v>
      </c>
      <c r="M1122" s="58">
        <f>Table1[[#This Row],[Percent]]*Table1[[#This Row],[Estimated Cost]]</f>
        <v>32000</v>
      </c>
      <c r="N1122" s="92">
        <f>Table1[[#This Row],[Estimated Cost]]-Table1[[#This Row],[Grant Money ]]</f>
        <v>0</v>
      </c>
      <c r="O1122" s="45">
        <v>72630106</v>
      </c>
      <c r="P1122" s="58">
        <v>26095073</v>
      </c>
      <c r="Q1122" s="72">
        <v>75000000</v>
      </c>
      <c r="R1122" s="73" t="s">
        <v>18</v>
      </c>
    </row>
    <row r="1123" spans="3:18" x14ac:dyDescent="0.25">
      <c r="C1123" s="8">
        <v>2021</v>
      </c>
      <c r="D1123" s="80" t="s">
        <v>164</v>
      </c>
      <c r="E1123" s="9" t="str">
        <f>IFERROR(VLOOKUP(F1123,Table3[#All],2,FALSE)," ")</f>
        <v xml:space="preserve"> </v>
      </c>
      <c r="F1123" s="1" t="s">
        <v>10464</v>
      </c>
      <c r="G1123" s="1" t="s">
        <v>8814</v>
      </c>
      <c r="H1123" s="1"/>
      <c r="I1123" s="1" t="s">
        <v>11219</v>
      </c>
      <c r="J1123" s="1" t="s">
        <v>11206</v>
      </c>
      <c r="K1123" s="2">
        <v>1</v>
      </c>
      <c r="L1123" s="52">
        <v>59000</v>
      </c>
      <c r="M1123" s="58">
        <f>Table1[[#This Row],[Percent]]*Table1[[#This Row],[Estimated Cost]]</f>
        <v>59000</v>
      </c>
      <c r="N1123" s="92">
        <f>Table1[[#This Row],[Estimated Cost]]-Table1[[#This Row],[Grant Money ]]</f>
        <v>0</v>
      </c>
      <c r="O1123" s="45">
        <v>72630106</v>
      </c>
      <c r="P1123" s="58">
        <v>26095073</v>
      </c>
      <c r="Q1123" s="72">
        <v>75000000</v>
      </c>
      <c r="R1123" s="73" t="s">
        <v>18</v>
      </c>
    </row>
    <row r="1124" spans="3:18" x14ac:dyDescent="0.25">
      <c r="C1124" s="8">
        <v>2021</v>
      </c>
      <c r="D1124" s="80" t="s">
        <v>164</v>
      </c>
      <c r="E1124" s="9" t="str">
        <f>IFERROR(VLOOKUP(F1124,Table3[#All],2,FALSE)," ")</f>
        <v xml:space="preserve"> </v>
      </c>
      <c r="F1124" s="1" t="s">
        <v>11167</v>
      </c>
      <c r="G1124" s="1" t="s">
        <v>65</v>
      </c>
      <c r="H1124" s="1"/>
      <c r="I1124" s="1" t="s">
        <v>11219</v>
      </c>
      <c r="J1124" s="1" t="s">
        <v>11206</v>
      </c>
      <c r="K1124" s="2">
        <v>1</v>
      </c>
      <c r="L1124" s="52">
        <v>59000</v>
      </c>
      <c r="M1124" s="58">
        <f>Table1[[#This Row],[Percent]]*Table1[[#This Row],[Estimated Cost]]</f>
        <v>59000</v>
      </c>
      <c r="N1124" s="92">
        <f>Table1[[#This Row],[Estimated Cost]]-Table1[[#This Row],[Grant Money ]]</f>
        <v>0</v>
      </c>
      <c r="O1124" s="45">
        <v>72630106</v>
      </c>
      <c r="P1124" s="58">
        <v>26095073</v>
      </c>
      <c r="Q1124" s="72">
        <v>75000000</v>
      </c>
      <c r="R1124" s="73" t="s">
        <v>18</v>
      </c>
    </row>
    <row r="1125" spans="3:18" x14ac:dyDescent="0.25">
      <c r="C1125" s="8">
        <v>2021</v>
      </c>
      <c r="D1125" s="80" t="s">
        <v>164</v>
      </c>
      <c r="E1125" s="9" t="str">
        <f>IFERROR(VLOOKUP(F1125,Table3[#All],2,FALSE)," ")</f>
        <v xml:space="preserve"> </v>
      </c>
      <c r="F1125" s="1" t="s">
        <v>11168</v>
      </c>
      <c r="G1125" s="1" t="s">
        <v>65</v>
      </c>
      <c r="H1125" s="1"/>
      <c r="I1125" s="1" t="s">
        <v>11219</v>
      </c>
      <c r="J1125" s="1" t="s">
        <v>11206</v>
      </c>
      <c r="K1125" s="2">
        <v>1</v>
      </c>
      <c r="L1125" s="52">
        <v>32000</v>
      </c>
      <c r="M1125" s="58">
        <f>Table1[[#This Row],[Percent]]*Table1[[#This Row],[Estimated Cost]]</f>
        <v>32000</v>
      </c>
      <c r="N1125" s="92">
        <f>Table1[[#This Row],[Estimated Cost]]-Table1[[#This Row],[Grant Money ]]</f>
        <v>0</v>
      </c>
      <c r="O1125" s="45">
        <v>72630106</v>
      </c>
      <c r="P1125" s="58">
        <v>26095073</v>
      </c>
      <c r="Q1125" s="72">
        <v>75000000</v>
      </c>
      <c r="R1125" s="73" t="s">
        <v>18</v>
      </c>
    </row>
    <row r="1126" spans="3:18" x14ac:dyDescent="0.25">
      <c r="C1126" s="8">
        <v>2021</v>
      </c>
      <c r="D1126" s="80" t="s">
        <v>164</v>
      </c>
      <c r="E1126" s="9" t="str">
        <f>IFERROR(VLOOKUP(F1126,Table3[#All],2,FALSE)," ")</f>
        <v xml:space="preserve"> </v>
      </c>
      <c r="F1126" s="1" t="s">
        <v>10952</v>
      </c>
      <c r="G1126" s="1" t="s">
        <v>9086</v>
      </c>
      <c r="H1126" s="1"/>
      <c r="I1126" s="1" t="s">
        <v>11219</v>
      </c>
      <c r="J1126" s="1" t="s">
        <v>11206</v>
      </c>
      <c r="K1126" s="2">
        <v>1</v>
      </c>
      <c r="L1126" s="52">
        <v>32000</v>
      </c>
      <c r="M1126" s="58">
        <f>Table1[[#This Row],[Percent]]*Table1[[#This Row],[Estimated Cost]]</f>
        <v>32000</v>
      </c>
      <c r="N1126" s="92">
        <f>Table1[[#This Row],[Estimated Cost]]-Table1[[#This Row],[Grant Money ]]</f>
        <v>0</v>
      </c>
      <c r="O1126" s="45">
        <v>72630106</v>
      </c>
      <c r="P1126" s="58">
        <v>26095073</v>
      </c>
      <c r="Q1126" s="72">
        <v>75000000</v>
      </c>
      <c r="R1126" s="73" t="s">
        <v>18</v>
      </c>
    </row>
    <row r="1127" spans="3:18" x14ac:dyDescent="0.25">
      <c r="C1127" s="8">
        <v>2021</v>
      </c>
      <c r="D1127" s="80" t="s">
        <v>164</v>
      </c>
      <c r="E1127" s="9" t="str">
        <f>IFERROR(VLOOKUP(F1127,Table3[#All],2,FALSE)," ")</f>
        <v xml:space="preserve"> </v>
      </c>
      <c r="F1127" s="1" t="s">
        <v>10953</v>
      </c>
      <c r="G1127" s="1" t="s">
        <v>11171</v>
      </c>
      <c r="H1127" s="1"/>
      <c r="I1127" s="1" t="s">
        <v>11219</v>
      </c>
      <c r="J1127" s="1" t="s">
        <v>11206</v>
      </c>
      <c r="K1127" s="2">
        <v>1</v>
      </c>
      <c r="L1127" s="52">
        <v>32000</v>
      </c>
      <c r="M1127" s="58">
        <f>Table1[[#This Row],[Percent]]*Table1[[#This Row],[Estimated Cost]]</f>
        <v>32000</v>
      </c>
      <c r="N1127" s="92">
        <f>Table1[[#This Row],[Estimated Cost]]-Table1[[#This Row],[Grant Money ]]</f>
        <v>0</v>
      </c>
      <c r="O1127" s="45">
        <v>72630106</v>
      </c>
      <c r="P1127" s="58">
        <v>26095073</v>
      </c>
      <c r="Q1127" s="72">
        <v>75000000</v>
      </c>
      <c r="R1127" s="73" t="s">
        <v>18</v>
      </c>
    </row>
    <row r="1128" spans="3:18" x14ac:dyDescent="0.25">
      <c r="C1128" s="8">
        <v>2021</v>
      </c>
      <c r="D1128" s="80" t="s">
        <v>164</v>
      </c>
      <c r="E1128" s="9" t="str">
        <f>IFERROR(VLOOKUP(F1128,Table3[#All],2,FALSE)," ")</f>
        <v xml:space="preserve"> </v>
      </c>
      <c r="F1128" s="1" t="s">
        <v>11224</v>
      </c>
      <c r="G1128" s="1" t="s">
        <v>270</v>
      </c>
      <c r="H1128" s="1"/>
      <c r="I1128" s="1" t="s">
        <v>11219</v>
      </c>
      <c r="J1128" s="1" t="s">
        <v>11206</v>
      </c>
      <c r="K1128" s="2">
        <v>1</v>
      </c>
      <c r="L1128" s="52">
        <v>59000</v>
      </c>
      <c r="M1128" s="58">
        <f>Table1[[#This Row],[Percent]]*Table1[[#This Row],[Estimated Cost]]</f>
        <v>59000</v>
      </c>
      <c r="N1128" s="92">
        <f>Table1[[#This Row],[Estimated Cost]]-Table1[[#This Row],[Grant Money ]]</f>
        <v>0</v>
      </c>
      <c r="O1128" s="45">
        <v>72630106</v>
      </c>
      <c r="P1128" s="58">
        <v>26095073</v>
      </c>
      <c r="Q1128" s="72">
        <v>75000000</v>
      </c>
      <c r="R1128" s="73" t="s">
        <v>18</v>
      </c>
    </row>
    <row r="1129" spans="3:18" x14ac:dyDescent="0.25">
      <c r="C1129" s="8">
        <v>2021</v>
      </c>
      <c r="D1129" s="80" t="s">
        <v>164</v>
      </c>
      <c r="E1129" s="9" t="str">
        <f>IFERROR(VLOOKUP(F1129,Table3[#All],2,FALSE)," ")</f>
        <v xml:space="preserve"> </v>
      </c>
      <c r="F1129" s="1" t="s">
        <v>42</v>
      </c>
      <c r="G1129" s="1" t="s">
        <v>40</v>
      </c>
      <c r="H1129" s="1"/>
      <c r="I1129" s="1" t="s">
        <v>11219</v>
      </c>
      <c r="J1129" s="1" t="s">
        <v>11206</v>
      </c>
      <c r="K1129" s="2">
        <v>1</v>
      </c>
      <c r="L1129" s="52">
        <v>22000</v>
      </c>
      <c r="M1129" s="58">
        <f>Table1[[#This Row],[Percent]]*Table1[[#This Row],[Estimated Cost]]</f>
        <v>22000</v>
      </c>
      <c r="N1129" s="92">
        <f>Table1[[#This Row],[Estimated Cost]]-Table1[[#This Row],[Grant Money ]]</f>
        <v>0</v>
      </c>
      <c r="O1129" s="45">
        <v>72630106</v>
      </c>
      <c r="P1129" s="58">
        <v>26095073</v>
      </c>
      <c r="Q1129" s="72">
        <v>75000000</v>
      </c>
      <c r="R1129" s="73" t="s">
        <v>18</v>
      </c>
    </row>
    <row r="1130" spans="3:18" x14ac:dyDescent="0.25">
      <c r="C1130" s="8">
        <v>2021</v>
      </c>
      <c r="D1130" s="80" t="s">
        <v>164</v>
      </c>
      <c r="E1130" s="9" t="str">
        <f>IFERROR(VLOOKUP(F1130,Table3[#All],2,FALSE)," ")</f>
        <v xml:space="preserve"> </v>
      </c>
      <c r="F1130" s="1" t="s">
        <v>10888</v>
      </c>
      <c r="G1130" s="1" t="s">
        <v>9308</v>
      </c>
      <c r="H1130" s="1"/>
      <c r="I1130" s="1" t="s">
        <v>11219</v>
      </c>
      <c r="J1130" s="1" t="s">
        <v>11206</v>
      </c>
      <c r="K1130" s="2">
        <v>1</v>
      </c>
      <c r="L1130" s="52">
        <v>22000</v>
      </c>
      <c r="M1130" s="58">
        <f>Table1[[#This Row],[Percent]]*Table1[[#This Row],[Estimated Cost]]</f>
        <v>22000</v>
      </c>
      <c r="N1130" s="92">
        <f>Table1[[#This Row],[Estimated Cost]]-Table1[[#This Row],[Grant Money ]]</f>
        <v>0</v>
      </c>
      <c r="O1130" s="45">
        <v>72630106</v>
      </c>
      <c r="P1130" s="58">
        <v>26095073</v>
      </c>
      <c r="Q1130" s="72">
        <v>75000000</v>
      </c>
      <c r="R1130" s="73" t="s">
        <v>18</v>
      </c>
    </row>
    <row r="1131" spans="3:18" x14ac:dyDescent="0.25">
      <c r="C1131" s="8">
        <v>2021</v>
      </c>
      <c r="D1131" s="80" t="s">
        <v>10437</v>
      </c>
      <c r="E1131" s="9" t="str">
        <f>IFERROR(VLOOKUP(F1131,Table3[#All],2,FALSE)," ")</f>
        <v xml:space="preserve"> </v>
      </c>
      <c r="F1131" s="1" t="s">
        <v>11006</v>
      </c>
      <c r="G1131" s="1" t="s">
        <v>1242</v>
      </c>
      <c r="H1131" s="1"/>
      <c r="I1131" s="1" t="s">
        <v>10974</v>
      </c>
      <c r="J1131" s="9" t="s">
        <v>11</v>
      </c>
      <c r="K1131" s="2">
        <v>0.9</v>
      </c>
      <c r="L1131" s="52">
        <v>350000</v>
      </c>
      <c r="M1131" s="58">
        <f>Table1[[#This Row],[Percent]]*Table1[[#This Row],[Estimated Cost]]</f>
        <v>315000</v>
      </c>
      <c r="N1131" s="92">
        <f>Table1[[#This Row],[Estimated Cost]]-Table1[[#This Row],[Grant Money ]]</f>
        <v>35000</v>
      </c>
      <c r="O1131" s="45">
        <v>72630106</v>
      </c>
      <c r="P1131" s="58">
        <v>26095073</v>
      </c>
      <c r="Q1131" s="72">
        <v>75000000</v>
      </c>
      <c r="R1131" s="73" t="s">
        <v>18</v>
      </c>
    </row>
    <row r="1132" spans="3:18" x14ac:dyDescent="0.25">
      <c r="C1132" s="8">
        <v>2021</v>
      </c>
      <c r="D1132" s="80" t="s">
        <v>10437</v>
      </c>
      <c r="E1132" s="9" t="str">
        <f>IFERROR(VLOOKUP(F1132,Table3[#All],2,FALSE)," ")</f>
        <v xml:space="preserve"> </v>
      </c>
      <c r="F1132" s="1" t="s">
        <v>11225</v>
      </c>
      <c r="G1132" s="1" t="s">
        <v>11225</v>
      </c>
      <c r="H1132" s="1"/>
      <c r="I1132" s="1" t="s">
        <v>10</v>
      </c>
      <c r="J1132" s="1" t="s">
        <v>26</v>
      </c>
      <c r="K1132" s="2">
        <v>0.9</v>
      </c>
      <c r="L1132" s="52">
        <v>205000</v>
      </c>
      <c r="M1132" s="58">
        <f>Table1[[#This Row],[Percent]]*Table1[[#This Row],[Estimated Cost]]</f>
        <v>184500</v>
      </c>
      <c r="N1132" s="92">
        <f>Table1[[#This Row],[Estimated Cost]]-Table1[[#This Row],[Grant Money ]]</f>
        <v>20500</v>
      </c>
      <c r="O1132" s="45">
        <v>72630106</v>
      </c>
      <c r="P1132" s="58">
        <v>26095073</v>
      </c>
      <c r="Q1132" s="72">
        <v>75000000</v>
      </c>
      <c r="R1132" s="73" t="s">
        <v>18</v>
      </c>
    </row>
    <row r="1133" spans="3:18" x14ac:dyDescent="0.25">
      <c r="C1133" s="8">
        <v>2021</v>
      </c>
      <c r="D1133" s="80" t="s">
        <v>10437</v>
      </c>
      <c r="E1133" s="9" t="str">
        <f>IFERROR(VLOOKUP(F1133,Table3[#All],2,FALSE)," ")</f>
        <v xml:space="preserve"> </v>
      </c>
      <c r="F1133" s="1" t="s">
        <v>10869</v>
      </c>
      <c r="G1133" s="1" t="s">
        <v>11098</v>
      </c>
      <c r="H1133" s="1"/>
      <c r="I1133" s="1" t="s">
        <v>11015</v>
      </c>
      <c r="J1133" s="9" t="s">
        <v>11</v>
      </c>
      <c r="K1133" s="2">
        <v>0.9</v>
      </c>
      <c r="L1133" s="52">
        <v>1000000</v>
      </c>
      <c r="M1133" s="58">
        <f>Table1[[#This Row],[Percent]]*Table1[[#This Row],[Estimated Cost]]</f>
        <v>900000</v>
      </c>
      <c r="N1133" s="92">
        <f>Table1[[#This Row],[Estimated Cost]]-Table1[[#This Row],[Grant Money ]]</f>
        <v>100000</v>
      </c>
      <c r="O1133" s="45">
        <v>72630106</v>
      </c>
      <c r="P1133" s="58">
        <v>26095073</v>
      </c>
      <c r="Q1133" s="72">
        <v>75000000</v>
      </c>
      <c r="R1133" s="73" t="s">
        <v>18</v>
      </c>
    </row>
    <row r="1134" spans="3:18" x14ac:dyDescent="0.25">
      <c r="C1134" s="8">
        <v>2021</v>
      </c>
      <c r="D1134" s="80" t="s">
        <v>10437</v>
      </c>
      <c r="E1134" s="9" t="str">
        <f>IFERROR(VLOOKUP(F1134,Table3[#All],2,FALSE)," ")</f>
        <v>FWS</v>
      </c>
      <c r="F1134" s="1" t="s">
        <v>11012</v>
      </c>
      <c r="G1134" s="1" t="s">
        <v>194</v>
      </c>
      <c r="H1134" s="1"/>
      <c r="I1134" s="1" t="s">
        <v>11226</v>
      </c>
      <c r="J1134" s="9" t="s">
        <v>11</v>
      </c>
      <c r="K1134" s="2">
        <v>0.9</v>
      </c>
      <c r="L1134" s="52">
        <v>150000</v>
      </c>
      <c r="M1134" s="58">
        <f>Table1[[#This Row],[Percent]]*Table1[[#This Row],[Estimated Cost]]</f>
        <v>135000</v>
      </c>
      <c r="N1134" s="92">
        <f>Table1[[#This Row],[Estimated Cost]]-Table1[[#This Row],[Grant Money ]]</f>
        <v>15000</v>
      </c>
      <c r="O1134" s="45">
        <v>72630106</v>
      </c>
      <c r="P1134" s="58">
        <v>26095073</v>
      </c>
      <c r="Q1134" s="72">
        <v>75000000</v>
      </c>
      <c r="R1134" s="73" t="s">
        <v>51</v>
      </c>
    </row>
    <row r="1135" spans="3:18" x14ac:dyDescent="0.25">
      <c r="C1135" s="8">
        <v>2021</v>
      </c>
      <c r="D1135" s="80" t="s">
        <v>10437</v>
      </c>
      <c r="E1135" s="9" t="str">
        <f>IFERROR(VLOOKUP(F1135,Table3[#All],2,FALSE)," ")</f>
        <v xml:space="preserve"> </v>
      </c>
      <c r="F1135" s="1" t="s">
        <v>9463</v>
      </c>
      <c r="G1135" s="1" t="s">
        <v>11118</v>
      </c>
      <c r="H1135" s="1"/>
      <c r="I1135" s="1" t="s">
        <v>86</v>
      </c>
      <c r="J1135" s="9" t="s">
        <v>11</v>
      </c>
      <c r="K1135" s="2">
        <v>0.9</v>
      </c>
      <c r="L1135" s="52">
        <v>830000</v>
      </c>
      <c r="M1135" s="58">
        <f>Table1[[#This Row],[Percent]]*Table1[[#This Row],[Estimated Cost]]</f>
        <v>747000</v>
      </c>
      <c r="N1135" s="92">
        <f>Table1[[#This Row],[Estimated Cost]]-Table1[[#This Row],[Grant Money ]]</f>
        <v>83000</v>
      </c>
      <c r="O1135" s="45">
        <v>72630106</v>
      </c>
      <c r="P1135" s="58">
        <v>26095073</v>
      </c>
      <c r="Q1135" s="72">
        <v>75000000</v>
      </c>
      <c r="R1135" s="73" t="s">
        <v>18</v>
      </c>
    </row>
    <row r="1136" spans="3:18" x14ac:dyDescent="0.25">
      <c r="C1136" s="8">
        <v>2021</v>
      </c>
      <c r="D1136" s="80" t="s">
        <v>10437</v>
      </c>
      <c r="E1136" s="9" t="str">
        <f>IFERROR(VLOOKUP(F1136,Table3[#All],2,FALSE)," ")</f>
        <v xml:space="preserve"> </v>
      </c>
      <c r="F1136" s="1" t="s">
        <v>11228</v>
      </c>
      <c r="G1136" s="1" t="s">
        <v>11227</v>
      </c>
      <c r="H1136" s="1"/>
      <c r="I1136" s="1" t="s">
        <v>10976</v>
      </c>
      <c r="J1136" s="1" t="s">
        <v>26</v>
      </c>
      <c r="K1136" s="2">
        <v>0.9</v>
      </c>
      <c r="L1136" s="52">
        <v>200000</v>
      </c>
      <c r="M1136" s="58">
        <f>Table1[[#This Row],[Percent]]*Table1[[#This Row],[Estimated Cost]]</f>
        <v>180000</v>
      </c>
      <c r="N1136" s="92">
        <f>Table1[[#This Row],[Estimated Cost]]-Table1[[#This Row],[Grant Money ]]</f>
        <v>20000</v>
      </c>
      <c r="O1136" s="45">
        <v>72630106</v>
      </c>
      <c r="P1136" s="58">
        <v>26095073</v>
      </c>
      <c r="Q1136" s="72">
        <v>75000000</v>
      </c>
      <c r="R1136" s="73" t="s">
        <v>18</v>
      </c>
    </row>
    <row r="1137" spans="3:18" x14ac:dyDescent="0.25">
      <c r="C1137" s="8">
        <v>2021</v>
      </c>
      <c r="D1137" s="80" t="s">
        <v>10437</v>
      </c>
      <c r="E1137" s="9" t="str">
        <f>IFERROR(VLOOKUP(F1137,Table3[#All],2,FALSE)," ")</f>
        <v xml:space="preserve"> </v>
      </c>
      <c r="F1137" s="1" t="s">
        <v>11019</v>
      </c>
      <c r="G1137" s="1" t="s">
        <v>11020</v>
      </c>
      <c r="H1137" s="1"/>
      <c r="I1137" s="1" t="s">
        <v>9515</v>
      </c>
      <c r="J1137" s="9" t="s">
        <v>11</v>
      </c>
      <c r="K1137" s="2">
        <v>0.9</v>
      </c>
      <c r="L1137" s="52">
        <v>719320</v>
      </c>
      <c r="M1137" s="58">
        <f>Table1[[#This Row],[Percent]]*Table1[[#This Row],[Estimated Cost]]</f>
        <v>647388</v>
      </c>
      <c r="N1137" s="92">
        <f>Table1[[#This Row],[Estimated Cost]]-Table1[[#This Row],[Grant Money ]]</f>
        <v>71932</v>
      </c>
      <c r="O1137" s="45">
        <v>72630106</v>
      </c>
      <c r="P1137" s="58">
        <v>26095073</v>
      </c>
      <c r="Q1137" s="72">
        <v>75000000</v>
      </c>
      <c r="R1137" s="73" t="s">
        <v>18</v>
      </c>
    </row>
    <row r="1138" spans="3:18" ht="16.5" customHeight="1" x14ac:dyDescent="0.25">
      <c r="C1138" s="8">
        <v>2021</v>
      </c>
      <c r="D1138" s="80" t="s">
        <v>173</v>
      </c>
      <c r="E1138" s="9" t="str">
        <f>IFERROR(VLOOKUP(F1138,Table3[#All],2,FALSE)," ")</f>
        <v xml:space="preserve"> </v>
      </c>
      <c r="F1138" s="1" t="s">
        <v>11230</v>
      </c>
      <c r="G1138" s="1" t="s">
        <v>2715</v>
      </c>
      <c r="H1138" s="1"/>
      <c r="I1138" s="1" t="s">
        <v>11231</v>
      </c>
      <c r="J1138" s="1" t="s">
        <v>26</v>
      </c>
      <c r="K1138" s="2">
        <v>0.9</v>
      </c>
      <c r="L1138" s="52">
        <v>5555555</v>
      </c>
      <c r="M1138" s="58">
        <f>Table1[[#This Row],[Percent]]*Table1[[#This Row],[Estimated Cost]]</f>
        <v>4999999.5</v>
      </c>
      <c r="N1138" s="92">
        <f>Table1[[#This Row],[Estimated Cost]]-Table1[[#This Row],[Grant Money ]]</f>
        <v>555555.5</v>
      </c>
      <c r="O1138" s="45">
        <v>72630106</v>
      </c>
      <c r="P1138" s="58">
        <v>26095073</v>
      </c>
      <c r="Q1138" s="72">
        <v>75000000</v>
      </c>
      <c r="R1138" s="73" t="s">
        <v>18</v>
      </c>
    </row>
    <row r="1139" spans="3:18" x14ac:dyDescent="0.25">
      <c r="C1139" s="8">
        <v>2021</v>
      </c>
      <c r="D1139" s="80" t="s">
        <v>173</v>
      </c>
      <c r="E1139" s="9" t="str">
        <f>IFERROR(VLOOKUP(F1139,Table3[#All],2,FALSE)," ")</f>
        <v>FTW</v>
      </c>
      <c r="F1139" s="9" t="s">
        <v>11011</v>
      </c>
      <c r="G1139" s="9" t="s">
        <v>194</v>
      </c>
      <c r="H1139" s="9"/>
      <c r="I1139" s="9" t="s">
        <v>86</v>
      </c>
      <c r="J1139" s="9" t="s">
        <v>11</v>
      </c>
      <c r="K1139" s="2">
        <v>0.9</v>
      </c>
      <c r="L1139" s="45">
        <v>4650000</v>
      </c>
      <c r="M1139" s="58">
        <f>Table1[[#This Row],[Percent]]*Table1[[#This Row],[Estimated Cost]]</f>
        <v>4185000</v>
      </c>
      <c r="N1139" s="92">
        <f>Table1[[#This Row],[Estimated Cost]]-Table1[[#This Row],[Grant Money ]]</f>
        <v>465000</v>
      </c>
      <c r="O1139" s="45">
        <v>72630106</v>
      </c>
      <c r="P1139" s="58">
        <v>26095073</v>
      </c>
      <c r="Q1139" s="72">
        <v>75000000</v>
      </c>
      <c r="R1139" s="73" t="s">
        <v>51</v>
      </c>
    </row>
    <row r="1140" spans="3:18" x14ac:dyDescent="0.25">
      <c r="C1140" s="8">
        <v>2021</v>
      </c>
      <c r="D1140" s="80" t="s">
        <v>173</v>
      </c>
      <c r="E1140" s="9" t="str">
        <f>IFERROR(VLOOKUP(F1140,Table3[#All],2,FALSE)," ")</f>
        <v xml:space="preserve"> </v>
      </c>
      <c r="F1140" s="9" t="s">
        <v>11232</v>
      </c>
      <c r="G1140" s="9" t="s">
        <v>5375</v>
      </c>
      <c r="H1140" s="9"/>
      <c r="I1140" s="9" t="s">
        <v>9461</v>
      </c>
      <c r="J1140" s="9" t="s">
        <v>26</v>
      </c>
      <c r="K1140" s="2">
        <v>0.9</v>
      </c>
      <c r="L1140" s="45">
        <v>700000</v>
      </c>
      <c r="M1140" s="58">
        <f>Table1[[#This Row],[Percent]]*Table1[[#This Row],[Estimated Cost]]</f>
        <v>630000</v>
      </c>
      <c r="N1140" s="92">
        <f>Table1[[#This Row],[Estimated Cost]]-Table1[[#This Row],[Grant Money ]]</f>
        <v>70000</v>
      </c>
      <c r="O1140" s="45">
        <v>72630106</v>
      </c>
      <c r="P1140" s="58">
        <v>26095073</v>
      </c>
      <c r="Q1140" s="72">
        <v>75000000</v>
      </c>
      <c r="R1140" s="73" t="s">
        <v>18</v>
      </c>
    </row>
    <row r="1141" spans="3:18" x14ac:dyDescent="0.25">
      <c r="C1141" s="8">
        <v>2021</v>
      </c>
      <c r="D1141" s="80" t="s">
        <v>173</v>
      </c>
      <c r="E1141" s="9" t="str">
        <f>IFERROR(VLOOKUP(F1141,Table3[#All],2,FALSE)," ")</f>
        <v xml:space="preserve"> </v>
      </c>
      <c r="F1141" s="9" t="s">
        <v>133</v>
      </c>
      <c r="G1141" s="9" t="s">
        <v>11075</v>
      </c>
      <c r="H1141" s="9"/>
      <c r="I1141" s="9" t="s">
        <v>86</v>
      </c>
      <c r="J1141" s="9" t="s">
        <v>26</v>
      </c>
      <c r="K1141" s="2">
        <v>0.9</v>
      </c>
      <c r="L1141" s="45">
        <v>1735000</v>
      </c>
      <c r="M1141" s="58">
        <f>Table1[[#This Row],[Percent]]*Table1[[#This Row],[Estimated Cost]]</f>
        <v>1561500</v>
      </c>
      <c r="N1141" s="92">
        <f>Table1[[#This Row],[Estimated Cost]]-Table1[[#This Row],[Grant Money ]]</f>
        <v>173500</v>
      </c>
      <c r="O1141" s="45">
        <v>72630106</v>
      </c>
      <c r="P1141" s="58">
        <v>26095073</v>
      </c>
      <c r="Q1141" s="72">
        <v>75000000</v>
      </c>
      <c r="R1141" s="73" t="s">
        <v>18</v>
      </c>
    </row>
    <row r="1142" spans="3:18" x14ac:dyDescent="0.25">
      <c r="C1142" s="8">
        <v>2021</v>
      </c>
      <c r="D1142" s="80" t="s">
        <v>173</v>
      </c>
      <c r="E1142" s="9" t="str">
        <f>IFERROR(VLOOKUP(F1142,Table3[#All],2,FALSE)," ")</f>
        <v xml:space="preserve"> </v>
      </c>
      <c r="F1142" s="9" t="s">
        <v>11021</v>
      </c>
      <c r="G1142" s="9" t="s">
        <v>238</v>
      </c>
      <c r="H1142" s="9"/>
      <c r="I1142" s="9" t="s">
        <v>10</v>
      </c>
      <c r="J1142" s="9" t="s">
        <v>11</v>
      </c>
      <c r="K1142" s="2">
        <v>0.9</v>
      </c>
      <c r="L1142" s="45">
        <v>166667</v>
      </c>
      <c r="M1142" s="58">
        <f>Table1[[#This Row],[Percent]]*Table1[[#This Row],[Estimated Cost]]</f>
        <v>150000.30000000002</v>
      </c>
      <c r="N1142" s="92">
        <f>Table1[[#This Row],[Estimated Cost]]-Table1[[#This Row],[Grant Money ]]</f>
        <v>16666.699999999983</v>
      </c>
      <c r="O1142" s="45">
        <v>72630106</v>
      </c>
      <c r="P1142" s="58">
        <v>26095073</v>
      </c>
      <c r="Q1142" s="72">
        <v>75000000</v>
      </c>
      <c r="R1142" s="73" t="s">
        <v>18</v>
      </c>
    </row>
    <row r="1143" spans="3:18" x14ac:dyDescent="0.25">
      <c r="C1143" s="8">
        <v>2021</v>
      </c>
      <c r="D1143" s="80" t="s">
        <v>173</v>
      </c>
      <c r="E1143" s="9" t="str">
        <f>IFERROR(VLOOKUP(F1143,Table3[#All],2,FALSE)," ")</f>
        <v xml:space="preserve"> </v>
      </c>
      <c r="F1143" s="9" t="s">
        <v>11065</v>
      </c>
      <c r="G1143" s="9" t="s">
        <v>8787</v>
      </c>
      <c r="H1143" s="9"/>
      <c r="I1143" s="9" t="s">
        <v>86</v>
      </c>
      <c r="J1143" s="9" t="s">
        <v>11</v>
      </c>
      <c r="K1143" s="2">
        <v>0.9</v>
      </c>
      <c r="L1143" s="45">
        <v>295000</v>
      </c>
      <c r="M1143" s="58">
        <f>Table1[[#This Row],[Percent]]*Table1[[#This Row],[Estimated Cost]]</f>
        <v>265500</v>
      </c>
      <c r="N1143" s="92">
        <f>Table1[[#This Row],[Estimated Cost]]-Table1[[#This Row],[Grant Money ]]</f>
        <v>29500</v>
      </c>
      <c r="O1143" s="45">
        <v>72630106</v>
      </c>
      <c r="P1143" s="58">
        <v>26095073</v>
      </c>
      <c r="Q1143" s="72">
        <v>75000000</v>
      </c>
      <c r="R1143" s="73" t="s">
        <v>18</v>
      </c>
    </row>
    <row r="1144" spans="3:18" x14ac:dyDescent="0.25">
      <c r="C1144" s="8">
        <v>2022</v>
      </c>
      <c r="D1144" s="79" t="s">
        <v>12</v>
      </c>
      <c r="E1144" s="9" t="str">
        <f>IFERROR(VLOOKUP(F1144,Table3[#All],2,FALSE)," ")</f>
        <v xml:space="preserve"> </v>
      </c>
      <c r="F1144" s="9" t="s">
        <v>11233</v>
      </c>
      <c r="G1144" s="9" t="s">
        <v>1942</v>
      </c>
      <c r="H1144" s="9"/>
      <c r="I1144" s="9" t="s">
        <v>11234</v>
      </c>
      <c r="J1144" s="9" t="s">
        <v>11</v>
      </c>
      <c r="K1144" s="2">
        <v>0.9</v>
      </c>
      <c r="L1144" s="45">
        <v>2500000</v>
      </c>
      <c r="M1144" s="58">
        <f>Table1[[#This Row],[Percent]]*Table1[[#This Row],[Estimated Cost]]</f>
        <v>2250000</v>
      </c>
      <c r="N1144" s="92">
        <f>Table1[[#This Row],[Estimated Cost]]-Table1[[#This Row],[Grant Money ]]</f>
        <v>250000</v>
      </c>
      <c r="O1144" s="45">
        <v>91637449</v>
      </c>
      <c r="P1144" s="58">
        <v>11186222</v>
      </c>
      <c r="Q1144" s="72"/>
      <c r="R1144" s="73" t="s">
        <v>18</v>
      </c>
    </row>
    <row r="1145" spans="3:18" x14ac:dyDescent="0.25">
      <c r="C1145" s="8">
        <v>2022</v>
      </c>
      <c r="D1145" s="79" t="s">
        <v>12</v>
      </c>
      <c r="E1145" s="9" t="str">
        <f>IFERROR(VLOOKUP(F1145,Table3[#All],2,FALSE)," ")</f>
        <v>XBP</v>
      </c>
      <c r="F1145" s="9" t="s">
        <v>9447</v>
      </c>
      <c r="G1145" s="9" t="s">
        <v>1254</v>
      </c>
      <c r="H1145" s="9"/>
      <c r="I1145" s="9" t="s">
        <v>10</v>
      </c>
      <c r="J1145" s="9" t="s">
        <v>11</v>
      </c>
      <c r="K1145" s="2">
        <v>0.9</v>
      </c>
      <c r="L1145" s="45">
        <v>100000</v>
      </c>
      <c r="M1145" s="58">
        <f>Table1[[#This Row],[Percent]]*Table1[[#This Row],[Estimated Cost]]</f>
        <v>90000</v>
      </c>
      <c r="N1145" s="92">
        <f>Table1[[#This Row],[Estimated Cost]]-Table1[[#This Row],[Grant Money ]]</f>
        <v>10000</v>
      </c>
      <c r="O1145" s="45">
        <v>91637449</v>
      </c>
      <c r="P1145" s="58">
        <v>11186222</v>
      </c>
      <c r="Q1145" s="72"/>
      <c r="R1145" s="61" t="s">
        <v>51</v>
      </c>
    </row>
    <row r="1146" spans="3:18" x14ac:dyDescent="0.25">
      <c r="C1146" s="8">
        <v>2022</v>
      </c>
      <c r="D1146" s="79" t="s">
        <v>12</v>
      </c>
      <c r="E1146" s="9" t="str">
        <f>IFERROR(VLOOKUP(F1146,Table3[#All],2,FALSE)," ")</f>
        <v xml:space="preserve"> </v>
      </c>
      <c r="F1146" s="9" t="s">
        <v>11235</v>
      </c>
      <c r="G1146" s="9" t="s">
        <v>63</v>
      </c>
      <c r="H1146" s="9"/>
      <c r="I1146" s="9" t="s">
        <v>10</v>
      </c>
      <c r="J1146" s="9" t="s">
        <v>11</v>
      </c>
      <c r="K1146" s="2">
        <v>0.9</v>
      </c>
      <c r="L1146" s="45">
        <v>100000</v>
      </c>
      <c r="M1146" s="58">
        <f>Table1[[#This Row],[Percent]]*Table1[[#This Row],[Estimated Cost]]</f>
        <v>90000</v>
      </c>
      <c r="N1146" s="92">
        <f>Table1[[#This Row],[Estimated Cost]]-Table1[[#This Row],[Grant Money ]]</f>
        <v>10000</v>
      </c>
      <c r="O1146" s="45">
        <v>91637449</v>
      </c>
      <c r="P1146" s="58">
        <v>11186222</v>
      </c>
      <c r="Q1146" s="72"/>
      <c r="R1146" s="73" t="s">
        <v>18</v>
      </c>
    </row>
    <row r="1147" spans="3:18" x14ac:dyDescent="0.25">
      <c r="C1147" s="8">
        <v>2022</v>
      </c>
      <c r="D1147" s="79" t="s">
        <v>12</v>
      </c>
      <c r="E1147" s="9" t="str">
        <f>IFERROR(VLOOKUP(F1147,Table3[#All],2,FALSE)," ")</f>
        <v xml:space="preserve"> </v>
      </c>
      <c r="F1147" s="9" t="s">
        <v>11236</v>
      </c>
      <c r="G1147" s="9" t="s">
        <v>158</v>
      </c>
      <c r="H1147" s="9"/>
      <c r="I1147" s="9" t="s">
        <v>11237</v>
      </c>
      <c r="J1147" s="9" t="s">
        <v>26</v>
      </c>
      <c r="K1147" s="2">
        <v>0.5</v>
      </c>
      <c r="L1147" s="45">
        <v>1080000</v>
      </c>
      <c r="M1147" s="58">
        <f>Table1[[#This Row],[Percent]]*Table1[[#This Row],[Estimated Cost]]</f>
        <v>540000</v>
      </c>
      <c r="N1147" s="92">
        <f>Table1[[#This Row],[Estimated Cost]]-Table1[[#This Row],[Grant Money ]]</f>
        <v>540000</v>
      </c>
      <c r="O1147" s="45">
        <v>91637449</v>
      </c>
      <c r="P1147" s="58">
        <v>11186222</v>
      </c>
      <c r="Q1147" s="72"/>
      <c r="R1147" s="73" t="s">
        <v>18</v>
      </c>
    </row>
    <row r="1148" spans="3:18" x14ac:dyDescent="0.25">
      <c r="C1148" s="8">
        <v>2022</v>
      </c>
      <c r="D1148" s="79" t="s">
        <v>12</v>
      </c>
      <c r="E1148" s="9" t="str">
        <f>IFERROR(VLOOKUP(F1148,Table3[#All],2,FALSE)," ")</f>
        <v xml:space="preserve"> </v>
      </c>
      <c r="F1148" s="9" t="s">
        <v>11238</v>
      </c>
      <c r="G1148" s="9" t="s">
        <v>168</v>
      </c>
      <c r="H1148" s="9"/>
      <c r="I1148" s="9" t="s">
        <v>10534</v>
      </c>
      <c r="J1148" s="9" t="s">
        <v>11</v>
      </c>
      <c r="K1148" s="30">
        <v>0.9</v>
      </c>
      <c r="L1148" s="45">
        <v>200000</v>
      </c>
      <c r="M1148" s="58">
        <f>Table1[[#This Row],[Percent]]*Table1[[#This Row],[Estimated Cost]]</f>
        <v>180000</v>
      </c>
      <c r="N1148" s="92">
        <f>Table1[[#This Row],[Estimated Cost]]-Table1[[#This Row],[Grant Money ]]</f>
        <v>20000</v>
      </c>
      <c r="O1148" s="45">
        <v>91637449</v>
      </c>
      <c r="P1148" s="58">
        <v>11186222</v>
      </c>
      <c r="Q1148" s="72"/>
      <c r="R1148" s="73" t="s">
        <v>18</v>
      </c>
    </row>
    <row r="1149" spans="3:18" x14ac:dyDescent="0.25">
      <c r="C1149" s="8">
        <v>2022</v>
      </c>
      <c r="D1149" s="79" t="s">
        <v>71</v>
      </c>
      <c r="E1149" s="9" t="str">
        <f>IFERROR(VLOOKUP(F1149,Table3[#All],2,FALSE)," ")</f>
        <v xml:space="preserve"> </v>
      </c>
      <c r="F1149" s="9" t="s">
        <v>11239</v>
      </c>
      <c r="G1149" s="9" t="s">
        <v>225</v>
      </c>
      <c r="H1149" s="9"/>
      <c r="I1149" s="9" t="s">
        <v>11240</v>
      </c>
      <c r="J1149" s="9" t="s">
        <v>11</v>
      </c>
      <c r="K1149" s="30">
        <v>0.9</v>
      </c>
      <c r="L1149" s="45">
        <v>333333</v>
      </c>
      <c r="M1149" s="58">
        <f>Table1[[#This Row],[Percent]]*Table1[[#This Row],[Estimated Cost]]</f>
        <v>299999.7</v>
      </c>
      <c r="N1149" s="92">
        <f>Table1[[#This Row],[Estimated Cost]]-Table1[[#This Row],[Grant Money ]]</f>
        <v>33333.299999999988</v>
      </c>
      <c r="O1149" s="45">
        <v>91637449</v>
      </c>
      <c r="P1149" s="58">
        <v>11186222</v>
      </c>
      <c r="Q1149" s="72"/>
      <c r="R1149" s="73" t="s">
        <v>18</v>
      </c>
    </row>
    <row r="1150" spans="3:18" x14ac:dyDescent="0.25">
      <c r="C1150" s="8">
        <v>2022</v>
      </c>
      <c r="D1150" s="79" t="s">
        <v>71</v>
      </c>
      <c r="E1150" s="9" t="str">
        <f>IFERROR(VLOOKUP(F1150,Table3[#All],2,FALSE)," ")</f>
        <v xml:space="preserve"> </v>
      </c>
      <c r="F1150" s="9" t="s">
        <v>169</v>
      </c>
      <c r="G1150" s="9" t="s">
        <v>167</v>
      </c>
      <c r="H1150" s="9"/>
      <c r="I1150" s="9" t="s">
        <v>86</v>
      </c>
      <c r="J1150" s="9" t="s">
        <v>11</v>
      </c>
      <c r="K1150" s="30">
        <v>0.9</v>
      </c>
      <c r="L1150" s="45">
        <v>2550000</v>
      </c>
      <c r="M1150" s="58">
        <f>Table1[[#This Row],[Percent]]*Table1[[#This Row],[Estimated Cost]]</f>
        <v>2295000</v>
      </c>
      <c r="N1150" s="92">
        <f>Table1[[#This Row],[Estimated Cost]]-Table1[[#This Row],[Grant Money ]]</f>
        <v>255000</v>
      </c>
      <c r="O1150" s="45">
        <v>91637449</v>
      </c>
      <c r="P1150" s="58">
        <v>11186222</v>
      </c>
      <c r="Q1150" s="72"/>
      <c r="R1150" s="73" t="s">
        <v>18</v>
      </c>
    </row>
    <row r="1151" spans="3:18" x14ac:dyDescent="0.25">
      <c r="C1151" s="8">
        <v>2022</v>
      </c>
      <c r="D1151" s="79" t="s">
        <v>71</v>
      </c>
      <c r="E1151" s="9" t="str">
        <f>IFERROR(VLOOKUP(F1151,Table3[#All],2,FALSE)," ")</f>
        <v xml:space="preserve"> </v>
      </c>
      <c r="F1151" s="9" t="s">
        <v>25</v>
      </c>
      <c r="G1151" s="9" t="s">
        <v>113</v>
      </c>
      <c r="H1151" s="9"/>
      <c r="I1151" s="9" t="s">
        <v>10</v>
      </c>
      <c r="J1151" s="9" t="s">
        <v>11</v>
      </c>
      <c r="K1151" s="30">
        <v>0.9</v>
      </c>
      <c r="L1151" s="45">
        <v>150000</v>
      </c>
      <c r="M1151" s="58">
        <f>Table1[[#This Row],[Percent]]*Table1[[#This Row],[Estimated Cost]]</f>
        <v>135000</v>
      </c>
      <c r="N1151" s="92">
        <f>Table1[[#This Row],[Estimated Cost]]-Table1[[#This Row],[Grant Money ]]</f>
        <v>15000</v>
      </c>
      <c r="O1151" s="45">
        <v>91637449</v>
      </c>
      <c r="P1151" s="58">
        <v>11186222</v>
      </c>
      <c r="Q1151" s="72"/>
      <c r="R1151" s="73" t="s">
        <v>18</v>
      </c>
    </row>
    <row r="1152" spans="3:18" x14ac:dyDescent="0.25">
      <c r="C1152" s="8">
        <v>2022</v>
      </c>
      <c r="D1152" s="79" t="s">
        <v>71</v>
      </c>
      <c r="E1152" s="9" t="str">
        <f>IFERROR(VLOOKUP(F1152,Table3[#All],2,FALSE)," ")</f>
        <v>7F3</v>
      </c>
      <c r="F1152" s="9" t="s">
        <v>11088</v>
      </c>
      <c r="G1152" s="9" t="s">
        <v>11178</v>
      </c>
      <c r="H1152" s="9"/>
      <c r="I1152" s="9" t="s">
        <v>86</v>
      </c>
      <c r="J1152" s="1" t="s">
        <v>11</v>
      </c>
      <c r="K1152" s="2">
        <v>0.9</v>
      </c>
      <c r="L1152" s="52">
        <v>1475000</v>
      </c>
      <c r="M1152" s="52">
        <f>Table1[[#This Row],[Percent]]*Table1[[#This Row],[Estimated Cost]]</f>
        <v>1327500</v>
      </c>
      <c r="N1152" s="52">
        <f>Table1[[#This Row],[Estimated Cost]]-Table1[[#This Row],[Grant Money ]]</f>
        <v>147500</v>
      </c>
      <c r="O1152" s="45">
        <v>91637449</v>
      </c>
      <c r="P1152" s="58">
        <v>11186222</v>
      </c>
      <c r="Q1152" s="72"/>
      <c r="R1152" s="61" t="s">
        <v>51</v>
      </c>
    </row>
    <row r="1153" spans="3:18" x14ac:dyDescent="0.25">
      <c r="C1153" s="8">
        <v>2022</v>
      </c>
      <c r="D1153" s="79" t="s">
        <v>71</v>
      </c>
      <c r="E1153" s="9" t="str">
        <f>IFERROR(VLOOKUP(F1153,Table3[#All],2,FALSE)," ")</f>
        <v xml:space="preserve"> </v>
      </c>
      <c r="F1153" s="9" t="s">
        <v>11061</v>
      </c>
      <c r="G1153" s="9" t="s">
        <v>2685</v>
      </c>
      <c r="H1153" s="9"/>
      <c r="I1153" s="9" t="s">
        <v>11059</v>
      </c>
      <c r="J1153" s="1" t="s">
        <v>11</v>
      </c>
      <c r="K1153" s="2">
        <v>0.9</v>
      </c>
      <c r="L1153" s="52">
        <v>2085000</v>
      </c>
      <c r="M1153" s="52">
        <f>Table1[[#This Row],[Percent]]*Table1[[#This Row],[Estimated Cost]]</f>
        <v>1876500</v>
      </c>
      <c r="N1153" s="52">
        <f>Table1[[#This Row],[Estimated Cost]]-Table1[[#This Row],[Grant Money ]]</f>
        <v>208500</v>
      </c>
      <c r="O1153" s="45">
        <v>91637449</v>
      </c>
      <c r="P1153" s="58">
        <v>11186222</v>
      </c>
      <c r="Q1153" s="72"/>
      <c r="R1153" s="73" t="s">
        <v>18</v>
      </c>
    </row>
    <row r="1154" spans="3:18" x14ac:dyDescent="0.25">
      <c r="C1154" s="8">
        <v>2022</v>
      </c>
      <c r="D1154" s="79" t="s">
        <v>71</v>
      </c>
      <c r="E1154" s="9" t="str">
        <f>IFERROR(VLOOKUP(F1154,Table3[#All],2,FALSE)," ")</f>
        <v xml:space="preserve"> </v>
      </c>
      <c r="F1154" s="9" t="s">
        <v>10997</v>
      </c>
      <c r="G1154" s="9" t="s">
        <v>4412</v>
      </c>
      <c r="H1154" s="9"/>
      <c r="I1154" s="9" t="s">
        <v>111</v>
      </c>
      <c r="J1154" s="1" t="s">
        <v>11</v>
      </c>
      <c r="K1154" s="2">
        <v>0.9</v>
      </c>
      <c r="L1154" s="52">
        <v>1175000</v>
      </c>
      <c r="M1154" s="52">
        <f>Table1[[#This Row],[Percent]]*Table1[[#This Row],[Estimated Cost]]</f>
        <v>1057500</v>
      </c>
      <c r="N1154" s="52">
        <f>Table1[[#This Row],[Estimated Cost]]-Table1[[#This Row],[Grant Money ]]</f>
        <v>117500</v>
      </c>
      <c r="O1154" s="45">
        <v>91637449</v>
      </c>
      <c r="P1154" s="58">
        <v>11186222</v>
      </c>
      <c r="Q1154" s="72"/>
      <c r="R1154" s="73" t="s">
        <v>18</v>
      </c>
    </row>
    <row r="1155" spans="3:18" x14ac:dyDescent="0.25">
      <c r="C1155" s="8">
        <v>2022</v>
      </c>
      <c r="D1155" s="79" t="s">
        <v>71</v>
      </c>
      <c r="E1155" s="9" t="str">
        <f>IFERROR(VLOOKUP(F1155,Table3[#All],2,FALSE)," ")</f>
        <v xml:space="preserve"> </v>
      </c>
      <c r="F1155" s="9" t="s">
        <v>11241</v>
      </c>
      <c r="G1155" s="9" t="s">
        <v>11242</v>
      </c>
      <c r="H1155" s="9"/>
      <c r="I1155" s="9" t="s">
        <v>10976</v>
      </c>
      <c r="J1155" s="1" t="s">
        <v>26</v>
      </c>
      <c r="K1155" s="2">
        <v>0.75</v>
      </c>
      <c r="L1155" s="52">
        <v>150000</v>
      </c>
      <c r="M1155" s="52">
        <f>Table1[[#This Row],[Percent]]*Table1[[#This Row],[Estimated Cost]]</f>
        <v>112500</v>
      </c>
      <c r="N1155" s="52">
        <f>Table1[[#This Row],[Estimated Cost]]-Table1[[#This Row],[Grant Money ]]</f>
        <v>37500</v>
      </c>
      <c r="O1155" s="45">
        <v>91637449</v>
      </c>
      <c r="P1155" s="58">
        <v>11186222</v>
      </c>
      <c r="Q1155" s="72"/>
      <c r="R1155" s="73" t="s">
        <v>18</v>
      </c>
    </row>
    <row r="1156" spans="3:18" x14ac:dyDescent="0.25">
      <c r="C1156" s="8">
        <v>2022</v>
      </c>
      <c r="D1156" s="79" t="s">
        <v>71</v>
      </c>
      <c r="E1156" s="9" t="str">
        <f>IFERROR(VLOOKUP(F1156,Table3[#All],2,FALSE)," ")</f>
        <v xml:space="preserve"> </v>
      </c>
      <c r="F1156" s="9" t="s">
        <v>10980</v>
      </c>
      <c r="G1156" s="9" t="s">
        <v>281</v>
      </c>
      <c r="H1156" s="9"/>
      <c r="I1156" s="9" t="s">
        <v>9490</v>
      </c>
      <c r="J1156" s="1" t="s">
        <v>26</v>
      </c>
      <c r="K1156" s="2">
        <v>0.9</v>
      </c>
      <c r="L1156" s="52">
        <v>2188220</v>
      </c>
      <c r="M1156" s="52">
        <f>Table1[[#This Row],[Percent]]*Table1[[#This Row],[Estimated Cost]]</f>
        <v>1969398</v>
      </c>
      <c r="N1156" s="52">
        <f>Table1[[#This Row],[Estimated Cost]]-Table1[[#This Row],[Grant Money ]]</f>
        <v>218822</v>
      </c>
      <c r="O1156" s="45">
        <v>91637449</v>
      </c>
      <c r="P1156" s="58">
        <v>11186222</v>
      </c>
      <c r="Q1156" s="72"/>
      <c r="R1156" s="73" t="s">
        <v>18</v>
      </c>
    </row>
    <row r="1157" spans="3:18" x14ac:dyDescent="0.25">
      <c r="C1157" s="8">
        <v>2022</v>
      </c>
      <c r="D1157" s="79" t="s">
        <v>71</v>
      </c>
      <c r="E1157" s="9" t="str">
        <f>IFERROR(VLOOKUP(F1157,Table3[#All],2,FALSE)," ")</f>
        <v xml:space="preserve"> </v>
      </c>
      <c r="F1157" s="9" t="s">
        <v>11056</v>
      </c>
      <c r="G1157" s="9" t="s">
        <v>6602</v>
      </c>
      <c r="H1157" s="9"/>
      <c r="I1157" s="9" t="s">
        <v>111</v>
      </c>
      <c r="J1157" s="1" t="s">
        <v>11</v>
      </c>
      <c r="K1157" s="2">
        <v>0.9</v>
      </c>
      <c r="L1157" s="52">
        <v>250000</v>
      </c>
      <c r="M1157" s="52">
        <f>Table1[[#This Row],[Percent]]*Table1[[#This Row],[Estimated Cost]]</f>
        <v>225000</v>
      </c>
      <c r="N1157" s="52">
        <f>Table1[[#This Row],[Estimated Cost]]-Table1[[#This Row],[Grant Money ]]</f>
        <v>25000</v>
      </c>
      <c r="O1157" s="45">
        <v>91637449</v>
      </c>
      <c r="P1157" s="58">
        <v>11186222</v>
      </c>
      <c r="Q1157" s="72"/>
      <c r="R1157" s="73" t="s">
        <v>18</v>
      </c>
    </row>
    <row r="1158" spans="3:18" x14ac:dyDescent="0.25">
      <c r="C1158" s="8">
        <v>2022</v>
      </c>
      <c r="D1158" s="79" t="s">
        <v>151</v>
      </c>
      <c r="E1158" s="9" t="str">
        <f>IFERROR(VLOOKUP(F1158,Table3[#All],2,FALSE)," ")</f>
        <v xml:space="preserve"> </v>
      </c>
      <c r="F1158" s="9" t="s">
        <v>10989</v>
      </c>
      <c r="G1158" s="9" t="s">
        <v>481</v>
      </c>
      <c r="H1158" s="9"/>
      <c r="I1158" s="9" t="s">
        <v>111</v>
      </c>
      <c r="J1158" s="1" t="s">
        <v>11</v>
      </c>
      <c r="K1158" s="2">
        <v>0.9</v>
      </c>
      <c r="L1158" s="52">
        <v>950000</v>
      </c>
      <c r="M1158" s="52">
        <f>Table1[[#This Row],[Percent]]*Table1[[#This Row],[Estimated Cost]]</f>
        <v>855000</v>
      </c>
      <c r="N1158" s="52">
        <f>Table1[[#This Row],[Estimated Cost]]-Table1[[#This Row],[Grant Money ]]</f>
        <v>95000</v>
      </c>
      <c r="O1158" s="45">
        <v>91637449</v>
      </c>
      <c r="P1158" s="58">
        <v>11186222</v>
      </c>
      <c r="Q1158" s="72"/>
      <c r="R1158" s="73" t="s">
        <v>18</v>
      </c>
    </row>
    <row r="1159" spans="3:18" x14ac:dyDescent="0.25">
      <c r="C1159" s="8">
        <v>2022</v>
      </c>
      <c r="D1159" s="79" t="s">
        <v>151</v>
      </c>
      <c r="E1159" s="9" t="str">
        <f>IFERROR(VLOOKUP(F1159,Table3[#All],2,FALSE)," ")</f>
        <v xml:space="preserve"> </v>
      </c>
      <c r="F1159" s="9" t="s">
        <v>257</v>
      </c>
      <c r="G1159" s="9" t="s">
        <v>264</v>
      </c>
      <c r="H1159" s="9"/>
      <c r="I1159" s="9" t="s">
        <v>10</v>
      </c>
      <c r="J1159" s="1" t="s">
        <v>11</v>
      </c>
      <c r="K1159" s="2">
        <v>0.9</v>
      </c>
      <c r="L1159" s="52">
        <v>155000</v>
      </c>
      <c r="M1159" s="52">
        <f>Table1[[#This Row],[Percent]]*Table1[[#This Row],[Estimated Cost]]</f>
        <v>139500</v>
      </c>
      <c r="N1159" s="52">
        <f>Table1[[#This Row],[Estimated Cost]]-Table1[[#This Row],[Grant Money ]]</f>
        <v>15500</v>
      </c>
      <c r="O1159" s="45">
        <v>91637449</v>
      </c>
      <c r="P1159" s="58">
        <v>11186222</v>
      </c>
      <c r="Q1159" s="72"/>
      <c r="R1159" s="73" t="s">
        <v>18</v>
      </c>
    </row>
    <row r="1160" spans="3:18" x14ac:dyDescent="0.25">
      <c r="C1160" s="8">
        <v>2022</v>
      </c>
      <c r="D1160" s="79" t="s">
        <v>151</v>
      </c>
      <c r="E1160" s="9" t="str">
        <f>IFERROR(VLOOKUP(F1160,Table3[#All],2,FALSE)," ")</f>
        <v xml:space="preserve"> </v>
      </c>
      <c r="F1160" s="9" t="s">
        <v>10438</v>
      </c>
      <c r="G1160" s="9" t="s">
        <v>157</v>
      </c>
      <c r="H1160" s="9"/>
      <c r="I1160" s="9" t="s">
        <v>86</v>
      </c>
      <c r="J1160" s="1" t="s">
        <v>11</v>
      </c>
      <c r="K1160" s="2">
        <v>0.9</v>
      </c>
      <c r="L1160" s="52">
        <v>7198000</v>
      </c>
      <c r="M1160" s="52">
        <f>Table1[[#This Row],[Percent]]*Table1[[#This Row],[Estimated Cost]]</f>
        <v>6478200</v>
      </c>
      <c r="N1160" s="52">
        <f>Table1[[#This Row],[Estimated Cost]]-Table1[[#This Row],[Grant Money ]]</f>
        <v>719800</v>
      </c>
      <c r="O1160" s="45">
        <v>91637449</v>
      </c>
      <c r="P1160" s="58">
        <v>11186222</v>
      </c>
      <c r="Q1160" s="72"/>
      <c r="R1160" s="73" t="s">
        <v>18</v>
      </c>
    </row>
    <row r="1161" spans="3:18" x14ac:dyDescent="0.25">
      <c r="C1161" s="8">
        <v>2022</v>
      </c>
      <c r="D1161" s="79" t="s">
        <v>151</v>
      </c>
      <c r="E1161" s="9" t="str">
        <f>IFERROR(VLOOKUP(F1161,Table3[#All],2,FALSE)," ")</f>
        <v>DTO</v>
      </c>
      <c r="F1161" s="9" t="s">
        <v>10504</v>
      </c>
      <c r="G1161" s="9" t="s">
        <v>2483</v>
      </c>
      <c r="H1161" s="9"/>
      <c r="I1161" s="9" t="s">
        <v>86</v>
      </c>
      <c r="J1161" s="1" t="s">
        <v>11</v>
      </c>
      <c r="K1161" s="2">
        <v>0.9</v>
      </c>
      <c r="L1161" s="52">
        <v>6000000</v>
      </c>
      <c r="M1161" s="52">
        <f>Table1[[#This Row],[Percent]]*Table1[[#This Row],[Estimated Cost]]</f>
        <v>5400000</v>
      </c>
      <c r="N1161" s="52">
        <f>Table1[[#This Row],[Estimated Cost]]-Table1[[#This Row],[Grant Money ]]</f>
        <v>600000</v>
      </c>
      <c r="O1161" s="45">
        <v>91637449</v>
      </c>
      <c r="P1161" s="58">
        <v>11186222</v>
      </c>
      <c r="Q1161" s="72"/>
      <c r="R1161" s="61" t="s">
        <v>51</v>
      </c>
    </row>
    <row r="1162" spans="3:18" x14ac:dyDescent="0.25">
      <c r="C1162" s="8">
        <v>2022</v>
      </c>
      <c r="D1162" s="79" t="s">
        <v>151</v>
      </c>
      <c r="E1162" s="9" t="str">
        <f>IFERROR(VLOOKUP(F1162,Table3[#All],2,FALSE)," ")</f>
        <v xml:space="preserve"> </v>
      </c>
      <c r="F1162" s="9" t="s">
        <v>11243</v>
      </c>
      <c r="G1162" s="9" t="s">
        <v>3398</v>
      </c>
      <c r="H1162" s="9"/>
      <c r="I1162" s="9" t="s">
        <v>11244</v>
      </c>
      <c r="J1162" s="1" t="s">
        <v>11</v>
      </c>
      <c r="K1162" s="2">
        <v>0.9</v>
      </c>
      <c r="L1162" s="52">
        <v>200000</v>
      </c>
      <c r="M1162" s="52">
        <f>Table1[[#This Row],[Percent]]*Table1[[#This Row],[Estimated Cost]]</f>
        <v>180000</v>
      </c>
      <c r="N1162" s="52">
        <f>Table1[[#This Row],[Estimated Cost]]-Table1[[#This Row],[Grant Money ]]</f>
        <v>20000</v>
      </c>
      <c r="O1162" s="45">
        <v>91637449</v>
      </c>
      <c r="P1162" s="58">
        <v>11186222</v>
      </c>
      <c r="Q1162" s="72"/>
      <c r="R1162" s="73" t="s">
        <v>18</v>
      </c>
    </row>
    <row r="1163" spans="3:18" x14ac:dyDescent="0.25">
      <c r="C1163" s="8">
        <v>2022</v>
      </c>
      <c r="D1163" s="79" t="s">
        <v>151</v>
      </c>
      <c r="E1163" s="9" t="str">
        <f>IFERROR(VLOOKUP(F1163,Table3[#All],2,FALSE)," ")</f>
        <v xml:space="preserve"> </v>
      </c>
      <c r="F1163" s="9" t="s">
        <v>11245</v>
      </c>
      <c r="G1163" s="9" t="s">
        <v>141</v>
      </c>
      <c r="H1163" s="9"/>
      <c r="I1163" s="9" t="s">
        <v>10</v>
      </c>
      <c r="J1163" s="1" t="s">
        <v>11</v>
      </c>
      <c r="K1163" s="2">
        <v>0.9</v>
      </c>
      <c r="L1163" s="52">
        <v>120000</v>
      </c>
      <c r="M1163" s="52">
        <f>Table1[[#This Row],[Percent]]*Table1[[#This Row],[Estimated Cost]]</f>
        <v>108000</v>
      </c>
      <c r="N1163" s="52">
        <f>Table1[[#This Row],[Estimated Cost]]-Table1[[#This Row],[Grant Money ]]</f>
        <v>12000</v>
      </c>
      <c r="O1163" s="45">
        <v>91637449</v>
      </c>
      <c r="P1163" s="58">
        <v>11186222</v>
      </c>
      <c r="Q1163" s="72"/>
      <c r="R1163" s="73" t="s">
        <v>18</v>
      </c>
    </row>
    <row r="1164" spans="3:18" x14ac:dyDescent="0.25">
      <c r="C1164" s="8">
        <v>2022</v>
      </c>
      <c r="D1164" s="79" t="s">
        <v>151</v>
      </c>
      <c r="E1164" s="9" t="str">
        <f>IFERROR(VLOOKUP(F1164,Table3[#All],2,FALSE)," ")</f>
        <v xml:space="preserve"> </v>
      </c>
      <c r="F1164" s="9" t="s">
        <v>9465</v>
      </c>
      <c r="G1164" s="9" t="s">
        <v>4578</v>
      </c>
      <c r="H1164" s="9"/>
      <c r="I1164" s="9" t="s">
        <v>10</v>
      </c>
      <c r="J1164" s="1" t="s">
        <v>11</v>
      </c>
      <c r="K1164" s="2">
        <v>0.9</v>
      </c>
      <c r="L1164" s="52">
        <v>200000</v>
      </c>
      <c r="M1164" s="52">
        <f>Table1[[#This Row],[Percent]]*Table1[[#This Row],[Estimated Cost]]</f>
        <v>180000</v>
      </c>
      <c r="N1164" s="52">
        <f>Table1[[#This Row],[Estimated Cost]]-Table1[[#This Row],[Grant Money ]]</f>
        <v>20000</v>
      </c>
      <c r="O1164" s="45">
        <v>91637449</v>
      </c>
      <c r="P1164" s="58">
        <v>11186222</v>
      </c>
      <c r="Q1164" s="72"/>
      <c r="R1164" s="73" t="s">
        <v>18</v>
      </c>
    </row>
    <row r="1165" spans="3:18" x14ac:dyDescent="0.25">
      <c r="C1165" s="8">
        <v>2022</v>
      </c>
      <c r="D1165" s="79" t="s">
        <v>151</v>
      </c>
      <c r="E1165" s="9" t="str">
        <f>IFERROR(VLOOKUP(F1165,Table3[#All],2,FALSE)," ")</f>
        <v xml:space="preserve"> </v>
      </c>
      <c r="F1165" s="9" t="s">
        <v>11246</v>
      </c>
      <c r="G1165" s="9" t="s">
        <v>199</v>
      </c>
      <c r="H1165" s="9"/>
      <c r="I1165" s="9" t="s">
        <v>11244</v>
      </c>
      <c r="J1165" s="1" t="s">
        <v>11</v>
      </c>
      <c r="K1165" s="2">
        <v>0.9</v>
      </c>
      <c r="L1165" s="52">
        <v>200000</v>
      </c>
      <c r="M1165" s="52">
        <f>Table1[[#This Row],[Percent]]*Table1[[#This Row],[Estimated Cost]]</f>
        <v>180000</v>
      </c>
      <c r="N1165" s="52">
        <f>Table1[[#This Row],[Estimated Cost]]-Table1[[#This Row],[Grant Money ]]</f>
        <v>20000</v>
      </c>
      <c r="O1165" s="45">
        <v>91637449</v>
      </c>
      <c r="P1165" s="58">
        <v>11186222</v>
      </c>
      <c r="Q1165" s="72"/>
      <c r="R1165" s="73" t="s">
        <v>18</v>
      </c>
    </row>
    <row r="1166" spans="3:18" x14ac:dyDescent="0.25">
      <c r="C1166" s="8">
        <v>2022</v>
      </c>
      <c r="D1166" s="79" t="s">
        <v>151</v>
      </c>
      <c r="E1166" s="9" t="str">
        <f>IFERROR(VLOOKUP(F1166,Table3[#All],2,FALSE)," ")</f>
        <v>LNC</v>
      </c>
      <c r="F1166" s="9" t="s">
        <v>9451</v>
      </c>
      <c r="G1166" s="9" t="s">
        <v>4809</v>
      </c>
      <c r="H1166" s="9"/>
      <c r="I1166" s="9" t="s">
        <v>86</v>
      </c>
      <c r="J1166" s="1" t="s">
        <v>11</v>
      </c>
      <c r="K1166" s="2">
        <v>0.9</v>
      </c>
      <c r="L1166" s="52">
        <v>2085000</v>
      </c>
      <c r="M1166" s="52">
        <f>Table1[[#This Row],[Percent]]*Table1[[#This Row],[Estimated Cost]]</f>
        <v>1876500</v>
      </c>
      <c r="N1166" s="52">
        <f>Table1[[#This Row],[Estimated Cost]]-Table1[[#This Row],[Grant Money ]]</f>
        <v>208500</v>
      </c>
      <c r="O1166" s="45">
        <v>91637449</v>
      </c>
      <c r="P1166" s="58">
        <v>11186222</v>
      </c>
      <c r="Q1166" s="72"/>
      <c r="R1166" s="61" t="s">
        <v>51</v>
      </c>
    </row>
    <row r="1167" spans="3:18" x14ac:dyDescent="0.25">
      <c r="C1167" s="8">
        <v>2022</v>
      </c>
      <c r="D1167" s="79" t="s">
        <v>151</v>
      </c>
      <c r="E1167" s="9" t="str">
        <f>IFERROR(VLOOKUP(F1167,Table3[#All],2,FALSE)," ")</f>
        <v xml:space="preserve"> </v>
      </c>
      <c r="F1167" s="9" t="s">
        <v>11030</v>
      </c>
      <c r="G1167" s="9" t="s">
        <v>201</v>
      </c>
      <c r="H1167" s="9"/>
      <c r="I1167" s="9" t="s">
        <v>86</v>
      </c>
      <c r="J1167" s="1" t="s">
        <v>11</v>
      </c>
      <c r="K1167" s="2">
        <v>0.9</v>
      </c>
      <c r="L1167" s="52">
        <v>2710000</v>
      </c>
      <c r="M1167" s="52">
        <f>Table1[[#This Row],[Percent]]*Table1[[#This Row],[Estimated Cost]]</f>
        <v>2439000</v>
      </c>
      <c r="N1167" s="52">
        <f>Table1[[#This Row],[Estimated Cost]]-Table1[[#This Row],[Grant Money ]]</f>
        <v>271000</v>
      </c>
      <c r="O1167" s="45">
        <v>91637449</v>
      </c>
      <c r="P1167" s="58">
        <v>11186222</v>
      </c>
      <c r="Q1167" s="72"/>
      <c r="R1167" s="73" t="s">
        <v>18</v>
      </c>
    </row>
    <row r="1168" spans="3:18" x14ac:dyDescent="0.25">
      <c r="C1168" s="8">
        <v>2022</v>
      </c>
      <c r="D1168" s="79" t="s">
        <v>151</v>
      </c>
      <c r="E1168" s="9" t="str">
        <f>IFERROR(VLOOKUP(F1168,Table3[#All],2,FALSE)," ")</f>
        <v xml:space="preserve"> </v>
      </c>
      <c r="F1168" s="9" t="s">
        <v>10998</v>
      </c>
      <c r="G1168" s="9" t="s">
        <v>145</v>
      </c>
      <c r="H1168" s="9"/>
      <c r="I1168" s="9" t="s">
        <v>111</v>
      </c>
      <c r="J1168" s="1" t="s">
        <v>11</v>
      </c>
      <c r="K1168" s="2">
        <v>0.9</v>
      </c>
      <c r="L1168" s="52">
        <v>870000</v>
      </c>
      <c r="M1168" s="52">
        <f>Table1[[#This Row],[Percent]]*Table1[[#This Row],[Estimated Cost]]</f>
        <v>783000</v>
      </c>
      <c r="N1168" s="52">
        <f>Table1[[#This Row],[Estimated Cost]]-Table1[[#This Row],[Grant Money ]]</f>
        <v>87000</v>
      </c>
      <c r="O1168" s="45">
        <v>91637449</v>
      </c>
      <c r="P1168" s="58">
        <v>11186222</v>
      </c>
      <c r="Q1168" s="72"/>
      <c r="R1168" s="73" t="s">
        <v>18</v>
      </c>
    </row>
    <row r="1169" spans="3:18" x14ac:dyDescent="0.25">
      <c r="C1169" s="8">
        <v>2022</v>
      </c>
      <c r="D1169" s="79" t="s">
        <v>151</v>
      </c>
      <c r="E1169" s="9" t="str">
        <f>IFERROR(VLOOKUP(F1169,Table3[#All],2,FALSE)," ")</f>
        <v>TKI</v>
      </c>
      <c r="F1169" s="9" t="s">
        <v>10517</v>
      </c>
      <c r="G1169" s="9" t="s">
        <v>10942</v>
      </c>
      <c r="H1169" s="9"/>
      <c r="I1169" s="9" t="s">
        <v>223</v>
      </c>
      <c r="J1169" s="1" t="s">
        <v>11</v>
      </c>
      <c r="K1169" s="2">
        <v>0.9</v>
      </c>
      <c r="L1169" s="52">
        <v>726222</v>
      </c>
      <c r="M1169" s="52">
        <f>Table1[[#This Row],[Percent]]*Table1[[#This Row],[Estimated Cost]]</f>
        <v>653599.80000000005</v>
      </c>
      <c r="N1169" s="52">
        <f>Table1[[#This Row],[Estimated Cost]]-Table1[[#This Row],[Grant Money ]]</f>
        <v>72622.199999999953</v>
      </c>
      <c r="O1169" s="45">
        <v>91637449</v>
      </c>
      <c r="P1169" s="58">
        <v>11186222</v>
      </c>
      <c r="Q1169" s="72"/>
      <c r="R1169" s="61" t="s">
        <v>51</v>
      </c>
    </row>
    <row r="1170" spans="3:18" x14ac:dyDescent="0.25">
      <c r="C1170" s="8">
        <v>2022</v>
      </c>
      <c r="D1170" s="79" t="s">
        <v>151</v>
      </c>
      <c r="E1170" s="9" t="str">
        <f>IFERROR(VLOOKUP(F1170,Table3[#All],2,FALSE)," ")</f>
        <v xml:space="preserve"> </v>
      </c>
      <c r="F1170" s="9" t="s">
        <v>11247</v>
      </c>
      <c r="G1170" s="9" t="s">
        <v>44</v>
      </c>
      <c r="H1170" s="9"/>
      <c r="I1170" s="9" t="s">
        <v>10</v>
      </c>
      <c r="J1170" s="1" t="s">
        <v>11</v>
      </c>
      <c r="K1170" s="2">
        <v>0.9</v>
      </c>
      <c r="L1170" s="52">
        <v>250000</v>
      </c>
      <c r="M1170" s="52">
        <f>Table1[[#This Row],[Percent]]*Table1[[#This Row],[Estimated Cost]]</f>
        <v>225000</v>
      </c>
      <c r="N1170" s="52">
        <f>Table1[[#This Row],[Estimated Cost]]-Table1[[#This Row],[Grant Money ]]</f>
        <v>25000</v>
      </c>
      <c r="O1170" s="45">
        <v>91637449</v>
      </c>
      <c r="P1170" s="58">
        <v>11186222</v>
      </c>
      <c r="Q1170" s="72"/>
      <c r="R1170" s="73" t="s">
        <v>18</v>
      </c>
    </row>
    <row r="1171" spans="3:18" x14ac:dyDescent="0.25">
      <c r="C1171" s="8">
        <v>2022</v>
      </c>
      <c r="D1171" s="79" t="s">
        <v>151</v>
      </c>
      <c r="E1171" s="9" t="str">
        <f>IFERROR(VLOOKUP(F1171,Table3[#All],2,FALSE)," ")</f>
        <v xml:space="preserve"> </v>
      </c>
      <c r="F1171" s="9" t="s">
        <v>11248</v>
      </c>
      <c r="G1171" s="9" t="s">
        <v>137</v>
      </c>
      <c r="H1171" s="9"/>
      <c r="I1171" s="9" t="s">
        <v>86</v>
      </c>
      <c r="J1171" s="1" t="s">
        <v>11</v>
      </c>
      <c r="K1171" s="2">
        <v>0.9</v>
      </c>
      <c r="L1171" s="52">
        <v>5260500</v>
      </c>
      <c r="M1171" s="52">
        <f>Table1[[#This Row],[Percent]]*Table1[[#This Row],[Estimated Cost]]</f>
        <v>4734450</v>
      </c>
      <c r="N1171" s="52">
        <f>Table1[[#This Row],[Estimated Cost]]-Table1[[#This Row],[Grant Money ]]</f>
        <v>526050</v>
      </c>
      <c r="O1171" s="45">
        <v>91637449</v>
      </c>
      <c r="P1171" s="58">
        <v>11186222</v>
      </c>
      <c r="Q1171" s="72"/>
      <c r="R1171" s="73" t="s">
        <v>18</v>
      </c>
    </row>
    <row r="1172" spans="3:18" x14ac:dyDescent="0.25">
      <c r="C1172" s="8">
        <v>2022</v>
      </c>
      <c r="D1172" s="79" t="s">
        <v>151</v>
      </c>
      <c r="E1172" s="9" t="str">
        <f>IFERROR(VLOOKUP(F1172,Table3[#All],2,FALSE)," ")</f>
        <v xml:space="preserve"> </v>
      </c>
      <c r="F1172" s="9" t="s">
        <v>10964</v>
      </c>
      <c r="G1172" s="9" t="s">
        <v>7808</v>
      </c>
      <c r="H1172" s="9"/>
      <c r="I1172" s="9" t="s">
        <v>10</v>
      </c>
      <c r="J1172" s="1" t="s">
        <v>11</v>
      </c>
      <c r="K1172" s="2">
        <v>0.9</v>
      </c>
      <c r="L1172" s="52">
        <v>100000</v>
      </c>
      <c r="M1172" s="52">
        <f>Table1[[#This Row],[Percent]]*Table1[[#This Row],[Estimated Cost]]</f>
        <v>90000</v>
      </c>
      <c r="N1172" s="52">
        <f>Table1[[#This Row],[Estimated Cost]]-Table1[[#This Row],[Grant Money ]]</f>
        <v>10000</v>
      </c>
      <c r="O1172" s="45">
        <v>91637449</v>
      </c>
      <c r="P1172" s="58">
        <v>11186222</v>
      </c>
      <c r="Q1172" s="72"/>
      <c r="R1172" s="73" t="s">
        <v>18</v>
      </c>
    </row>
    <row r="1173" spans="3:18" x14ac:dyDescent="0.25">
      <c r="C1173" s="8">
        <v>2022</v>
      </c>
      <c r="D1173" s="79" t="s">
        <v>151</v>
      </c>
      <c r="E1173" s="9" t="str">
        <f>IFERROR(VLOOKUP(F1173,Table3[#All],2,FALSE)," ")</f>
        <v xml:space="preserve"> </v>
      </c>
      <c r="F1173" s="9" t="s">
        <v>11021</v>
      </c>
      <c r="G1173" s="9" t="s">
        <v>238</v>
      </c>
      <c r="H1173" s="9"/>
      <c r="I1173" s="9" t="s">
        <v>86</v>
      </c>
      <c r="J1173" s="1" t="s">
        <v>11</v>
      </c>
      <c r="K1173" s="2">
        <v>0.9</v>
      </c>
      <c r="L1173" s="52">
        <v>8338230</v>
      </c>
      <c r="M1173" s="52">
        <f>Table1[[#This Row],[Percent]]*Table1[[#This Row],[Estimated Cost]]</f>
        <v>7504407</v>
      </c>
      <c r="N1173" s="52">
        <f>Table1[[#This Row],[Estimated Cost]]-Table1[[#This Row],[Grant Money ]]</f>
        <v>833823</v>
      </c>
      <c r="O1173" s="45">
        <v>91637449</v>
      </c>
      <c r="P1173" s="58">
        <v>11186222</v>
      </c>
      <c r="Q1173" s="72"/>
      <c r="R1173" s="73" t="s">
        <v>18</v>
      </c>
    </row>
    <row r="1174" spans="3:18" x14ac:dyDescent="0.25">
      <c r="C1174" s="8">
        <v>2022</v>
      </c>
      <c r="D1174" s="79" t="s">
        <v>152</v>
      </c>
      <c r="E1174" s="9" t="str">
        <f>IFERROR(VLOOKUP(F1174,Table3[#All],2,FALSE)," ")</f>
        <v xml:space="preserve"> </v>
      </c>
      <c r="F1174" s="94" t="s">
        <v>11249</v>
      </c>
      <c r="G1174" s="9" t="s">
        <v>10526</v>
      </c>
      <c r="H1174" s="9"/>
      <c r="I1174" s="9" t="s">
        <v>11250</v>
      </c>
      <c r="J1174" s="1" t="s">
        <v>11</v>
      </c>
      <c r="K1174" s="2">
        <v>0.9</v>
      </c>
      <c r="L1174" s="52">
        <v>365000</v>
      </c>
      <c r="M1174" s="52">
        <f>Table1[[#This Row],[Percent]]*Table1[[#This Row],[Estimated Cost]]</f>
        <v>328500</v>
      </c>
      <c r="N1174" s="52">
        <f>Table1[[#This Row],[Estimated Cost]]-Table1[[#This Row],[Grant Money ]]</f>
        <v>36500</v>
      </c>
      <c r="O1174" s="45">
        <v>91637449</v>
      </c>
      <c r="P1174" s="58">
        <v>11186222</v>
      </c>
      <c r="Q1174" s="72"/>
      <c r="R1174" s="73" t="s">
        <v>18</v>
      </c>
    </row>
    <row r="1175" spans="3:18" x14ac:dyDescent="0.25">
      <c r="C1175" s="8">
        <v>2022</v>
      </c>
      <c r="D1175" s="79" t="s">
        <v>152</v>
      </c>
      <c r="E1175" s="9" t="str">
        <f>IFERROR(VLOOKUP(F1175,Table3[#All],2,FALSE)," ")</f>
        <v xml:space="preserve"> </v>
      </c>
      <c r="F1175" s="9" t="s">
        <v>239</v>
      </c>
      <c r="G1175" s="9" t="s">
        <v>235</v>
      </c>
      <c r="H1175" s="9"/>
      <c r="I1175" s="9" t="s">
        <v>86</v>
      </c>
      <c r="J1175" s="1" t="s">
        <v>11</v>
      </c>
      <c r="K1175" s="2">
        <v>0.9</v>
      </c>
      <c r="L1175" s="52">
        <v>1680000</v>
      </c>
      <c r="M1175" s="52">
        <f>Table1[[#This Row],[Percent]]*Table1[[#This Row],[Estimated Cost]]</f>
        <v>1512000</v>
      </c>
      <c r="N1175" s="52">
        <f>Table1[[#This Row],[Estimated Cost]]-Table1[[#This Row],[Grant Money ]]</f>
        <v>168000</v>
      </c>
      <c r="O1175" s="45">
        <v>91637449</v>
      </c>
      <c r="P1175" s="58">
        <v>11186222</v>
      </c>
      <c r="Q1175" s="72"/>
      <c r="R1175" s="73" t="s">
        <v>18</v>
      </c>
    </row>
    <row r="1176" spans="3:18" x14ac:dyDescent="0.25">
      <c r="C1176" s="8">
        <v>2022</v>
      </c>
      <c r="D1176" s="79" t="s">
        <v>152</v>
      </c>
      <c r="E1176" s="9" t="str">
        <f>IFERROR(VLOOKUP(F1176,Table3[#All],2,FALSE)," ")</f>
        <v xml:space="preserve"> </v>
      </c>
      <c r="F1176" s="9" t="s">
        <v>11230</v>
      </c>
      <c r="G1176" s="9" t="s">
        <v>2715</v>
      </c>
      <c r="H1176" s="9"/>
      <c r="I1176" s="9" t="s">
        <v>11251</v>
      </c>
      <c r="J1176" s="1" t="s">
        <v>11</v>
      </c>
      <c r="K1176" s="2">
        <v>0.9</v>
      </c>
      <c r="L1176" s="70">
        <v>200000</v>
      </c>
      <c r="M1176" s="52">
        <f>Table1[[#This Row],[Percent]]*Table1[[#This Row],[Estimated Cost]]</f>
        <v>180000</v>
      </c>
      <c r="N1176" s="52">
        <f>Table1[[#This Row],[Estimated Cost]]-Table1[[#This Row],[Grant Money ]]</f>
        <v>20000</v>
      </c>
      <c r="O1176" s="45">
        <v>91637449</v>
      </c>
      <c r="P1176" s="58">
        <v>11186222</v>
      </c>
      <c r="Q1176" s="72"/>
      <c r="R1176" s="73" t="s">
        <v>18</v>
      </c>
    </row>
    <row r="1177" spans="3:18" x14ac:dyDescent="0.25">
      <c r="C1177" s="8">
        <v>2022</v>
      </c>
      <c r="D1177" s="79" t="s">
        <v>152</v>
      </c>
      <c r="E1177" s="9" t="str">
        <f>IFERROR(VLOOKUP(F1177,Table3[#All],2,FALSE)," ")</f>
        <v>FWS</v>
      </c>
      <c r="F1177" s="1" t="s">
        <v>11012</v>
      </c>
      <c r="G1177" s="1" t="s">
        <v>194</v>
      </c>
      <c r="H1177" s="1"/>
      <c r="I1177" s="1" t="s">
        <v>10534</v>
      </c>
      <c r="J1177" s="1" t="s">
        <v>11</v>
      </c>
      <c r="K1177" s="2">
        <v>0.9</v>
      </c>
      <c r="L1177" s="95">
        <v>400000</v>
      </c>
      <c r="M1177" s="52">
        <f>Table1[[#This Row],[Percent]]*Table1[[#This Row],[Estimated Cost]]</f>
        <v>360000</v>
      </c>
      <c r="N1177" s="52">
        <f>Table1[[#This Row],[Estimated Cost]]-Table1[[#This Row],[Grant Money ]]</f>
        <v>40000</v>
      </c>
      <c r="O1177" s="45">
        <v>91637449</v>
      </c>
      <c r="P1177" s="58">
        <v>11186222</v>
      </c>
      <c r="Q1177" s="72"/>
      <c r="R1177" s="73" t="s">
        <v>51</v>
      </c>
    </row>
    <row r="1178" spans="3:18" x14ac:dyDescent="0.25">
      <c r="C1178" s="8">
        <v>2022</v>
      </c>
      <c r="D1178" s="79" t="s">
        <v>152</v>
      </c>
      <c r="E1178" s="9" t="str">
        <f>IFERROR(VLOOKUP(F1178,Table3[#All],2,FALSE)," ")</f>
        <v xml:space="preserve"> </v>
      </c>
      <c r="F1178" s="9" t="s">
        <v>10973</v>
      </c>
      <c r="G1178" s="9" t="s">
        <v>3314</v>
      </c>
      <c r="H1178" s="9"/>
      <c r="I1178" s="9" t="s">
        <v>11252</v>
      </c>
      <c r="J1178" s="1" t="s">
        <v>11</v>
      </c>
      <c r="K1178" s="2">
        <v>0.9</v>
      </c>
      <c r="L1178" s="95">
        <v>2589200</v>
      </c>
      <c r="M1178" s="52">
        <f>Table1[[#This Row],[Percent]]*Table1[[#This Row],[Estimated Cost]]</f>
        <v>2330280</v>
      </c>
      <c r="N1178" s="52">
        <f>Table1[[#This Row],[Estimated Cost]]-Table1[[#This Row],[Grant Money ]]</f>
        <v>258920</v>
      </c>
      <c r="O1178" s="45">
        <v>91637449</v>
      </c>
      <c r="P1178" s="58">
        <v>11186222</v>
      </c>
      <c r="Q1178" s="72"/>
      <c r="R1178" s="73" t="s">
        <v>18</v>
      </c>
    </row>
    <row r="1179" spans="3:18" x14ac:dyDescent="0.25">
      <c r="C1179" s="8">
        <v>2022</v>
      </c>
      <c r="D1179" s="79" t="s">
        <v>152</v>
      </c>
      <c r="E1179" s="9" t="str">
        <f>IFERROR(VLOOKUP(F1179,Table3[#All],2,FALSE)," ")</f>
        <v xml:space="preserve"> </v>
      </c>
      <c r="F1179" s="9" t="s">
        <v>11253</v>
      </c>
      <c r="G1179" s="9" t="s">
        <v>3351</v>
      </c>
      <c r="H1179" s="9"/>
      <c r="I1179" s="9" t="s">
        <v>11254</v>
      </c>
      <c r="J1179" s="1" t="s">
        <v>26</v>
      </c>
      <c r="K1179" s="2">
        <v>0.75</v>
      </c>
      <c r="L1179" s="95">
        <v>125000</v>
      </c>
      <c r="M1179" s="52">
        <f>Table1[[#This Row],[Percent]]*Table1[[#This Row],[Estimated Cost]]</f>
        <v>93750</v>
      </c>
      <c r="N1179" s="52">
        <f>Table1[[#This Row],[Estimated Cost]]-Table1[[#This Row],[Grant Money ]]</f>
        <v>31250</v>
      </c>
      <c r="O1179" s="45">
        <v>91637449</v>
      </c>
      <c r="P1179" s="58">
        <v>11186222</v>
      </c>
      <c r="Q1179" s="72"/>
      <c r="R1179" s="73" t="s">
        <v>18</v>
      </c>
    </row>
    <row r="1180" spans="3:18" x14ac:dyDescent="0.25">
      <c r="C1180" s="8">
        <v>2022</v>
      </c>
      <c r="D1180" s="79" t="s">
        <v>152</v>
      </c>
      <c r="E1180" s="9" t="str">
        <f>IFERROR(VLOOKUP(F1180,Table3[#All],2,FALSE)," ")</f>
        <v xml:space="preserve"> </v>
      </c>
      <c r="F1180" s="9" t="s">
        <v>9</v>
      </c>
      <c r="G1180" s="9" t="s">
        <v>14</v>
      </c>
      <c r="H1180" s="9"/>
      <c r="I1180" s="9" t="s">
        <v>86</v>
      </c>
      <c r="J1180" s="1" t="s">
        <v>11</v>
      </c>
      <c r="K1180" s="2">
        <v>0.9</v>
      </c>
      <c r="L1180" s="70">
        <v>2500000</v>
      </c>
      <c r="M1180" s="52">
        <f>Table1[[#This Row],[Percent]]*Table1[[#This Row],[Estimated Cost]]</f>
        <v>2250000</v>
      </c>
      <c r="N1180" s="52">
        <f>Table1[[#This Row],[Estimated Cost]]-Table1[[#This Row],[Grant Money ]]</f>
        <v>250000</v>
      </c>
      <c r="O1180" s="45">
        <v>91637449</v>
      </c>
      <c r="P1180" s="58">
        <v>11186222</v>
      </c>
      <c r="Q1180" s="72"/>
      <c r="R1180" s="73" t="s">
        <v>18</v>
      </c>
    </row>
    <row r="1181" spans="3:18" x14ac:dyDescent="0.25">
      <c r="C1181" s="8">
        <v>2022</v>
      </c>
      <c r="D1181" s="79" t="s">
        <v>152</v>
      </c>
      <c r="E1181" s="9" t="str">
        <f>IFERROR(VLOOKUP(F1181,Table3[#All],2,FALSE)," ")</f>
        <v xml:space="preserve"> </v>
      </c>
      <c r="F1181" s="9" t="s">
        <v>10996</v>
      </c>
      <c r="G1181" s="9" t="s">
        <v>4140</v>
      </c>
      <c r="H1181" s="9"/>
      <c r="I1181" s="9" t="s">
        <v>86</v>
      </c>
      <c r="J1181" s="1" t="s">
        <v>11</v>
      </c>
      <c r="K1181" s="2">
        <v>0.9</v>
      </c>
      <c r="L1181" s="52">
        <v>2000000</v>
      </c>
      <c r="M1181" s="52">
        <f>Table1[[#This Row],[Percent]]*Table1[[#This Row],[Estimated Cost]]</f>
        <v>1800000</v>
      </c>
      <c r="N1181" s="52">
        <f>Table1[[#This Row],[Estimated Cost]]-Table1[[#This Row],[Grant Money ]]</f>
        <v>200000</v>
      </c>
      <c r="O1181" s="45">
        <v>91637449</v>
      </c>
      <c r="P1181" s="58">
        <v>11186222</v>
      </c>
      <c r="Q1181" s="72"/>
      <c r="R1181" s="73" t="s">
        <v>18</v>
      </c>
    </row>
    <row r="1182" spans="3:18" x14ac:dyDescent="0.25">
      <c r="C1182" s="8">
        <v>2022</v>
      </c>
      <c r="D1182" s="79" t="s">
        <v>152</v>
      </c>
      <c r="E1182" s="9" t="str">
        <f>IFERROR(VLOOKUP(F1182,Table3[#All],2,FALSE)," ")</f>
        <v xml:space="preserve"> </v>
      </c>
      <c r="F1182" s="9" t="s">
        <v>10539</v>
      </c>
      <c r="G1182" s="9" t="s">
        <v>4308</v>
      </c>
      <c r="H1182" s="9"/>
      <c r="I1182" s="9" t="s">
        <v>10940</v>
      </c>
      <c r="J1182" s="1" t="s">
        <v>11</v>
      </c>
      <c r="K1182" s="2">
        <v>0.9</v>
      </c>
      <c r="L1182" s="52">
        <v>200000</v>
      </c>
      <c r="M1182" s="52">
        <f>Table1[[#This Row],[Percent]]*Table1[[#This Row],[Estimated Cost]]</f>
        <v>180000</v>
      </c>
      <c r="N1182" s="52">
        <f>Table1[[#This Row],[Estimated Cost]]-Table1[[#This Row],[Grant Money ]]</f>
        <v>20000</v>
      </c>
      <c r="O1182" s="45">
        <v>91637449</v>
      </c>
      <c r="P1182" s="58">
        <v>11186222</v>
      </c>
      <c r="Q1182" s="72"/>
      <c r="R1182" s="73" t="s">
        <v>18</v>
      </c>
    </row>
    <row r="1183" spans="3:18" x14ac:dyDescent="0.25">
      <c r="C1183" s="8">
        <v>2022</v>
      </c>
      <c r="D1183" s="79" t="s">
        <v>152</v>
      </c>
      <c r="E1183" s="9" t="str">
        <f>IFERROR(VLOOKUP(F1183,Table3[#All],2,FALSE)," ")</f>
        <v xml:space="preserve"> </v>
      </c>
      <c r="F1183" s="9" t="s">
        <v>11031</v>
      </c>
      <c r="G1183" s="9" t="s">
        <v>10475</v>
      </c>
      <c r="H1183" s="9"/>
      <c r="I1183" s="9" t="s">
        <v>10534</v>
      </c>
      <c r="J1183" s="1" t="s">
        <v>11</v>
      </c>
      <c r="K1183" s="2">
        <v>0.9</v>
      </c>
      <c r="L1183" s="52">
        <v>200000</v>
      </c>
      <c r="M1183" s="52">
        <f>Table1[[#This Row],[Percent]]*Table1[[#This Row],[Estimated Cost]]</f>
        <v>180000</v>
      </c>
      <c r="N1183" s="52">
        <f>Table1[[#This Row],[Estimated Cost]]-Table1[[#This Row],[Grant Money ]]</f>
        <v>20000</v>
      </c>
      <c r="O1183" s="45">
        <v>91637449</v>
      </c>
      <c r="P1183" s="58">
        <v>11186222</v>
      </c>
      <c r="Q1183" s="72"/>
      <c r="R1183" s="73" t="s">
        <v>18</v>
      </c>
    </row>
    <row r="1184" spans="3:18" x14ac:dyDescent="0.25">
      <c r="C1184" s="8">
        <v>2022</v>
      </c>
      <c r="D1184" s="79" t="s">
        <v>152</v>
      </c>
      <c r="E1184" s="9" t="str">
        <f>IFERROR(VLOOKUP(F1184,Table3[#All],2,FALSE)," ")</f>
        <v xml:space="preserve"> </v>
      </c>
      <c r="F1184" s="9" t="s">
        <v>11255</v>
      </c>
      <c r="G1184" s="9" t="s">
        <v>6430</v>
      </c>
      <c r="H1184" s="9"/>
      <c r="I1184" s="9" t="s">
        <v>10940</v>
      </c>
      <c r="J1184" s="1" t="s">
        <v>11</v>
      </c>
      <c r="K1184" s="2">
        <v>0.9</v>
      </c>
      <c r="L1184" s="52">
        <v>250000</v>
      </c>
      <c r="M1184" s="52">
        <f>Table1[[#This Row],[Percent]]*Table1[[#This Row],[Estimated Cost]]</f>
        <v>225000</v>
      </c>
      <c r="N1184" s="52">
        <f>Table1[[#This Row],[Estimated Cost]]-Table1[[#This Row],[Grant Money ]]</f>
        <v>25000</v>
      </c>
      <c r="O1184" s="45">
        <v>91637449</v>
      </c>
      <c r="P1184" s="58">
        <v>11186222</v>
      </c>
      <c r="Q1184" s="72"/>
      <c r="R1184" s="73" t="s">
        <v>18</v>
      </c>
    </row>
    <row r="1185" spans="3:18" x14ac:dyDescent="0.25">
      <c r="C1185" s="8">
        <v>2022</v>
      </c>
      <c r="D1185" s="79" t="s">
        <v>152</v>
      </c>
      <c r="E1185" s="9" t="str">
        <f>IFERROR(VLOOKUP(F1185,Table3[#All],2,FALSE)," ")</f>
        <v xml:space="preserve"> </v>
      </c>
      <c r="F1185" s="9" t="s">
        <v>11256</v>
      </c>
      <c r="G1185" s="9" t="s">
        <v>11257</v>
      </c>
      <c r="H1185" s="9"/>
      <c r="I1185" s="9" t="s">
        <v>11258</v>
      </c>
      <c r="J1185" s="1" t="s">
        <v>26</v>
      </c>
      <c r="K1185" s="2">
        <v>0.9</v>
      </c>
      <c r="L1185" s="52">
        <v>6000000</v>
      </c>
      <c r="M1185" s="52">
        <f>Table1[[#This Row],[Percent]]*Table1[[#This Row],[Estimated Cost]]</f>
        <v>5400000</v>
      </c>
      <c r="N1185" s="52">
        <f>Table1[[#This Row],[Estimated Cost]]-Table1[[#This Row],[Grant Money ]]</f>
        <v>600000</v>
      </c>
      <c r="O1185" s="45">
        <v>91637449</v>
      </c>
      <c r="P1185" s="58">
        <v>11186222</v>
      </c>
      <c r="Q1185" s="72"/>
      <c r="R1185" s="73" t="s">
        <v>18</v>
      </c>
    </row>
    <row r="1186" spans="3:18" x14ac:dyDescent="0.25">
      <c r="C1186" s="8">
        <v>2022</v>
      </c>
      <c r="D1186" s="79" t="s">
        <v>152</v>
      </c>
      <c r="E1186" s="9" t="str">
        <f>IFERROR(VLOOKUP(F1186,Table3[#All],2,FALSE)," ")</f>
        <v xml:space="preserve"> </v>
      </c>
      <c r="F1186" s="9" t="s">
        <v>11259</v>
      </c>
      <c r="G1186" s="9" t="s">
        <v>10543</v>
      </c>
      <c r="H1186" s="9"/>
      <c r="I1186" s="9" t="s">
        <v>10</v>
      </c>
      <c r="J1186" s="1" t="s">
        <v>11</v>
      </c>
      <c r="K1186" s="2">
        <v>0.9</v>
      </c>
      <c r="L1186" s="52">
        <v>4009772</v>
      </c>
      <c r="M1186" s="52">
        <f>Table1[[#This Row],[Percent]]*Table1[[#This Row],[Estimated Cost]]</f>
        <v>3608794.8000000003</v>
      </c>
      <c r="N1186" s="52">
        <f>Table1[[#This Row],[Estimated Cost]]-Table1[[#This Row],[Grant Money ]]</f>
        <v>400977.19999999972</v>
      </c>
      <c r="O1186" s="45">
        <v>91637449</v>
      </c>
      <c r="P1186" s="58">
        <v>11186222</v>
      </c>
      <c r="Q1186" s="72"/>
      <c r="R1186" s="73" t="s">
        <v>18</v>
      </c>
    </row>
    <row r="1187" spans="3:18" x14ac:dyDescent="0.25">
      <c r="C1187" s="8">
        <v>2022</v>
      </c>
      <c r="D1187" s="79" t="s">
        <v>152</v>
      </c>
      <c r="E1187" s="9" t="str">
        <f>IFERROR(VLOOKUP(F1187,Table3[#All],2,FALSE)," ")</f>
        <v xml:space="preserve"> </v>
      </c>
      <c r="F1187" s="9" t="s">
        <v>11238</v>
      </c>
      <c r="G1187" s="9" t="s">
        <v>168</v>
      </c>
      <c r="H1187" s="9"/>
      <c r="I1187" s="9" t="s">
        <v>10</v>
      </c>
      <c r="J1187" s="1" t="s">
        <v>11</v>
      </c>
      <c r="K1187" s="2">
        <v>0.9</v>
      </c>
      <c r="L1187" s="52">
        <v>200000</v>
      </c>
      <c r="M1187" s="52">
        <f>Table1[[#This Row],[Percent]]*Table1[[#This Row],[Estimated Cost]]</f>
        <v>180000</v>
      </c>
      <c r="N1187" s="52">
        <f>Table1[[#This Row],[Estimated Cost]]-Table1[[#This Row],[Grant Money ]]</f>
        <v>20000</v>
      </c>
      <c r="O1187" s="45">
        <v>91637449</v>
      </c>
      <c r="P1187" s="58">
        <v>11186222</v>
      </c>
      <c r="Q1187" s="72"/>
      <c r="R1187" s="73" t="s">
        <v>18</v>
      </c>
    </row>
    <row r="1188" spans="3:18" x14ac:dyDescent="0.25">
      <c r="C1188" s="8">
        <v>2022</v>
      </c>
      <c r="D1188" s="79" t="s">
        <v>152</v>
      </c>
      <c r="E1188" s="9" t="str">
        <f>IFERROR(VLOOKUP(F1188,Table3[#All],2,FALSE)," ")</f>
        <v xml:space="preserve"> </v>
      </c>
      <c r="F1188" s="9" t="s">
        <v>11260</v>
      </c>
      <c r="G1188" s="9" t="s">
        <v>65</v>
      </c>
      <c r="H1188" s="9"/>
      <c r="I1188" s="9" t="s">
        <v>10940</v>
      </c>
      <c r="J1188" s="1" t="s">
        <v>11</v>
      </c>
      <c r="K1188" s="2">
        <v>0.9</v>
      </c>
      <c r="L1188" s="52">
        <v>250000</v>
      </c>
      <c r="M1188" s="52">
        <f>Table1[[#This Row],[Percent]]*Table1[[#This Row],[Estimated Cost]]</f>
        <v>225000</v>
      </c>
      <c r="N1188" s="52">
        <f>Table1[[#This Row],[Estimated Cost]]-Table1[[#This Row],[Grant Money ]]</f>
        <v>25000</v>
      </c>
      <c r="O1188" s="45">
        <v>91637449</v>
      </c>
      <c r="P1188" s="58">
        <v>11186222</v>
      </c>
      <c r="Q1188" s="72"/>
      <c r="R1188" s="73" t="s">
        <v>18</v>
      </c>
    </row>
    <row r="1189" spans="3:18" x14ac:dyDescent="0.25">
      <c r="C1189" s="8">
        <v>2022</v>
      </c>
      <c r="D1189" s="79" t="s">
        <v>153</v>
      </c>
      <c r="E1189" s="9" t="str">
        <f>IFERROR(VLOOKUP(F1189,Table3[#All],2,FALSE)," ")</f>
        <v xml:space="preserve"> </v>
      </c>
      <c r="F1189" t="s">
        <v>11261</v>
      </c>
      <c r="G1189" t="s">
        <v>10526</v>
      </c>
      <c r="H1189" s="9"/>
      <c r="I1189" t="s">
        <v>10940</v>
      </c>
      <c r="J1189" s="1" t="s">
        <v>11</v>
      </c>
      <c r="K1189" s="2">
        <v>0.9</v>
      </c>
      <c r="L1189" s="32">
        <v>365000</v>
      </c>
      <c r="M1189" s="58">
        <f>Table1[[#This Row],[Percent]]*Table1[[#This Row],[Estimated Cost]]</f>
        <v>328500</v>
      </c>
      <c r="N1189" s="92">
        <f>Table1[[#This Row],[Estimated Cost]]-Table1[[#This Row],[Grant Money ]]</f>
        <v>36500</v>
      </c>
      <c r="O1189" s="45">
        <v>91637449</v>
      </c>
      <c r="P1189" s="58">
        <v>11186222</v>
      </c>
      <c r="Q1189" s="72"/>
      <c r="R1189" s="73" t="s">
        <v>18</v>
      </c>
    </row>
    <row r="1190" spans="3:18" x14ac:dyDescent="0.25">
      <c r="C1190" s="8">
        <v>2022</v>
      </c>
      <c r="D1190" s="79" t="s">
        <v>153</v>
      </c>
      <c r="E1190" s="9" t="str">
        <f>IFERROR(VLOOKUP(F1190,Table3[#All],2,FALSE)," ")</f>
        <v xml:space="preserve"> </v>
      </c>
      <c r="F1190" s="9" t="s">
        <v>239</v>
      </c>
      <c r="G1190" s="9" t="s">
        <v>235</v>
      </c>
      <c r="H1190" s="9"/>
      <c r="I1190" s="9" t="s">
        <v>86</v>
      </c>
      <c r="J1190" s="1" t="s">
        <v>11</v>
      </c>
      <c r="K1190" s="2">
        <v>0.9</v>
      </c>
      <c r="L1190" s="45">
        <v>1680000</v>
      </c>
      <c r="M1190" s="58">
        <f>Table1[[#This Row],[Percent]]*Table1[[#This Row],[Estimated Cost]]</f>
        <v>1512000</v>
      </c>
      <c r="N1190" s="92">
        <f>Table1[[#This Row],[Estimated Cost]]-Table1[[#This Row],[Grant Money ]]</f>
        <v>168000</v>
      </c>
      <c r="O1190" s="45">
        <v>91637449</v>
      </c>
      <c r="P1190" s="58">
        <v>11186222</v>
      </c>
      <c r="Q1190" s="72"/>
      <c r="R1190" s="73" t="s">
        <v>18</v>
      </c>
    </row>
    <row r="1191" spans="3:18" x14ac:dyDescent="0.25">
      <c r="C1191" s="8">
        <v>2022</v>
      </c>
      <c r="D1191" s="79" t="s">
        <v>153</v>
      </c>
      <c r="E1191" s="9" t="str">
        <f>IFERROR(VLOOKUP(F1191,Table3[#All],2,FALSE)," ")</f>
        <v xml:space="preserve"> </v>
      </c>
      <c r="F1191" s="9" t="s">
        <v>11230</v>
      </c>
      <c r="G1191" s="9" t="s">
        <v>2715</v>
      </c>
      <c r="H1191" s="9"/>
      <c r="I1191" s="9" t="s">
        <v>11251</v>
      </c>
      <c r="J1191" s="1" t="s">
        <v>11</v>
      </c>
      <c r="K1191" s="2">
        <v>0.9</v>
      </c>
      <c r="L1191" s="45">
        <v>200000</v>
      </c>
      <c r="M1191" s="58">
        <f>Table1[[#This Row],[Percent]]*Table1[[#This Row],[Estimated Cost]]</f>
        <v>180000</v>
      </c>
      <c r="N1191" s="92">
        <f>Table1[[#This Row],[Estimated Cost]]-Table1[[#This Row],[Grant Money ]]</f>
        <v>20000</v>
      </c>
      <c r="O1191" s="45">
        <v>91637449</v>
      </c>
      <c r="P1191" s="58">
        <v>11186222</v>
      </c>
      <c r="Q1191" s="72"/>
      <c r="R1191" s="73" t="s">
        <v>18</v>
      </c>
    </row>
    <row r="1192" spans="3:18" x14ac:dyDescent="0.25">
      <c r="C1192" s="8">
        <v>2022</v>
      </c>
      <c r="D1192" s="79" t="s">
        <v>153</v>
      </c>
      <c r="E1192" s="9" t="str">
        <f>IFERROR(VLOOKUP(F1192,Table3[#All],2,FALSE)," ")</f>
        <v>FWS</v>
      </c>
      <c r="F1192" s="9" t="s">
        <v>11012</v>
      </c>
      <c r="G1192" s="9" t="s">
        <v>194</v>
      </c>
      <c r="H1192" s="9"/>
      <c r="I1192" t="s">
        <v>10534</v>
      </c>
      <c r="J1192" s="1" t="s">
        <v>11</v>
      </c>
      <c r="K1192" s="2">
        <v>0.9</v>
      </c>
      <c r="L1192" s="32">
        <v>400000</v>
      </c>
      <c r="M1192" s="58">
        <f>Table1[[#This Row],[Percent]]*Table1[[#This Row],[Estimated Cost]]</f>
        <v>360000</v>
      </c>
      <c r="N1192" s="92">
        <f>Table1[[#This Row],[Estimated Cost]]-Table1[[#This Row],[Grant Money ]]</f>
        <v>40000</v>
      </c>
      <c r="O1192" s="45">
        <v>91637449</v>
      </c>
      <c r="P1192" s="58">
        <v>11186222</v>
      </c>
      <c r="Q1192" s="72"/>
      <c r="R1192" s="73" t="s">
        <v>51</v>
      </c>
    </row>
    <row r="1193" spans="3:18" x14ac:dyDescent="0.25">
      <c r="C1193" s="8">
        <v>2022</v>
      </c>
      <c r="D1193" s="79" t="s">
        <v>153</v>
      </c>
      <c r="E1193" s="9" t="str">
        <f>IFERROR(VLOOKUP(F1193,Table3[#All],2,FALSE)," ")</f>
        <v xml:space="preserve"> </v>
      </c>
      <c r="F1193" s="9" t="s">
        <v>10973</v>
      </c>
      <c r="G1193" t="s">
        <v>3314</v>
      </c>
      <c r="H1193" s="9"/>
      <c r="I1193" t="s">
        <v>11252</v>
      </c>
      <c r="J1193" s="1" t="s">
        <v>11</v>
      </c>
      <c r="K1193" s="2">
        <v>0.9</v>
      </c>
      <c r="L1193" s="32">
        <v>2589200</v>
      </c>
      <c r="M1193" s="58">
        <f>Table1[[#This Row],[Percent]]*Table1[[#This Row],[Estimated Cost]]</f>
        <v>2330280</v>
      </c>
      <c r="N1193" s="92">
        <f>Table1[[#This Row],[Estimated Cost]]-Table1[[#This Row],[Grant Money ]]</f>
        <v>258920</v>
      </c>
      <c r="O1193" s="45">
        <v>91637449</v>
      </c>
      <c r="P1193" s="58">
        <v>11186222</v>
      </c>
      <c r="Q1193" s="72"/>
      <c r="R1193" s="73" t="s">
        <v>18</v>
      </c>
    </row>
    <row r="1194" spans="3:18" x14ac:dyDescent="0.25">
      <c r="C1194" s="8">
        <v>2022</v>
      </c>
      <c r="D1194" s="79" t="s">
        <v>153</v>
      </c>
      <c r="E1194" s="9" t="str">
        <f>IFERROR(VLOOKUP(F1194,Table3[#All],2,FALSE)," ")</f>
        <v xml:space="preserve"> </v>
      </c>
      <c r="F1194" s="9" t="s">
        <v>11253</v>
      </c>
      <c r="G1194" t="s">
        <v>3351</v>
      </c>
      <c r="H1194" s="9"/>
      <c r="I1194" t="s">
        <v>11254</v>
      </c>
      <c r="J1194" s="9" t="s">
        <v>26</v>
      </c>
      <c r="K1194" s="2">
        <v>0.75</v>
      </c>
      <c r="L1194" s="32">
        <v>125000</v>
      </c>
      <c r="M1194" s="58">
        <f>Table1[[#This Row],[Percent]]*Table1[[#This Row],[Estimated Cost]]</f>
        <v>93750</v>
      </c>
      <c r="N1194" s="92">
        <f>Table1[[#This Row],[Estimated Cost]]-Table1[[#This Row],[Grant Money ]]</f>
        <v>31250</v>
      </c>
      <c r="O1194" s="45">
        <v>91637449</v>
      </c>
      <c r="P1194" s="58">
        <v>11186222</v>
      </c>
      <c r="Q1194" s="72"/>
      <c r="R1194" s="73" t="s">
        <v>18</v>
      </c>
    </row>
    <row r="1195" spans="3:18" x14ac:dyDescent="0.25">
      <c r="C1195" s="8">
        <v>2022</v>
      </c>
      <c r="D1195" s="79" t="s">
        <v>153</v>
      </c>
      <c r="E1195" s="9" t="str">
        <f>IFERROR(VLOOKUP(F1195,Table3[#All],2,FALSE)," ")</f>
        <v xml:space="preserve"> </v>
      </c>
      <c r="F1195" s="9" t="s">
        <v>9</v>
      </c>
      <c r="G1195" t="s">
        <v>14</v>
      </c>
      <c r="H1195" s="9"/>
      <c r="I1195" t="s">
        <v>86</v>
      </c>
      <c r="J1195" s="9" t="s">
        <v>11</v>
      </c>
      <c r="K1195" s="30">
        <v>0.9</v>
      </c>
      <c r="L1195" s="45">
        <v>2500000</v>
      </c>
      <c r="M1195" s="58">
        <f>Table1[[#This Row],[Percent]]*Table1[[#This Row],[Estimated Cost]]</f>
        <v>2250000</v>
      </c>
      <c r="N1195" s="92">
        <f>Table1[[#This Row],[Estimated Cost]]-Table1[[#This Row],[Grant Money ]]</f>
        <v>250000</v>
      </c>
      <c r="O1195" s="45">
        <v>91637449</v>
      </c>
      <c r="P1195" s="58">
        <v>11186222</v>
      </c>
      <c r="Q1195" s="72"/>
      <c r="R1195" s="73" t="s">
        <v>18</v>
      </c>
    </row>
    <row r="1196" spans="3:18" x14ac:dyDescent="0.25">
      <c r="C1196" s="8">
        <v>2022</v>
      </c>
      <c r="D1196" s="79" t="s">
        <v>153</v>
      </c>
      <c r="E1196" s="9" t="str">
        <f>IFERROR(VLOOKUP(F1196,Table3[#All],2,FALSE)," ")</f>
        <v xml:space="preserve"> </v>
      </c>
      <c r="F1196" s="9" t="s">
        <v>10996</v>
      </c>
      <c r="G1196" t="s">
        <v>4140</v>
      </c>
      <c r="H1196" s="9"/>
      <c r="I1196" t="s">
        <v>86</v>
      </c>
      <c r="J1196" s="9" t="s">
        <v>11</v>
      </c>
      <c r="K1196" s="30">
        <v>0.9</v>
      </c>
      <c r="L1196" s="45">
        <v>2000000</v>
      </c>
      <c r="M1196" s="58">
        <f>Table1[[#This Row],[Percent]]*Table1[[#This Row],[Estimated Cost]]</f>
        <v>1800000</v>
      </c>
      <c r="N1196" s="92">
        <f>Table1[[#This Row],[Estimated Cost]]-Table1[[#This Row],[Grant Money ]]</f>
        <v>200000</v>
      </c>
      <c r="O1196" s="45">
        <v>91637449</v>
      </c>
      <c r="P1196" s="58">
        <v>11186222</v>
      </c>
      <c r="Q1196" s="72"/>
      <c r="R1196" s="73" t="s">
        <v>18</v>
      </c>
    </row>
    <row r="1197" spans="3:18" x14ac:dyDescent="0.25">
      <c r="C1197" s="8">
        <v>2022</v>
      </c>
      <c r="D1197" s="79" t="s">
        <v>153</v>
      </c>
      <c r="E1197" s="9" t="str">
        <f>IFERROR(VLOOKUP(F1197,Table3[#All],2,FALSE)," ")</f>
        <v xml:space="preserve"> </v>
      </c>
      <c r="F1197" s="9" t="s">
        <v>10539</v>
      </c>
      <c r="G1197" s="9" t="s">
        <v>4308</v>
      </c>
      <c r="H1197" s="9"/>
      <c r="I1197" s="9" t="s">
        <v>10940</v>
      </c>
      <c r="J1197" s="9" t="s">
        <v>11</v>
      </c>
      <c r="K1197" s="30">
        <v>0.9</v>
      </c>
      <c r="L1197" s="45">
        <v>200000</v>
      </c>
      <c r="M1197" s="58">
        <f>Table1[[#This Row],[Percent]]*Table1[[#This Row],[Estimated Cost]]</f>
        <v>180000</v>
      </c>
      <c r="N1197" s="92">
        <f>Table1[[#This Row],[Estimated Cost]]-Table1[[#This Row],[Grant Money ]]</f>
        <v>20000</v>
      </c>
      <c r="O1197" s="45">
        <v>91637449</v>
      </c>
      <c r="P1197" s="58">
        <v>11186222</v>
      </c>
      <c r="Q1197" s="72"/>
      <c r="R1197" s="73" t="s">
        <v>18</v>
      </c>
    </row>
    <row r="1198" spans="3:18" x14ac:dyDescent="0.25">
      <c r="C1198" s="8">
        <v>2022</v>
      </c>
      <c r="D1198" s="79" t="s">
        <v>153</v>
      </c>
      <c r="E1198" s="9" t="str">
        <f>IFERROR(VLOOKUP(F1198,Table3[#All],2,FALSE)," ")</f>
        <v xml:space="preserve"> </v>
      </c>
      <c r="F1198" s="9" t="s">
        <v>11031</v>
      </c>
      <c r="G1198" s="9" t="s">
        <v>10475</v>
      </c>
      <c r="H1198" s="9"/>
      <c r="I1198" s="9" t="s">
        <v>10534</v>
      </c>
      <c r="J1198" s="9" t="s">
        <v>11</v>
      </c>
      <c r="K1198" s="30">
        <v>0.9</v>
      </c>
      <c r="L1198" s="45">
        <v>200000</v>
      </c>
      <c r="M1198" s="58">
        <f>Table1[[#This Row],[Percent]]*Table1[[#This Row],[Estimated Cost]]</f>
        <v>180000</v>
      </c>
      <c r="N1198" s="92">
        <f>Table1[[#This Row],[Estimated Cost]]-Table1[[#This Row],[Grant Money ]]</f>
        <v>20000</v>
      </c>
      <c r="O1198" s="45">
        <v>91637449</v>
      </c>
      <c r="P1198" s="58">
        <v>11186222</v>
      </c>
      <c r="Q1198" s="72"/>
      <c r="R1198" s="73" t="s">
        <v>18</v>
      </c>
    </row>
    <row r="1199" spans="3:18" x14ac:dyDescent="0.25">
      <c r="C1199" s="8">
        <v>2022</v>
      </c>
      <c r="D1199" s="79" t="s">
        <v>153</v>
      </c>
      <c r="E1199" s="9" t="str">
        <f>IFERROR(VLOOKUP(F1199,Table3[#All],2,FALSE)," ")</f>
        <v xml:space="preserve"> </v>
      </c>
      <c r="F1199" s="9" t="s">
        <v>11255</v>
      </c>
      <c r="G1199" s="9" t="s">
        <v>6430</v>
      </c>
      <c r="H1199" s="9"/>
      <c r="I1199" t="s">
        <v>10940</v>
      </c>
      <c r="J1199" s="9" t="s">
        <v>11</v>
      </c>
      <c r="K1199" s="30">
        <v>0.9</v>
      </c>
      <c r="L1199" s="45">
        <v>250000</v>
      </c>
      <c r="M1199" s="58">
        <f>Table1[[#This Row],[Percent]]*Table1[[#This Row],[Estimated Cost]]</f>
        <v>225000</v>
      </c>
      <c r="N1199" s="92">
        <f>Table1[[#This Row],[Estimated Cost]]-Table1[[#This Row],[Grant Money ]]</f>
        <v>25000</v>
      </c>
      <c r="O1199" s="45">
        <v>91637449</v>
      </c>
      <c r="P1199" s="58">
        <v>11186222</v>
      </c>
      <c r="Q1199" s="72"/>
      <c r="R1199" s="73" t="s">
        <v>18</v>
      </c>
    </row>
    <row r="1200" spans="3:18" x14ac:dyDescent="0.25">
      <c r="C1200" s="8">
        <v>2022</v>
      </c>
      <c r="D1200" s="79" t="s">
        <v>153</v>
      </c>
      <c r="E1200" s="9" t="str">
        <f>IFERROR(VLOOKUP(F1200,Table3[#All],2,FALSE)," ")</f>
        <v xml:space="preserve"> </v>
      </c>
      <c r="F1200" s="9" t="s">
        <v>11256</v>
      </c>
      <c r="G1200" s="9" t="s">
        <v>11257</v>
      </c>
      <c r="H1200" s="9"/>
      <c r="I1200" s="9" t="s">
        <v>11258</v>
      </c>
      <c r="J1200" s="9" t="s">
        <v>11</v>
      </c>
      <c r="K1200" s="30">
        <v>0.9</v>
      </c>
      <c r="L1200" s="45">
        <v>6000000</v>
      </c>
      <c r="M1200" s="58">
        <f>Table1[[#This Row],[Percent]]*Table1[[#This Row],[Estimated Cost]]</f>
        <v>5400000</v>
      </c>
      <c r="N1200" s="92">
        <f>Table1[[#This Row],[Estimated Cost]]-Table1[[#This Row],[Grant Money ]]</f>
        <v>600000</v>
      </c>
      <c r="O1200" s="45">
        <v>91637449</v>
      </c>
      <c r="P1200" s="58">
        <v>11186222</v>
      </c>
      <c r="Q1200" s="72"/>
      <c r="R1200" s="73" t="s">
        <v>18</v>
      </c>
    </row>
    <row r="1201" spans="3:18" x14ac:dyDescent="0.25">
      <c r="C1201" s="8">
        <v>2022</v>
      </c>
      <c r="D1201" s="79" t="s">
        <v>153</v>
      </c>
      <c r="E1201" s="9" t="str">
        <f>IFERROR(VLOOKUP(F1201,Table3[#All],2,FALSE)," ")</f>
        <v xml:space="preserve"> </v>
      </c>
      <c r="F1201" s="9" t="s">
        <v>11259</v>
      </c>
      <c r="G1201" t="s">
        <v>10543</v>
      </c>
      <c r="H1201" s="9"/>
      <c r="I1201" t="s">
        <v>10</v>
      </c>
      <c r="J1201" s="9" t="s">
        <v>11</v>
      </c>
      <c r="K1201" s="30">
        <v>0.9</v>
      </c>
      <c r="L1201" s="45">
        <v>4009772</v>
      </c>
      <c r="M1201" s="58">
        <f>Table1[[#This Row],[Percent]]*Table1[[#This Row],[Estimated Cost]]</f>
        <v>3608794.8000000003</v>
      </c>
      <c r="N1201" s="92">
        <f>Table1[[#This Row],[Estimated Cost]]-Table1[[#This Row],[Grant Money ]]</f>
        <v>400977.19999999972</v>
      </c>
      <c r="O1201" s="45">
        <v>91637449</v>
      </c>
      <c r="P1201" s="58">
        <v>11186222</v>
      </c>
      <c r="Q1201" s="72"/>
      <c r="R1201" s="73" t="s">
        <v>18</v>
      </c>
    </row>
    <row r="1202" spans="3:18" x14ac:dyDescent="0.25">
      <c r="C1202" s="8">
        <v>2022</v>
      </c>
      <c r="D1202" s="79" t="s">
        <v>153</v>
      </c>
      <c r="E1202" s="9" t="str">
        <f>IFERROR(VLOOKUP(F1202,Table3[#All],2,FALSE)," ")</f>
        <v xml:space="preserve"> </v>
      </c>
      <c r="F1202" s="9" t="s">
        <v>11238</v>
      </c>
      <c r="G1202" s="9" t="s">
        <v>168</v>
      </c>
      <c r="H1202" s="9"/>
      <c r="I1202" s="9" t="s">
        <v>10</v>
      </c>
      <c r="J1202" s="9" t="s">
        <v>11</v>
      </c>
      <c r="K1202" s="30">
        <v>0.9</v>
      </c>
      <c r="L1202" s="45">
        <v>200000</v>
      </c>
      <c r="M1202" s="58">
        <f>Table1[[#This Row],[Percent]]*Table1[[#This Row],[Estimated Cost]]</f>
        <v>180000</v>
      </c>
      <c r="N1202" s="92">
        <f>Table1[[#This Row],[Estimated Cost]]-Table1[[#This Row],[Grant Money ]]</f>
        <v>20000</v>
      </c>
      <c r="O1202" s="45">
        <v>91637449</v>
      </c>
      <c r="P1202" s="58">
        <v>11186222</v>
      </c>
      <c r="Q1202" s="72"/>
      <c r="R1202" s="73" t="s">
        <v>18</v>
      </c>
    </row>
    <row r="1203" spans="3:18" x14ac:dyDescent="0.25">
      <c r="C1203" s="8">
        <v>2022</v>
      </c>
      <c r="D1203" s="79" t="s">
        <v>153</v>
      </c>
      <c r="E1203" s="9" t="str">
        <f>IFERROR(VLOOKUP(F1203,Table3[#All],2,FALSE)," ")</f>
        <v xml:space="preserve"> </v>
      </c>
      <c r="F1203" s="9" t="s">
        <v>11260</v>
      </c>
      <c r="G1203" s="9" t="s">
        <v>65</v>
      </c>
      <c r="H1203" s="9"/>
      <c r="I1203" s="9" t="s">
        <v>10940</v>
      </c>
      <c r="J1203" s="9" t="s">
        <v>11</v>
      </c>
      <c r="K1203" s="30">
        <v>0.9</v>
      </c>
      <c r="L1203" s="45">
        <v>250000</v>
      </c>
      <c r="M1203" s="58">
        <f>Table1[[#This Row],[Percent]]*Table1[[#This Row],[Estimated Cost]]</f>
        <v>225000</v>
      </c>
      <c r="N1203" s="92">
        <f>Table1[[#This Row],[Estimated Cost]]-Table1[[#This Row],[Grant Money ]]</f>
        <v>25000</v>
      </c>
      <c r="O1203" s="45">
        <v>91637449</v>
      </c>
      <c r="P1203" s="58">
        <v>11186222</v>
      </c>
      <c r="Q1203" s="72"/>
      <c r="R1203" s="73" t="s">
        <v>18</v>
      </c>
    </row>
    <row r="1204" spans="3:18" x14ac:dyDescent="0.25">
      <c r="C1204" s="8">
        <v>2022</v>
      </c>
      <c r="D1204" s="79" t="s">
        <v>10437</v>
      </c>
      <c r="E1204" s="96"/>
      <c r="F1204" s="9" t="s">
        <v>209</v>
      </c>
      <c r="G1204" s="9" t="s">
        <v>193</v>
      </c>
      <c r="H1204" s="9"/>
      <c r="I1204" s="9" t="s">
        <v>10976</v>
      </c>
      <c r="J1204" s="9" t="s">
        <v>26</v>
      </c>
      <c r="K1204" s="30">
        <v>0.75</v>
      </c>
      <c r="L1204" s="45">
        <v>150000</v>
      </c>
      <c r="M1204" s="58">
        <f>Table1[[#This Row],[Percent]]*Table1[[#This Row],[Estimated Cost]]</f>
        <v>112500</v>
      </c>
      <c r="N1204" s="92">
        <f>Table1[[#This Row],[Estimated Cost]]-Table1[[#This Row],[Grant Money ]]</f>
        <v>37500</v>
      </c>
      <c r="O1204" s="45">
        <v>91637449</v>
      </c>
      <c r="P1204" s="58">
        <v>11186222</v>
      </c>
      <c r="Q1204" s="72"/>
      <c r="R1204" s="98" t="s">
        <v>18</v>
      </c>
    </row>
    <row r="1205" spans="3:18" x14ac:dyDescent="0.25">
      <c r="C1205" s="8">
        <v>2022</v>
      </c>
      <c r="D1205" s="79" t="s">
        <v>10437</v>
      </c>
      <c r="E1205" s="96" t="s">
        <v>2349</v>
      </c>
      <c r="F1205" s="9" t="s">
        <v>11039</v>
      </c>
      <c r="G1205" s="9" t="s">
        <v>122</v>
      </c>
      <c r="H1205" s="9"/>
      <c r="I1205" s="9" t="s">
        <v>86</v>
      </c>
      <c r="J1205" s="9" t="s">
        <v>11</v>
      </c>
      <c r="K1205" s="30">
        <v>0.9</v>
      </c>
      <c r="L1205" s="45">
        <v>1800000</v>
      </c>
      <c r="M1205" s="58">
        <f>Table1[[#This Row],[Percent]]*Table1[[#This Row],[Estimated Cost]]</f>
        <v>1620000</v>
      </c>
      <c r="N1205" s="92">
        <f>Table1[[#This Row],[Estimated Cost]]-Table1[[#This Row],[Grant Money ]]</f>
        <v>180000</v>
      </c>
      <c r="O1205" s="45">
        <v>91637449</v>
      </c>
      <c r="P1205" s="58">
        <v>11186222</v>
      </c>
      <c r="Q1205" s="72"/>
      <c r="R1205" s="98" t="s">
        <v>51</v>
      </c>
    </row>
    <row r="1206" spans="3:18" x14ac:dyDescent="0.25">
      <c r="C1206" s="8">
        <v>2022</v>
      </c>
      <c r="D1206" s="79" t="s">
        <v>10437</v>
      </c>
      <c r="E1206" s="96"/>
      <c r="F1206" s="1" t="s">
        <v>185</v>
      </c>
      <c r="G1206" s="1" t="s">
        <v>202</v>
      </c>
      <c r="H1206" s="1"/>
      <c r="I1206" s="1" t="s">
        <v>10946</v>
      </c>
      <c r="J1206" s="9" t="s">
        <v>11</v>
      </c>
      <c r="K1206" s="2">
        <v>0.9</v>
      </c>
      <c r="L1206" s="52">
        <v>250000</v>
      </c>
      <c r="M1206" s="58">
        <f>Table1[[#This Row],[Percent]]*Table1[[#This Row],[Estimated Cost]]</f>
        <v>225000</v>
      </c>
      <c r="N1206" s="92">
        <f>Table1[[#This Row],[Estimated Cost]]-Table1[[#This Row],[Grant Money ]]</f>
        <v>25000</v>
      </c>
      <c r="O1206" s="45">
        <v>91637449</v>
      </c>
      <c r="P1206" s="58">
        <v>11186222</v>
      </c>
      <c r="Q1206" s="72"/>
      <c r="R1206" s="97" t="s">
        <v>18</v>
      </c>
    </row>
    <row r="1207" spans="3:18" x14ac:dyDescent="0.25">
      <c r="C1207" s="8">
        <v>2022</v>
      </c>
      <c r="D1207" s="79" t="s">
        <v>10437</v>
      </c>
      <c r="E1207" s="99"/>
      <c r="F1207" s="1" t="s">
        <v>35</v>
      </c>
      <c r="G1207" s="1" t="s">
        <v>36</v>
      </c>
      <c r="H1207" s="1"/>
      <c r="I1207" s="1" t="s">
        <v>111</v>
      </c>
      <c r="J1207" s="1" t="s">
        <v>26</v>
      </c>
      <c r="K1207" s="2">
        <v>0.9</v>
      </c>
      <c r="L1207" s="52">
        <v>500000</v>
      </c>
      <c r="M1207" s="58">
        <f>Table1[[#This Row],[Percent]]*Table1[[#This Row],[Estimated Cost]]</f>
        <v>450000</v>
      </c>
      <c r="N1207" s="92">
        <f>Table1[[#This Row],[Estimated Cost]]-Table1[[#This Row],[Grant Money ]]</f>
        <v>50000</v>
      </c>
      <c r="O1207" s="45">
        <v>91637449</v>
      </c>
      <c r="P1207" s="58">
        <v>11186222</v>
      </c>
      <c r="Q1207" s="72"/>
      <c r="R1207" s="97" t="s">
        <v>18</v>
      </c>
    </row>
    <row r="1208" spans="3:18" x14ac:dyDescent="0.25">
      <c r="C1208" s="8">
        <v>2022</v>
      </c>
      <c r="D1208" s="79" t="s">
        <v>10437</v>
      </c>
      <c r="E1208" s="99" t="s">
        <v>5556</v>
      </c>
      <c r="F1208" s="1" t="s">
        <v>9501</v>
      </c>
      <c r="G1208" s="1" t="s">
        <v>5552</v>
      </c>
      <c r="H1208" s="1"/>
      <c r="I1208" s="1" t="s">
        <v>11265</v>
      </c>
      <c r="J1208" s="1" t="s">
        <v>11</v>
      </c>
      <c r="K1208" s="2">
        <v>0.9</v>
      </c>
      <c r="L1208" s="52">
        <v>333333</v>
      </c>
      <c r="M1208" s="58">
        <f>Table1[[#This Row],[Percent]]*Table1[[#This Row],[Estimated Cost]]</f>
        <v>299999.7</v>
      </c>
      <c r="N1208" s="92">
        <f>Table1[[#This Row],[Estimated Cost]]-Table1[[#This Row],[Grant Money ]]</f>
        <v>33333.299999999988</v>
      </c>
      <c r="O1208" s="45">
        <v>91637449</v>
      </c>
      <c r="P1208" s="58">
        <v>11186222</v>
      </c>
      <c r="Q1208" s="72"/>
      <c r="R1208" s="97" t="s">
        <v>51</v>
      </c>
    </row>
    <row r="1209" spans="3:18" x14ac:dyDescent="0.25">
      <c r="C1209" s="8">
        <v>2022</v>
      </c>
      <c r="D1209" s="79" t="s">
        <v>10437</v>
      </c>
      <c r="E1209" s="99" t="s">
        <v>5622</v>
      </c>
      <c r="F1209" s="1" t="s">
        <v>10492</v>
      </c>
      <c r="G1209" s="1" t="s">
        <v>203</v>
      </c>
      <c r="H1209" s="1"/>
      <c r="I1209" s="1" t="s">
        <v>11265</v>
      </c>
      <c r="J1209" s="1" t="s">
        <v>11</v>
      </c>
      <c r="K1209" s="2">
        <v>1</v>
      </c>
      <c r="L1209" s="52">
        <v>200000</v>
      </c>
      <c r="M1209" s="58">
        <f>Table1[[#This Row],[Percent]]*Table1[[#This Row],[Estimated Cost]]</f>
        <v>200000</v>
      </c>
      <c r="N1209" s="92">
        <f>Table1[[#This Row],[Estimated Cost]]-Table1[[#This Row],[Grant Money ]]</f>
        <v>0</v>
      </c>
      <c r="O1209" s="45">
        <v>91637449</v>
      </c>
      <c r="P1209" s="58">
        <v>11186222</v>
      </c>
      <c r="Q1209" s="72"/>
      <c r="R1209" s="97" t="s">
        <v>51</v>
      </c>
    </row>
    <row r="1210" spans="3:18" x14ac:dyDescent="0.25">
      <c r="C1210" s="8">
        <v>2022</v>
      </c>
      <c r="D1210" s="79" t="s">
        <v>10437</v>
      </c>
      <c r="E1210" s="99" t="s">
        <v>5681</v>
      </c>
      <c r="F1210" s="1" t="s">
        <v>10460</v>
      </c>
      <c r="G1210" s="1" t="s">
        <v>9440</v>
      </c>
      <c r="H1210" s="1"/>
      <c r="I1210" s="1" t="s">
        <v>11266</v>
      </c>
      <c r="J1210" s="1" t="s">
        <v>11</v>
      </c>
      <c r="K1210" s="2">
        <v>0.9</v>
      </c>
      <c r="L1210" s="52">
        <v>333333</v>
      </c>
      <c r="M1210" s="58">
        <f>Table1[[#This Row],[Percent]]*Table1[[#This Row],[Estimated Cost]]</f>
        <v>299999.7</v>
      </c>
      <c r="N1210" s="92">
        <f>Table1[[#This Row],[Estimated Cost]]-Table1[[#This Row],[Grant Money ]]</f>
        <v>33333.299999999988</v>
      </c>
      <c r="O1210" s="45">
        <v>91637449</v>
      </c>
      <c r="P1210" s="58">
        <v>11186222</v>
      </c>
      <c r="Q1210" s="72"/>
      <c r="R1210" s="97" t="s">
        <v>51</v>
      </c>
    </row>
    <row r="1211" spans="3:18" x14ac:dyDescent="0.25">
      <c r="C1211" s="8">
        <v>2022</v>
      </c>
      <c r="D1211" s="79" t="s">
        <v>10437</v>
      </c>
      <c r="E1211" s="99"/>
      <c r="F1211" s="1" t="s">
        <v>10887</v>
      </c>
      <c r="G1211" s="1" t="s">
        <v>6905</v>
      </c>
      <c r="H1211" s="1"/>
      <c r="I1211" s="1" t="s">
        <v>11076</v>
      </c>
      <c r="J1211" s="1" t="s">
        <v>11</v>
      </c>
      <c r="K1211" s="2">
        <v>0.75</v>
      </c>
      <c r="L1211" s="52">
        <v>800000</v>
      </c>
      <c r="M1211" s="58">
        <f>Table1[[#This Row],[Percent]]*Table1[[#This Row],[Estimated Cost]]</f>
        <v>600000</v>
      </c>
      <c r="N1211" s="92">
        <f>Table1[[#This Row],[Estimated Cost]]-Table1[[#This Row],[Grant Money ]]</f>
        <v>200000</v>
      </c>
      <c r="O1211" s="45">
        <v>91637449</v>
      </c>
      <c r="P1211" s="58">
        <v>11186222</v>
      </c>
      <c r="Q1211" s="72"/>
      <c r="R1211" s="97" t="s">
        <v>18</v>
      </c>
    </row>
    <row r="1212" spans="3:18" x14ac:dyDescent="0.25">
      <c r="C1212" s="8">
        <v>2022</v>
      </c>
      <c r="D1212" s="79" t="s">
        <v>10437</v>
      </c>
      <c r="E1212" s="99"/>
      <c r="F1212" s="1" t="s">
        <v>11262</v>
      </c>
      <c r="G1212" s="1" t="s">
        <v>7977</v>
      </c>
      <c r="H1212" s="1"/>
      <c r="I1212" s="1" t="s">
        <v>11244</v>
      </c>
      <c r="J1212" s="1" t="s">
        <v>11</v>
      </c>
      <c r="K1212" s="2">
        <v>0.9</v>
      </c>
      <c r="L1212" s="52">
        <v>200000</v>
      </c>
      <c r="M1212" s="58">
        <f>Table1[[#This Row],[Percent]]*Table1[[#This Row],[Estimated Cost]]</f>
        <v>180000</v>
      </c>
      <c r="N1212" s="92">
        <f>Table1[[#This Row],[Estimated Cost]]-Table1[[#This Row],[Grant Money ]]</f>
        <v>20000</v>
      </c>
      <c r="O1212" s="45">
        <v>91637449</v>
      </c>
      <c r="P1212" s="58">
        <v>11186222</v>
      </c>
      <c r="Q1212" s="72"/>
      <c r="R1212" s="97" t="s">
        <v>18</v>
      </c>
    </row>
    <row r="1213" spans="3:18" x14ac:dyDescent="0.25">
      <c r="C1213" s="8">
        <v>2022</v>
      </c>
      <c r="D1213" s="79" t="s">
        <v>10437</v>
      </c>
      <c r="E1213" s="99"/>
      <c r="F1213" s="1" t="s">
        <v>11263</v>
      </c>
      <c r="G1213" s="1" t="s">
        <v>11264</v>
      </c>
      <c r="H1213" s="1"/>
      <c r="I1213" s="1" t="s">
        <v>11267</v>
      </c>
      <c r="J1213" s="1" t="s">
        <v>26</v>
      </c>
      <c r="K1213" s="2">
        <v>0.75</v>
      </c>
      <c r="L1213" s="52">
        <v>550000</v>
      </c>
      <c r="M1213" s="58">
        <f>Table1[[#This Row],[Percent]]*Table1[[#This Row],[Estimated Cost]]</f>
        <v>412500</v>
      </c>
      <c r="N1213" s="92">
        <f>Table1[[#This Row],[Estimated Cost]]-Table1[[#This Row],[Grant Money ]]</f>
        <v>137500</v>
      </c>
      <c r="O1213" s="45">
        <v>91637449</v>
      </c>
      <c r="P1213" s="58">
        <v>11186222</v>
      </c>
      <c r="Q1213" s="72"/>
      <c r="R1213" s="97" t="s">
        <v>18</v>
      </c>
    </row>
    <row r="1214" spans="3:18" x14ac:dyDescent="0.25">
      <c r="C1214" s="8">
        <v>2022</v>
      </c>
      <c r="D1214" s="80" t="s">
        <v>173</v>
      </c>
      <c r="E1214" s="99"/>
      <c r="F1214" s="1" t="s">
        <v>11268</v>
      </c>
      <c r="G1214" s="1" t="s">
        <v>192</v>
      </c>
      <c r="H1214" s="1"/>
      <c r="I1214" s="1" t="s">
        <v>10</v>
      </c>
      <c r="J1214" s="1" t="s">
        <v>11</v>
      </c>
      <c r="K1214" s="2">
        <v>0.9</v>
      </c>
      <c r="L1214" s="52">
        <v>102000</v>
      </c>
      <c r="M1214" s="58">
        <f>Table1[[#This Row],[Percent]]*Table1[[#This Row],[Estimated Cost]]</f>
        <v>91800</v>
      </c>
      <c r="N1214" s="92">
        <f>Table1[[#This Row],[Estimated Cost]]-Table1[[#This Row],[Grant Money ]]</f>
        <v>10200</v>
      </c>
      <c r="O1214" s="45">
        <v>91637449</v>
      </c>
      <c r="P1214" s="58">
        <v>11186222</v>
      </c>
      <c r="Q1214" s="72"/>
      <c r="R1214" s="97" t="s">
        <v>18</v>
      </c>
    </row>
    <row r="1215" spans="3:18" x14ac:dyDescent="0.25">
      <c r="C1215" s="8">
        <v>2022</v>
      </c>
      <c r="D1215" s="80" t="s">
        <v>173</v>
      </c>
      <c r="E1215" s="99"/>
      <c r="F1215" s="1" t="s">
        <v>11006</v>
      </c>
      <c r="G1215" s="1" t="s">
        <v>1242</v>
      </c>
      <c r="H1215" s="1"/>
      <c r="I1215" s="1" t="s">
        <v>111</v>
      </c>
      <c r="J1215" s="1" t="s">
        <v>11</v>
      </c>
      <c r="K1215" s="2">
        <v>0.9</v>
      </c>
      <c r="L1215" s="52">
        <v>700000</v>
      </c>
      <c r="M1215" s="58">
        <f>Table1[[#This Row],[Percent]]*Table1[[#This Row],[Estimated Cost]]</f>
        <v>630000</v>
      </c>
      <c r="N1215" s="92">
        <f>Table1[[#This Row],[Estimated Cost]]-Table1[[#This Row],[Grant Money ]]</f>
        <v>70000</v>
      </c>
      <c r="O1215" s="45">
        <v>91637449</v>
      </c>
      <c r="P1215" s="58">
        <v>11186222</v>
      </c>
      <c r="Q1215" s="72"/>
      <c r="R1215" s="97" t="s">
        <v>18</v>
      </c>
    </row>
    <row r="1216" spans="3:18" x14ac:dyDescent="0.25">
      <c r="C1216" s="8">
        <v>2022</v>
      </c>
      <c r="D1216" s="80" t="s">
        <v>173</v>
      </c>
      <c r="E1216" s="99"/>
      <c r="F1216" s="1" t="s">
        <v>11269</v>
      </c>
      <c r="G1216" s="1" t="s">
        <v>11270</v>
      </c>
      <c r="H1216" s="1"/>
      <c r="I1216" s="1" t="s">
        <v>10</v>
      </c>
      <c r="J1216" s="1" t="s">
        <v>11</v>
      </c>
      <c r="K1216" s="2">
        <v>0.9</v>
      </c>
      <c r="L1216" s="52">
        <v>400000</v>
      </c>
      <c r="M1216" s="58">
        <f>Table1[[#This Row],[Percent]]*Table1[[#This Row],[Estimated Cost]]</f>
        <v>360000</v>
      </c>
      <c r="N1216" s="92">
        <f>Table1[[#This Row],[Estimated Cost]]-Table1[[#This Row],[Grant Money ]]</f>
        <v>40000</v>
      </c>
      <c r="O1216" s="45">
        <v>91637449</v>
      </c>
      <c r="P1216" s="58">
        <v>11186222</v>
      </c>
      <c r="Q1216" s="72"/>
      <c r="R1216" s="97" t="s">
        <v>18</v>
      </c>
    </row>
    <row r="1217" spans="11:15" x14ac:dyDescent="0.25">
      <c r="K1217">
        <v>2020</v>
      </c>
      <c r="L1217" s="32">
        <f>SUM(L374:L743)</f>
        <v>106173439.3</v>
      </c>
      <c r="O1217" s="32">
        <f>SUM(L375+L384+L386+L387+L388+L389+L393+L394+L407+L428+L442+L447+L455+L462+L468+L469+L470+L471+L480+L485+L486+L490+L497+L498+L499+L507+L529+L541+L544+L545+L573+L579+L585+L590+L610+L611+L630+L631+L635+L636+L637+L640+L641+L642+L651+L652+L665+L666+L667+L668+L669+L700+L701+L702+L705+L706+L709+L710+L711+L712+L713+L714+L715+L716+L729,L398,L399)</f>
        <v>24680337</v>
      </c>
    </row>
    <row r="1218" spans="11:15" x14ac:dyDescent="0.25">
      <c r="K1218" s="84">
        <v>2021</v>
      </c>
      <c r="L1218" s="93">
        <f>SUM(L744:L1143)</f>
        <v>72630106</v>
      </c>
      <c r="M1218" s="93"/>
      <c r="N1218" s="93"/>
      <c r="O1218" s="93">
        <f>SUM(L748+L749+L759+L773+L778+L784+L791+L795+L796+L797+L798+L806+L809+L810+L813+L820+L821+L822+L829+L848+L858+L859+L862+L863+L889+L895+L901+L906+L924+L925+L928+L930+L931+L932+L937+L938+L939+L965+L972+L986+L991+L997+L1004+L1008+L1009+L1010+L1017+L1020+L1021+L1025+L1032+L1033+L1034+L1059+L1069+L1070+L1073+L1074+L1100+L1106+L1112+L1117+L1134,L1139)</f>
        <v>26108073</v>
      </c>
    </row>
    <row r="1219" spans="11:15" x14ac:dyDescent="0.25">
      <c r="K1219">
        <v>2022</v>
      </c>
      <c r="L1219" s="32">
        <f>SUM(L1144:L1216)</f>
        <v>97956115</v>
      </c>
      <c r="O1219" s="32">
        <f>SUM(L1208:L1210,L1177,L1205,L1192,L1169,L1166,L1161,L1152,L1145)</f>
        <v>13852888</v>
      </c>
    </row>
  </sheetData>
  <phoneticPr fontId="8" type="noConversion"/>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E2:F43"/>
  <sheetViews>
    <sheetView topLeftCell="A13" workbookViewId="0">
      <selection activeCell="E22" sqref="E22"/>
    </sheetView>
  </sheetViews>
  <sheetFormatPr defaultRowHeight="15" x14ac:dyDescent="0.25"/>
  <cols>
    <col min="5" max="5" width="39.28515625" bestFit="1" customWidth="1"/>
    <col min="6" max="6" width="8.42578125" bestFit="1" customWidth="1"/>
  </cols>
  <sheetData>
    <row r="2" spans="5:6" x14ac:dyDescent="0.25">
      <c r="E2" t="s">
        <v>0</v>
      </c>
      <c r="F2" t="s">
        <v>294</v>
      </c>
    </row>
    <row r="3" spans="5:6" x14ac:dyDescent="0.25">
      <c r="E3" t="s">
        <v>123</v>
      </c>
      <c r="F3" t="s">
        <v>2343</v>
      </c>
    </row>
    <row r="4" spans="5:6" x14ac:dyDescent="0.25">
      <c r="E4" t="s">
        <v>10502</v>
      </c>
      <c r="F4" t="s">
        <v>10506</v>
      </c>
    </row>
    <row r="5" spans="5:6" x14ac:dyDescent="0.25">
      <c r="E5" t="s">
        <v>11038</v>
      </c>
      <c r="F5" t="s">
        <v>616</v>
      </c>
    </row>
    <row r="6" spans="5:6" x14ac:dyDescent="0.25">
      <c r="E6" t="s">
        <v>11039</v>
      </c>
      <c r="F6" t="s">
        <v>2349</v>
      </c>
    </row>
    <row r="7" spans="5:6" x14ac:dyDescent="0.25">
      <c r="E7" t="s">
        <v>11011</v>
      </c>
      <c r="F7" t="s">
        <v>3173</v>
      </c>
    </row>
    <row r="8" spans="5:6" x14ac:dyDescent="0.25">
      <c r="E8" t="s">
        <v>11062</v>
      </c>
      <c r="F8" t="s">
        <v>3504</v>
      </c>
    </row>
    <row r="9" spans="5:6" x14ac:dyDescent="0.25">
      <c r="E9" t="s">
        <v>10503</v>
      </c>
      <c r="F9" t="s">
        <v>5556</v>
      </c>
    </row>
    <row r="10" spans="5:6" x14ac:dyDescent="0.25">
      <c r="E10" t="s">
        <v>9438</v>
      </c>
      <c r="F10" t="s">
        <v>10507</v>
      </c>
    </row>
    <row r="11" spans="5:6" x14ac:dyDescent="0.25">
      <c r="E11" t="s">
        <v>11088</v>
      </c>
      <c r="F11" t="s">
        <v>1413</v>
      </c>
    </row>
    <row r="12" spans="5:6" x14ac:dyDescent="0.25">
      <c r="E12" t="s">
        <v>9448</v>
      </c>
      <c r="F12" t="s">
        <v>2090</v>
      </c>
    </row>
    <row r="13" spans="5:6" x14ac:dyDescent="0.25">
      <c r="E13" t="s">
        <v>10872</v>
      </c>
      <c r="F13" t="s">
        <v>3594</v>
      </c>
    </row>
    <row r="14" spans="5:6" x14ac:dyDescent="0.25">
      <c r="E14" t="s">
        <v>10514</v>
      </c>
      <c r="F14" t="s">
        <v>7417</v>
      </c>
    </row>
    <row r="15" spans="5:6" x14ac:dyDescent="0.25">
      <c r="E15" t="s">
        <v>94</v>
      </c>
      <c r="F15" t="s">
        <v>8442</v>
      </c>
    </row>
    <row r="16" spans="5:6" x14ac:dyDescent="0.25">
      <c r="E16" t="s">
        <v>9437</v>
      </c>
      <c r="F16" t="s">
        <v>10508</v>
      </c>
    </row>
    <row r="17" spans="5:6" x14ac:dyDescent="0.25">
      <c r="E17" t="s">
        <v>9447</v>
      </c>
      <c r="F17" t="s">
        <v>1256</v>
      </c>
    </row>
    <row r="18" spans="5:6" x14ac:dyDescent="0.25">
      <c r="E18" t="s">
        <v>10473</v>
      </c>
      <c r="F18" t="s">
        <v>2433</v>
      </c>
    </row>
    <row r="19" spans="5:6" x14ac:dyDescent="0.25">
      <c r="E19" t="s">
        <v>10504</v>
      </c>
      <c r="F19" t="s">
        <v>2485</v>
      </c>
    </row>
    <row r="20" spans="5:6" x14ac:dyDescent="0.25">
      <c r="E20" t="s">
        <v>9442</v>
      </c>
      <c r="F20" t="s">
        <v>3171</v>
      </c>
    </row>
    <row r="21" spans="5:6" x14ac:dyDescent="0.25">
      <c r="E21" t="s">
        <v>10515</v>
      </c>
      <c r="F21" t="s">
        <v>3279</v>
      </c>
    </row>
    <row r="22" spans="5:6" x14ac:dyDescent="0.25">
      <c r="E22" t="s">
        <v>10516</v>
      </c>
      <c r="F22" t="s">
        <v>10509</v>
      </c>
    </row>
    <row r="23" spans="5:6" x14ac:dyDescent="0.25">
      <c r="E23" t="s">
        <v>4778</v>
      </c>
      <c r="F23" t="s">
        <v>5695</v>
      </c>
    </row>
    <row r="24" spans="5:6" x14ac:dyDescent="0.25">
      <c r="E24" t="s">
        <v>10517</v>
      </c>
      <c r="F24" t="s">
        <v>2345</v>
      </c>
    </row>
    <row r="25" spans="5:6" x14ac:dyDescent="0.25">
      <c r="E25" t="s">
        <v>10518</v>
      </c>
      <c r="F25" t="s">
        <v>7870</v>
      </c>
    </row>
    <row r="26" spans="5:6" x14ac:dyDescent="0.25">
      <c r="E26" t="s">
        <v>9443</v>
      </c>
      <c r="F26" t="s">
        <v>10480</v>
      </c>
    </row>
    <row r="27" spans="5:6" x14ac:dyDescent="0.25">
      <c r="E27" t="s">
        <v>10519</v>
      </c>
      <c r="F27" t="s">
        <v>10505</v>
      </c>
    </row>
    <row r="28" spans="5:6" x14ac:dyDescent="0.25">
      <c r="E28" t="s">
        <v>10896</v>
      </c>
      <c r="F28" t="s">
        <v>1938</v>
      </c>
    </row>
    <row r="29" spans="5:6" x14ac:dyDescent="0.25">
      <c r="E29" t="s">
        <v>9449</v>
      </c>
      <c r="F29" t="s">
        <v>2170</v>
      </c>
    </row>
    <row r="30" spans="5:6" x14ac:dyDescent="0.25">
      <c r="E30" t="s">
        <v>48</v>
      </c>
      <c r="F30" t="s">
        <v>2847</v>
      </c>
    </row>
    <row r="31" spans="5:6" x14ac:dyDescent="0.25">
      <c r="E31" t="s">
        <v>11012</v>
      </c>
      <c r="F31" t="s">
        <v>3175</v>
      </c>
    </row>
    <row r="32" spans="5:6" x14ac:dyDescent="0.25">
      <c r="E32" t="s">
        <v>9450</v>
      </c>
      <c r="F32" t="s">
        <v>3952</v>
      </c>
    </row>
    <row r="33" spans="5:6" x14ac:dyDescent="0.25">
      <c r="E33" t="s">
        <v>9451</v>
      </c>
      <c r="F33" t="s">
        <v>4823</v>
      </c>
    </row>
    <row r="34" spans="5:6" x14ac:dyDescent="0.25">
      <c r="E34" t="s">
        <v>9439</v>
      </c>
      <c r="F34" t="s">
        <v>5622</v>
      </c>
    </row>
    <row r="35" spans="5:6" x14ac:dyDescent="0.25">
      <c r="E35" t="s">
        <v>9446</v>
      </c>
      <c r="F35" t="s">
        <v>10510</v>
      </c>
    </row>
    <row r="36" spans="5:6" x14ac:dyDescent="0.25">
      <c r="E36" t="s">
        <v>9441</v>
      </c>
      <c r="F36" t="s">
        <v>10511</v>
      </c>
    </row>
    <row r="37" spans="5:6" x14ac:dyDescent="0.25">
      <c r="E37" t="s">
        <v>11040</v>
      </c>
      <c r="F37" t="s">
        <v>3477</v>
      </c>
    </row>
    <row r="38" spans="5:6" x14ac:dyDescent="0.25">
      <c r="E38" t="s">
        <v>11017</v>
      </c>
      <c r="F38" t="s">
        <v>5681</v>
      </c>
    </row>
    <row r="39" spans="5:6" x14ac:dyDescent="0.25">
      <c r="E39" t="s">
        <v>9444</v>
      </c>
      <c r="F39" t="s">
        <v>10512</v>
      </c>
    </row>
    <row r="40" spans="5:6" x14ac:dyDescent="0.25">
      <c r="E40" t="s">
        <v>9445</v>
      </c>
      <c r="F40" t="s">
        <v>10152</v>
      </c>
    </row>
    <row r="41" spans="5:6" x14ac:dyDescent="0.25">
      <c r="E41" t="s">
        <v>10513</v>
      </c>
      <c r="F41" t="s">
        <v>8206</v>
      </c>
    </row>
    <row r="42" spans="5:6" x14ac:dyDescent="0.25">
      <c r="E42" t="s">
        <v>11175</v>
      </c>
      <c r="F42" t="s">
        <v>3335</v>
      </c>
    </row>
    <row r="43" spans="5:6" x14ac:dyDescent="0.25">
      <c r="E43" t="s">
        <v>11088</v>
      </c>
      <c r="F43" t="s">
        <v>1413</v>
      </c>
    </row>
  </sheetData>
  <phoneticPr fontId="8" type="noConversion"/>
  <pageMargins left="0.7" right="0.7" top="0.75" bottom="0.75" header="0.3" footer="0.3"/>
  <pageSetup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D2:F3334"/>
  <sheetViews>
    <sheetView topLeftCell="A108" workbookViewId="0">
      <selection activeCell="E19" sqref="E19"/>
    </sheetView>
  </sheetViews>
  <sheetFormatPr defaultRowHeight="15" x14ac:dyDescent="0.25"/>
  <cols>
    <col min="4" max="4" width="33.5703125" bestFit="1" customWidth="1"/>
    <col min="5" max="5" width="49.7109375" bestFit="1" customWidth="1"/>
    <col min="6" max="6" width="8.28515625" customWidth="1"/>
  </cols>
  <sheetData>
    <row r="2" spans="4:6" ht="15.75" thickBot="1" x14ac:dyDescent="0.3">
      <c r="D2" s="10" t="s">
        <v>300</v>
      </c>
      <c r="E2" s="15" t="s">
        <v>299</v>
      </c>
      <c r="F2" s="18" t="s">
        <v>294</v>
      </c>
    </row>
    <row r="3" spans="4:6" ht="15.75" thickTop="1" x14ac:dyDescent="0.25">
      <c r="D3" s="23" t="s">
        <v>5968</v>
      </c>
      <c r="E3" s="21" t="s">
        <v>77</v>
      </c>
      <c r="F3" s="20" t="s">
        <v>5969</v>
      </c>
    </row>
    <row r="4" spans="4:6" x14ac:dyDescent="0.25">
      <c r="D4" s="11" t="s">
        <v>3215</v>
      </c>
      <c r="E4" s="17" t="s">
        <v>3214</v>
      </c>
      <c r="F4" s="19" t="s">
        <v>3216</v>
      </c>
    </row>
    <row r="5" spans="4:6" x14ac:dyDescent="0.25">
      <c r="D5" s="11" t="s">
        <v>302</v>
      </c>
      <c r="E5" s="17" t="s">
        <v>301</v>
      </c>
      <c r="F5" s="19" t="s">
        <v>303</v>
      </c>
    </row>
    <row r="6" spans="4:6" x14ac:dyDescent="0.25">
      <c r="D6" s="12" t="s">
        <v>304</v>
      </c>
      <c r="E6" s="16" t="s">
        <v>301</v>
      </c>
      <c r="F6" s="20" t="s">
        <v>305</v>
      </c>
    </row>
    <row r="7" spans="4:6" x14ac:dyDescent="0.25">
      <c r="D7" s="11" t="s">
        <v>307</v>
      </c>
      <c r="E7" s="17" t="s">
        <v>306</v>
      </c>
      <c r="F7" s="19" t="s">
        <v>308</v>
      </c>
    </row>
    <row r="8" spans="4:6" x14ac:dyDescent="0.25">
      <c r="D8" s="12" t="s">
        <v>309</v>
      </c>
      <c r="E8" s="16" t="s">
        <v>306</v>
      </c>
      <c r="F8" s="20" t="s">
        <v>310</v>
      </c>
    </row>
    <row r="9" spans="4:6" x14ac:dyDescent="0.25">
      <c r="D9" s="12" t="s">
        <v>7141</v>
      </c>
      <c r="E9" s="16" t="s">
        <v>7140</v>
      </c>
      <c r="F9" s="20" t="s">
        <v>7142</v>
      </c>
    </row>
    <row r="10" spans="4:6" x14ac:dyDescent="0.25">
      <c r="D10" s="12" t="s">
        <v>315</v>
      </c>
      <c r="E10" s="16" t="s">
        <v>314</v>
      </c>
      <c r="F10" s="20" t="s">
        <v>316</v>
      </c>
    </row>
    <row r="11" spans="4:6" x14ac:dyDescent="0.25">
      <c r="D11" s="11" t="s">
        <v>317</v>
      </c>
      <c r="E11" s="17" t="s">
        <v>314</v>
      </c>
      <c r="F11" s="19" t="s">
        <v>318</v>
      </c>
    </row>
    <row r="12" spans="4:6" x14ac:dyDescent="0.25">
      <c r="D12" s="11" t="s">
        <v>8065</v>
      </c>
      <c r="E12" s="17" t="s">
        <v>8064</v>
      </c>
      <c r="F12" s="19" t="s">
        <v>8066</v>
      </c>
    </row>
    <row r="13" spans="4:6" x14ac:dyDescent="0.25">
      <c r="D13" s="11" t="s">
        <v>3497</v>
      </c>
      <c r="E13" s="17" t="s">
        <v>3496</v>
      </c>
      <c r="F13" s="19" t="s">
        <v>3498</v>
      </c>
    </row>
    <row r="14" spans="4:6" x14ac:dyDescent="0.25">
      <c r="D14" s="12" t="s">
        <v>6078</v>
      </c>
      <c r="E14" s="16" t="s">
        <v>6077</v>
      </c>
      <c r="F14" s="20" t="s">
        <v>6079</v>
      </c>
    </row>
    <row r="15" spans="4:6" x14ac:dyDescent="0.25">
      <c r="D15" s="12" t="s">
        <v>5511</v>
      </c>
      <c r="E15" s="16" t="s">
        <v>5510</v>
      </c>
      <c r="F15" s="20" t="s">
        <v>5512</v>
      </c>
    </row>
    <row r="16" spans="4:6" x14ac:dyDescent="0.25">
      <c r="D16" s="11" t="s">
        <v>323</v>
      </c>
      <c r="E16" s="17" t="s">
        <v>322</v>
      </c>
      <c r="F16" s="19" t="s">
        <v>324</v>
      </c>
    </row>
    <row r="17" spans="4:6" x14ac:dyDescent="0.25">
      <c r="D17" s="12" t="s">
        <v>326</v>
      </c>
      <c r="E17" s="16" t="s">
        <v>325</v>
      </c>
      <c r="F17" s="20" t="s">
        <v>327</v>
      </c>
    </row>
    <row r="18" spans="4:6" x14ac:dyDescent="0.25">
      <c r="D18" s="11" t="s">
        <v>329</v>
      </c>
      <c r="E18" s="17" t="s">
        <v>328</v>
      </c>
      <c r="F18" s="19" t="s">
        <v>330</v>
      </c>
    </row>
    <row r="19" spans="4:6" x14ac:dyDescent="0.25">
      <c r="D19" s="11" t="s">
        <v>3245</v>
      </c>
      <c r="E19" s="17" t="s">
        <v>3244</v>
      </c>
      <c r="F19" s="19" t="s">
        <v>3246</v>
      </c>
    </row>
    <row r="20" spans="4:6" x14ac:dyDescent="0.25">
      <c r="D20" s="11" t="s">
        <v>2777</v>
      </c>
      <c r="E20" s="17" t="s">
        <v>2776</v>
      </c>
      <c r="F20" s="19" t="s">
        <v>2778</v>
      </c>
    </row>
    <row r="21" spans="4:6" x14ac:dyDescent="0.25">
      <c r="D21" s="12" t="s">
        <v>2342</v>
      </c>
      <c r="E21" s="16" t="s">
        <v>122</v>
      </c>
      <c r="F21" s="20" t="s">
        <v>2343</v>
      </c>
    </row>
    <row r="22" spans="4:6" x14ac:dyDescent="0.25">
      <c r="D22" s="11" t="s">
        <v>7685</v>
      </c>
      <c r="E22" s="17" t="s">
        <v>7684</v>
      </c>
      <c r="F22" s="19" t="s">
        <v>7686</v>
      </c>
    </row>
    <row r="23" spans="4:6" x14ac:dyDescent="0.25">
      <c r="D23" s="12" t="s">
        <v>338</v>
      </c>
      <c r="E23" s="16" t="s">
        <v>337</v>
      </c>
      <c r="F23" s="20" t="s">
        <v>339</v>
      </c>
    </row>
    <row r="24" spans="4:6" x14ac:dyDescent="0.25">
      <c r="D24" s="12" t="s">
        <v>350</v>
      </c>
      <c r="E24" s="16" t="s">
        <v>349</v>
      </c>
      <c r="F24" s="20" t="s">
        <v>351</v>
      </c>
    </row>
    <row r="25" spans="4:6" x14ac:dyDescent="0.25">
      <c r="D25" s="11" t="s">
        <v>353</v>
      </c>
      <c r="E25" s="17" t="s">
        <v>352</v>
      </c>
      <c r="F25" s="19" t="s">
        <v>354</v>
      </c>
    </row>
    <row r="26" spans="4:6" x14ac:dyDescent="0.25">
      <c r="D26" s="12" t="s">
        <v>1956</v>
      </c>
      <c r="E26" s="16" t="s">
        <v>1955</v>
      </c>
      <c r="F26" s="20" t="s">
        <v>1957</v>
      </c>
    </row>
    <row r="27" spans="4:6" x14ac:dyDescent="0.25">
      <c r="D27" s="11" t="s">
        <v>5683</v>
      </c>
      <c r="E27" s="17" t="s">
        <v>5682</v>
      </c>
      <c r="F27" s="19" t="s">
        <v>5684</v>
      </c>
    </row>
    <row r="28" spans="4:6" x14ac:dyDescent="0.25">
      <c r="D28" s="12" t="s">
        <v>356</v>
      </c>
      <c r="E28" s="16" t="s">
        <v>355</v>
      </c>
      <c r="F28" s="20" t="s">
        <v>357</v>
      </c>
    </row>
    <row r="29" spans="4:6" x14ac:dyDescent="0.25">
      <c r="D29" s="12" t="s">
        <v>5341</v>
      </c>
      <c r="E29" s="16" t="s">
        <v>5340</v>
      </c>
      <c r="F29" s="20" t="s">
        <v>5342</v>
      </c>
    </row>
    <row r="30" spans="4:6" x14ac:dyDescent="0.25">
      <c r="D30" s="12" t="s">
        <v>362</v>
      </c>
      <c r="E30" s="16" t="s">
        <v>361</v>
      </c>
      <c r="F30" s="20" t="s">
        <v>363</v>
      </c>
    </row>
    <row r="31" spans="4:6" x14ac:dyDescent="0.25">
      <c r="D31" s="11" t="s">
        <v>365</v>
      </c>
      <c r="E31" s="17" t="s">
        <v>364</v>
      </c>
      <c r="F31" s="19" t="s">
        <v>366</v>
      </c>
    </row>
    <row r="32" spans="4:6" x14ac:dyDescent="0.25">
      <c r="D32" s="12" t="s">
        <v>368</v>
      </c>
      <c r="E32" s="16" t="s">
        <v>367</v>
      </c>
      <c r="F32" s="20" t="s">
        <v>369</v>
      </c>
    </row>
    <row r="33" spans="4:6" x14ac:dyDescent="0.25">
      <c r="D33" s="11" t="s">
        <v>371</v>
      </c>
      <c r="E33" s="17" t="s">
        <v>370</v>
      </c>
      <c r="F33" s="19" t="s">
        <v>372</v>
      </c>
    </row>
    <row r="34" spans="4:6" x14ac:dyDescent="0.25">
      <c r="D34" s="12" t="s">
        <v>373</v>
      </c>
      <c r="E34" s="16" t="s">
        <v>370</v>
      </c>
      <c r="F34" s="20" t="s">
        <v>374</v>
      </c>
    </row>
    <row r="35" spans="4:6" x14ac:dyDescent="0.25">
      <c r="D35" s="11" t="s">
        <v>375</v>
      </c>
      <c r="E35" s="17" t="s">
        <v>370</v>
      </c>
      <c r="F35" s="19" t="s">
        <v>376</v>
      </c>
    </row>
    <row r="36" spans="4:6" x14ac:dyDescent="0.25">
      <c r="D36" s="11" t="s">
        <v>380</v>
      </c>
      <c r="E36" s="17" t="s">
        <v>379</v>
      </c>
      <c r="F36" s="19" t="s">
        <v>381</v>
      </c>
    </row>
    <row r="37" spans="4:6" x14ac:dyDescent="0.25">
      <c r="D37" s="12" t="s">
        <v>380</v>
      </c>
      <c r="E37" s="16" t="s">
        <v>379</v>
      </c>
      <c r="F37" s="20" t="s">
        <v>382</v>
      </c>
    </row>
    <row r="38" spans="4:6" x14ac:dyDescent="0.25">
      <c r="D38" s="12" t="s">
        <v>387</v>
      </c>
      <c r="E38" s="16" t="s">
        <v>386</v>
      </c>
      <c r="F38" s="20" t="s">
        <v>388</v>
      </c>
    </row>
    <row r="39" spans="4:6" x14ac:dyDescent="0.25">
      <c r="D39" s="11" t="s">
        <v>390</v>
      </c>
      <c r="E39" s="17" t="s">
        <v>389</v>
      </c>
      <c r="F39" s="19" t="s">
        <v>391</v>
      </c>
    </row>
    <row r="40" spans="4:6" x14ac:dyDescent="0.25">
      <c r="D40" s="12" t="s">
        <v>393</v>
      </c>
      <c r="E40" s="16" t="s">
        <v>392</v>
      </c>
      <c r="F40" s="20" t="s">
        <v>394</v>
      </c>
    </row>
    <row r="41" spans="4:6" x14ac:dyDescent="0.25">
      <c r="D41" s="12" t="s">
        <v>399</v>
      </c>
      <c r="E41" s="16" t="s">
        <v>398</v>
      </c>
      <c r="F41" s="20" t="s">
        <v>400</v>
      </c>
    </row>
    <row r="42" spans="4:6" x14ac:dyDescent="0.25">
      <c r="D42" s="11" t="s">
        <v>401</v>
      </c>
      <c r="E42" s="17" t="s">
        <v>398</v>
      </c>
      <c r="F42" s="19" t="s">
        <v>402</v>
      </c>
    </row>
    <row r="43" spans="4:6" x14ac:dyDescent="0.25">
      <c r="D43" s="11" t="s">
        <v>4309</v>
      </c>
      <c r="E43" s="17" t="s">
        <v>4308</v>
      </c>
      <c r="F43" s="19" t="s">
        <v>4310</v>
      </c>
    </row>
    <row r="44" spans="4:6" x14ac:dyDescent="0.25">
      <c r="D44" s="12" t="s">
        <v>409</v>
      </c>
      <c r="E44" s="16" t="s">
        <v>408</v>
      </c>
      <c r="F44" s="20" t="s">
        <v>410</v>
      </c>
    </row>
    <row r="45" spans="4:6" x14ac:dyDescent="0.25">
      <c r="D45" s="11" t="s">
        <v>8158</v>
      </c>
      <c r="E45" s="17" t="s">
        <v>8157</v>
      </c>
      <c r="F45" s="19" t="s">
        <v>8159</v>
      </c>
    </row>
    <row r="46" spans="4:6" x14ac:dyDescent="0.25">
      <c r="D46" s="11" t="s">
        <v>3221</v>
      </c>
      <c r="E46" s="17" t="s">
        <v>3220</v>
      </c>
      <c r="F46" s="19" t="s">
        <v>3222</v>
      </c>
    </row>
    <row r="47" spans="4:6" x14ac:dyDescent="0.25">
      <c r="D47" s="11" t="s">
        <v>412</v>
      </c>
      <c r="E47" s="17" t="s">
        <v>411</v>
      </c>
      <c r="F47" s="19" t="s">
        <v>413</v>
      </c>
    </row>
    <row r="48" spans="4:6" x14ac:dyDescent="0.25">
      <c r="D48" s="12" t="s">
        <v>415</v>
      </c>
      <c r="E48" s="16" t="s">
        <v>414</v>
      </c>
      <c r="F48" s="20" t="s">
        <v>416</v>
      </c>
    </row>
    <row r="49" spans="4:6" x14ac:dyDescent="0.25">
      <c r="D49" s="11" t="s">
        <v>418</v>
      </c>
      <c r="E49" s="17" t="s">
        <v>417</v>
      </c>
      <c r="F49" s="19" t="s">
        <v>419</v>
      </c>
    </row>
    <row r="50" spans="4:6" x14ac:dyDescent="0.25">
      <c r="D50" s="12" t="s">
        <v>421</v>
      </c>
      <c r="E50" s="16" t="s">
        <v>420</v>
      </c>
      <c r="F50" s="20" t="s">
        <v>422</v>
      </c>
    </row>
    <row r="51" spans="4:6" x14ac:dyDescent="0.25">
      <c r="D51" s="11" t="s">
        <v>429</v>
      </c>
      <c r="E51" s="17" t="s">
        <v>428</v>
      </c>
      <c r="F51" s="19" t="s">
        <v>430</v>
      </c>
    </row>
    <row r="52" spans="4:6" x14ac:dyDescent="0.25">
      <c r="D52" s="12" t="s">
        <v>9340</v>
      </c>
      <c r="E52" s="16" t="s">
        <v>9339</v>
      </c>
      <c r="F52" s="20" t="s">
        <v>9341</v>
      </c>
    </row>
    <row r="53" spans="4:6" x14ac:dyDescent="0.25">
      <c r="D53" s="12" t="s">
        <v>937</v>
      </c>
      <c r="E53" s="16" t="s">
        <v>936</v>
      </c>
      <c r="F53" s="20" t="s">
        <v>938</v>
      </c>
    </row>
    <row r="54" spans="4:6" x14ac:dyDescent="0.25">
      <c r="D54" s="12" t="s">
        <v>9126</v>
      </c>
      <c r="E54" s="16" t="s">
        <v>9125</v>
      </c>
      <c r="F54" s="20" t="s">
        <v>9127</v>
      </c>
    </row>
    <row r="55" spans="4:6" x14ac:dyDescent="0.25">
      <c r="D55" s="11" t="s">
        <v>435</v>
      </c>
      <c r="E55" s="17" t="s">
        <v>434</v>
      </c>
      <c r="F55" s="19" t="s">
        <v>436</v>
      </c>
    </row>
    <row r="56" spans="4:6" x14ac:dyDescent="0.25">
      <c r="D56" s="12" t="s">
        <v>442</v>
      </c>
      <c r="E56" s="16" t="s">
        <v>441</v>
      </c>
      <c r="F56" s="20" t="s">
        <v>443</v>
      </c>
    </row>
    <row r="57" spans="4:6" x14ac:dyDescent="0.25">
      <c r="D57" s="11" t="s">
        <v>444</v>
      </c>
      <c r="E57" s="17" t="s">
        <v>225</v>
      </c>
      <c r="F57" s="19" t="s">
        <v>445</v>
      </c>
    </row>
    <row r="58" spans="4:6" x14ac:dyDescent="0.25">
      <c r="D58" s="11" t="s">
        <v>450</v>
      </c>
      <c r="E58" s="17" t="s">
        <v>449</v>
      </c>
      <c r="F58" s="19" t="s">
        <v>451</v>
      </c>
    </row>
    <row r="59" spans="4:6" x14ac:dyDescent="0.25">
      <c r="D59" s="12" t="s">
        <v>6866</v>
      </c>
      <c r="E59" s="16" t="s">
        <v>6865</v>
      </c>
      <c r="F59" s="20" t="s">
        <v>6867</v>
      </c>
    </row>
    <row r="60" spans="4:6" x14ac:dyDescent="0.25">
      <c r="D60" s="12" t="s">
        <v>4239</v>
      </c>
      <c r="E60" s="16" t="s">
        <v>4238</v>
      </c>
      <c r="F60" s="20" t="s">
        <v>4240</v>
      </c>
    </row>
    <row r="61" spans="4:6" x14ac:dyDescent="0.25">
      <c r="D61" s="12" t="s">
        <v>6284</v>
      </c>
      <c r="E61" s="16" t="s">
        <v>6283</v>
      </c>
      <c r="F61" s="20" t="s">
        <v>6285</v>
      </c>
    </row>
    <row r="62" spans="4:6" x14ac:dyDescent="0.25">
      <c r="D62" s="11" t="s">
        <v>456</v>
      </c>
      <c r="E62" s="17" t="s">
        <v>455</v>
      </c>
      <c r="F62" s="19" t="s">
        <v>457</v>
      </c>
    </row>
    <row r="63" spans="4:6" x14ac:dyDescent="0.25">
      <c r="D63" s="12" t="s">
        <v>459</v>
      </c>
      <c r="E63" s="16" t="s">
        <v>458</v>
      </c>
      <c r="F63" s="20" t="s">
        <v>460</v>
      </c>
    </row>
    <row r="64" spans="4:6" x14ac:dyDescent="0.25">
      <c r="D64" s="12" t="s">
        <v>464</v>
      </c>
      <c r="E64" s="16" t="s">
        <v>463</v>
      </c>
      <c r="F64" s="20" t="s">
        <v>465</v>
      </c>
    </row>
    <row r="65" spans="4:6" x14ac:dyDescent="0.25">
      <c r="D65" s="12" t="s">
        <v>469</v>
      </c>
      <c r="E65" s="16" t="s">
        <v>468</v>
      </c>
      <c r="F65" s="20" t="s">
        <v>470</v>
      </c>
    </row>
    <row r="66" spans="4:6" x14ac:dyDescent="0.25">
      <c r="D66" s="11" t="s">
        <v>476</v>
      </c>
      <c r="E66" s="17" t="s">
        <v>475</v>
      </c>
      <c r="F66" s="19" t="s">
        <v>477</v>
      </c>
    </row>
    <row r="67" spans="4:6" x14ac:dyDescent="0.25">
      <c r="D67" s="12" t="s">
        <v>479</v>
      </c>
      <c r="E67" s="16" t="s">
        <v>478</v>
      </c>
      <c r="F67" s="20" t="s">
        <v>480</v>
      </c>
    </row>
    <row r="68" spans="4:6" x14ac:dyDescent="0.25">
      <c r="D68" s="11" t="s">
        <v>482</v>
      </c>
      <c r="E68" s="17" t="s">
        <v>481</v>
      </c>
      <c r="F68" s="19" t="s">
        <v>483</v>
      </c>
    </row>
    <row r="69" spans="4:6" x14ac:dyDescent="0.25">
      <c r="D69" s="11" t="s">
        <v>488</v>
      </c>
      <c r="E69" s="17" t="s">
        <v>487</v>
      </c>
      <c r="F69" s="19" t="s">
        <v>489</v>
      </c>
    </row>
    <row r="70" spans="4:6" x14ac:dyDescent="0.25">
      <c r="D70" s="12" t="s">
        <v>491</v>
      </c>
      <c r="E70" s="16" t="s">
        <v>490</v>
      </c>
      <c r="F70" s="20" t="s">
        <v>492</v>
      </c>
    </row>
    <row r="71" spans="4:6" x14ac:dyDescent="0.25">
      <c r="D71" s="11" t="s">
        <v>494</v>
      </c>
      <c r="E71" s="17" t="s">
        <v>493</v>
      </c>
      <c r="F71" s="19" t="s">
        <v>495</v>
      </c>
    </row>
    <row r="72" spans="4:6" x14ac:dyDescent="0.25">
      <c r="D72" s="12" t="s">
        <v>497</v>
      </c>
      <c r="E72" s="16" t="s">
        <v>496</v>
      </c>
      <c r="F72" s="20" t="s">
        <v>498</v>
      </c>
    </row>
    <row r="73" spans="4:6" x14ac:dyDescent="0.25">
      <c r="D73" s="12" t="s">
        <v>503</v>
      </c>
      <c r="E73" s="16" t="s">
        <v>502</v>
      </c>
      <c r="F73" s="20" t="s">
        <v>504</v>
      </c>
    </row>
    <row r="74" spans="4:6" x14ac:dyDescent="0.25">
      <c r="D74" s="12" t="s">
        <v>657</v>
      </c>
      <c r="E74" s="16" t="s">
        <v>656</v>
      </c>
      <c r="F74" s="20" t="s">
        <v>658</v>
      </c>
    </row>
    <row r="75" spans="4:6" x14ac:dyDescent="0.25">
      <c r="D75" s="12" t="s">
        <v>509</v>
      </c>
      <c r="E75" s="16" t="s">
        <v>508</v>
      </c>
      <c r="F75" s="20" t="s">
        <v>510</v>
      </c>
    </row>
    <row r="76" spans="4:6" x14ac:dyDescent="0.25">
      <c r="D76" s="11" t="s">
        <v>512</v>
      </c>
      <c r="E76" s="17" t="s">
        <v>511</v>
      </c>
      <c r="F76" s="19" t="s">
        <v>513</v>
      </c>
    </row>
    <row r="77" spans="4:6" x14ac:dyDescent="0.25">
      <c r="D77" s="11" t="s">
        <v>518</v>
      </c>
      <c r="E77" s="17" t="s">
        <v>517</v>
      </c>
      <c r="F77" s="19" t="s">
        <v>519</v>
      </c>
    </row>
    <row r="78" spans="4:6" x14ac:dyDescent="0.25">
      <c r="D78" s="11" t="s">
        <v>523</v>
      </c>
      <c r="E78" s="17" t="s">
        <v>522</v>
      </c>
      <c r="F78" s="19" t="s">
        <v>524</v>
      </c>
    </row>
    <row r="79" spans="4:6" x14ac:dyDescent="0.25">
      <c r="D79" s="11" t="s">
        <v>1249</v>
      </c>
      <c r="E79" s="17" t="s">
        <v>1248</v>
      </c>
      <c r="F79" s="19" t="s">
        <v>1250</v>
      </c>
    </row>
    <row r="80" spans="4:6" x14ac:dyDescent="0.25">
      <c r="D80" s="12" t="s">
        <v>536</v>
      </c>
      <c r="E80" s="16" t="s">
        <v>535</v>
      </c>
      <c r="F80" s="20" t="s">
        <v>537</v>
      </c>
    </row>
    <row r="81" spans="4:6" x14ac:dyDescent="0.25">
      <c r="D81" s="11" t="s">
        <v>538</v>
      </c>
      <c r="E81" s="17" t="s">
        <v>535</v>
      </c>
      <c r="F81" s="19" t="s">
        <v>539</v>
      </c>
    </row>
    <row r="82" spans="4:6" x14ac:dyDescent="0.25">
      <c r="D82" s="12" t="s">
        <v>540</v>
      </c>
      <c r="E82" s="16" t="s">
        <v>264</v>
      </c>
      <c r="F82" s="20" t="s">
        <v>541</v>
      </c>
    </row>
    <row r="83" spans="4:6" x14ac:dyDescent="0.25">
      <c r="D83" s="11" t="s">
        <v>547</v>
      </c>
      <c r="E83" s="17" t="s">
        <v>546</v>
      </c>
      <c r="F83" s="19" t="s">
        <v>548</v>
      </c>
    </row>
    <row r="84" spans="4:6" x14ac:dyDescent="0.25">
      <c r="D84" s="12" t="s">
        <v>5163</v>
      </c>
      <c r="E84" s="16" t="s">
        <v>202</v>
      </c>
      <c r="F84" s="20" t="s">
        <v>5164</v>
      </c>
    </row>
    <row r="85" spans="4:6" x14ac:dyDescent="0.25">
      <c r="D85" s="12" t="s">
        <v>556</v>
      </c>
      <c r="E85" s="16" t="s">
        <v>555</v>
      </c>
      <c r="F85" s="20" t="s">
        <v>557</v>
      </c>
    </row>
    <row r="86" spans="4:6" x14ac:dyDescent="0.25">
      <c r="D86" s="11" t="s">
        <v>559</v>
      </c>
      <c r="E86" s="17" t="s">
        <v>558</v>
      </c>
      <c r="F86" s="19" t="s">
        <v>560</v>
      </c>
    </row>
    <row r="87" spans="4:6" x14ac:dyDescent="0.25">
      <c r="D87" s="12" t="s">
        <v>562</v>
      </c>
      <c r="E87" s="16" t="s">
        <v>561</v>
      </c>
      <c r="F87" s="20" t="s">
        <v>563</v>
      </c>
    </row>
    <row r="88" spans="4:6" x14ac:dyDescent="0.25">
      <c r="D88" s="11" t="s">
        <v>565</v>
      </c>
      <c r="E88" s="17" t="s">
        <v>564</v>
      </c>
      <c r="F88" s="19" t="s">
        <v>566</v>
      </c>
    </row>
    <row r="89" spans="4:6" x14ac:dyDescent="0.25">
      <c r="D89" s="12" t="s">
        <v>568</v>
      </c>
      <c r="E89" s="16" t="s">
        <v>567</v>
      </c>
      <c r="F89" s="20" t="s">
        <v>569</v>
      </c>
    </row>
    <row r="90" spans="4:6" x14ac:dyDescent="0.25">
      <c r="D90" s="12" t="s">
        <v>5685</v>
      </c>
      <c r="E90" s="16" t="s">
        <v>5682</v>
      </c>
      <c r="F90" s="20" t="s">
        <v>5686</v>
      </c>
    </row>
    <row r="91" spans="4:6" x14ac:dyDescent="0.25">
      <c r="D91" s="12" t="s">
        <v>8858</v>
      </c>
      <c r="E91" s="16" t="s">
        <v>8857</v>
      </c>
      <c r="F91" s="20" t="s">
        <v>8859</v>
      </c>
    </row>
    <row r="92" spans="4:6" x14ac:dyDescent="0.25">
      <c r="D92" s="12" t="s">
        <v>6031</v>
      </c>
      <c r="E92" s="16" t="s">
        <v>6030</v>
      </c>
      <c r="F92" s="20" t="s">
        <v>6032</v>
      </c>
    </row>
    <row r="93" spans="4:6" x14ac:dyDescent="0.25">
      <c r="D93" s="11" t="s">
        <v>571</v>
      </c>
      <c r="E93" s="17" t="s">
        <v>570</v>
      </c>
      <c r="F93" s="19" t="s">
        <v>572</v>
      </c>
    </row>
    <row r="94" spans="4:6" x14ac:dyDescent="0.25">
      <c r="D94" s="11" t="s">
        <v>577</v>
      </c>
      <c r="E94" s="17" t="s">
        <v>576</v>
      </c>
      <c r="F94" s="19" t="s">
        <v>578</v>
      </c>
    </row>
    <row r="95" spans="4:6" x14ac:dyDescent="0.25">
      <c r="D95" s="12" t="s">
        <v>4263</v>
      </c>
      <c r="E95" s="16" t="s">
        <v>4262</v>
      </c>
      <c r="F95" s="20" t="s">
        <v>4264</v>
      </c>
    </row>
    <row r="96" spans="4:6" x14ac:dyDescent="0.25">
      <c r="D96" s="12" t="s">
        <v>609</v>
      </c>
      <c r="E96" s="16" t="s">
        <v>608</v>
      </c>
      <c r="F96" s="20" t="s">
        <v>610</v>
      </c>
    </row>
    <row r="97" spans="4:6" x14ac:dyDescent="0.25">
      <c r="D97" s="12" t="s">
        <v>943</v>
      </c>
      <c r="E97" s="16" t="s">
        <v>942</v>
      </c>
      <c r="F97" s="20" t="s">
        <v>944</v>
      </c>
    </row>
    <row r="98" spans="4:6" x14ac:dyDescent="0.25">
      <c r="D98" s="12" t="s">
        <v>580</v>
      </c>
      <c r="E98" s="16" t="s">
        <v>579</v>
      </c>
      <c r="F98" s="20" t="s">
        <v>581</v>
      </c>
    </row>
    <row r="99" spans="4:6" x14ac:dyDescent="0.25">
      <c r="D99" s="11" t="s">
        <v>583</v>
      </c>
      <c r="E99" s="17" t="s">
        <v>582</v>
      </c>
      <c r="F99" s="19" t="s">
        <v>584</v>
      </c>
    </row>
    <row r="100" spans="4:6" x14ac:dyDescent="0.25">
      <c r="D100" s="12" t="s">
        <v>9225</v>
      </c>
      <c r="E100" s="16" t="s">
        <v>9224</v>
      </c>
      <c r="F100" s="20" t="s">
        <v>9226</v>
      </c>
    </row>
    <row r="101" spans="4:6" x14ac:dyDescent="0.25">
      <c r="D101" s="12" t="s">
        <v>586</v>
      </c>
      <c r="E101" s="16" t="s">
        <v>585</v>
      </c>
      <c r="F101" s="20" t="s">
        <v>587</v>
      </c>
    </row>
    <row r="102" spans="4:6" x14ac:dyDescent="0.25">
      <c r="D102" s="12" t="s">
        <v>7414</v>
      </c>
      <c r="E102" s="16" t="s">
        <v>79</v>
      </c>
      <c r="F102" s="20" t="s">
        <v>7415</v>
      </c>
    </row>
    <row r="103" spans="4:6" x14ac:dyDescent="0.25">
      <c r="D103" s="12" t="s">
        <v>592</v>
      </c>
      <c r="E103" s="16" t="s">
        <v>591</v>
      </c>
      <c r="F103" s="20" t="s">
        <v>593</v>
      </c>
    </row>
    <row r="104" spans="4:6" x14ac:dyDescent="0.25">
      <c r="D104" s="11" t="s">
        <v>595</v>
      </c>
      <c r="E104" s="17" t="s">
        <v>594</v>
      </c>
      <c r="F104" s="19" t="s">
        <v>596</v>
      </c>
    </row>
    <row r="105" spans="4:6" x14ac:dyDescent="0.25">
      <c r="D105" s="12" t="s">
        <v>598</v>
      </c>
      <c r="E105" s="16" t="s">
        <v>597</v>
      </c>
      <c r="F105" s="20" t="s">
        <v>599</v>
      </c>
    </row>
    <row r="106" spans="4:6" x14ac:dyDescent="0.25">
      <c r="D106" s="11" t="s">
        <v>601</v>
      </c>
      <c r="E106" s="17" t="s">
        <v>600</v>
      </c>
      <c r="F106" s="19" t="s">
        <v>602</v>
      </c>
    </row>
    <row r="107" spans="4:6" x14ac:dyDescent="0.25">
      <c r="D107" s="12" t="s">
        <v>604</v>
      </c>
      <c r="E107" s="16" t="s">
        <v>603</v>
      </c>
      <c r="F107" s="20" t="s">
        <v>605</v>
      </c>
    </row>
    <row r="108" spans="4:6" x14ac:dyDescent="0.25">
      <c r="D108" s="11" t="s">
        <v>606</v>
      </c>
      <c r="E108" s="17" t="s">
        <v>603</v>
      </c>
      <c r="F108" s="19" t="s">
        <v>607</v>
      </c>
    </row>
    <row r="109" spans="4:6" x14ac:dyDescent="0.25">
      <c r="D109" s="11" t="s">
        <v>9267</v>
      </c>
      <c r="E109" s="17" t="s">
        <v>9266</v>
      </c>
      <c r="F109" s="19" t="s">
        <v>9268</v>
      </c>
    </row>
    <row r="110" spans="4:6" x14ac:dyDescent="0.25">
      <c r="D110" s="11" t="s">
        <v>1131</v>
      </c>
      <c r="E110" s="17" t="s">
        <v>1130</v>
      </c>
      <c r="F110" s="19" t="s">
        <v>1132</v>
      </c>
    </row>
    <row r="111" spans="4:6" x14ac:dyDescent="0.25">
      <c r="D111" s="12" t="s">
        <v>8167</v>
      </c>
      <c r="E111" s="16" t="s">
        <v>8166</v>
      </c>
      <c r="F111" s="20" t="s">
        <v>8168</v>
      </c>
    </row>
    <row r="112" spans="4:6" x14ac:dyDescent="0.25">
      <c r="D112" s="12" t="s">
        <v>614</v>
      </c>
      <c r="E112" s="16" t="s">
        <v>234</v>
      </c>
      <c r="F112" s="20" t="s">
        <v>615</v>
      </c>
    </row>
    <row r="113" spans="4:6" x14ac:dyDescent="0.25">
      <c r="D113" s="11" t="s">
        <v>614</v>
      </c>
      <c r="E113" s="17" t="s">
        <v>234</v>
      </c>
      <c r="F113" s="19" t="s">
        <v>616</v>
      </c>
    </row>
    <row r="114" spans="4:6" x14ac:dyDescent="0.25">
      <c r="D114" s="11" t="s">
        <v>4870</v>
      </c>
      <c r="E114" s="17" t="s">
        <v>4869</v>
      </c>
      <c r="F114" s="19" t="s">
        <v>4871</v>
      </c>
    </row>
    <row r="115" spans="4:6" x14ac:dyDescent="0.25">
      <c r="D115" s="11" t="s">
        <v>1489</v>
      </c>
      <c r="E115" s="17" t="s">
        <v>1488</v>
      </c>
      <c r="F115" s="19" t="s">
        <v>1490</v>
      </c>
    </row>
    <row r="116" spans="4:6" x14ac:dyDescent="0.25">
      <c r="D116" s="12" t="s">
        <v>618</v>
      </c>
      <c r="E116" s="16" t="s">
        <v>617</v>
      </c>
      <c r="F116" s="20" t="s">
        <v>619</v>
      </c>
    </row>
    <row r="117" spans="4:6" x14ac:dyDescent="0.25">
      <c r="D117" s="12" t="s">
        <v>8519</v>
      </c>
      <c r="E117" s="16" t="s">
        <v>8518</v>
      </c>
      <c r="F117" s="20" t="s">
        <v>8520</v>
      </c>
    </row>
    <row r="118" spans="4:6" x14ac:dyDescent="0.25">
      <c r="D118" s="12" t="s">
        <v>1554</v>
      </c>
      <c r="E118" s="16" t="s">
        <v>1553</v>
      </c>
      <c r="F118" s="20" t="s">
        <v>1555</v>
      </c>
    </row>
    <row r="119" spans="4:6" x14ac:dyDescent="0.25">
      <c r="D119" s="12" t="s">
        <v>4353</v>
      </c>
      <c r="E119" s="16" t="s">
        <v>4352</v>
      </c>
      <c r="F119" s="20" t="s">
        <v>4354</v>
      </c>
    </row>
    <row r="120" spans="4:6" x14ac:dyDescent="0.25">
      <c r="D120" s="11" t="s">
        <v>627</v>
      </c>
      <c r="E120" s="17" t="s">
        <v>626</v>
      </c>
      <c r="F120" s="19" t="s">
        <v>628</v>
      </c>
    </row>
    <row r="121" spans="4:6" x14ac:dyDescent="0.25">
      <c r="D121" s="12" t="s">
        <v>630</v>
      </c>
      <c r="E121" s="16" t="s">
        <v>629</v>
      </c>
      <c r="F121" s="20" t="s">
        <v>631</v>
      </c>
    </row>
    <row r="122" spans="4:6" x14ac:dyDescent="0.25">
      <c r="D122" s="11" t="s">
        <v>633</v>
      </c>
      <c r="E122" s="17" t="s">
        <v>632</v>
      </c>
      <c r="F122" s="19" t="s">
        <v>634</v>
      </c>
    </row>
    <row r="123" spans="4:6" x14ac:dyDescent="0.25">
      <c r="D123" s="12" t="s">
        <v>635</v>
      </c>
      <c r="E123" s="16" t="s">
        <v>632</v>
      </c>
      <c r="F123" s="20" t="s">
        <v>636</v>
      </c>
    </row>
    <row r="124" spans="4:6" x14ac:dyDescent="0.25">
      <c r="D124" s="11" t="s">
        <v>637</v>
      </c>
      <c r="E124" s="17" t="s">
        <v>632</v>
      </c>
      <c r="F124" s="19" t="s">
        <v>638</v>
      </c>
    </row>
    <row r="125" spans="4:6" x14ac:dyDescent="0.25">
      <c r="D125" s="11" t="s">
        <v>642</v>
      </c>
      <c r="E125" s="17" t="s">
        <v>641</v>
      </c>
      <c r="F125" s="19" t="s">
        <v>643</v>
      </c>
    </row>
    <row r="126" spans="4:6" x14ac:dyDescent="0.25">
      <c r="D126" s="11" t="s">
        <v>648</v>
      </c>
      <c r="E126" s="17" t="s">
        <v>647</v>
      </c>
      <c r="F126" s="19" t="s">
        <v>649</v>
      </c>
    </row>
    <row r="127" spans="4:6" x14ac:dyDescent="0.25">
      <c r="D127" s="11" t="s">
        <v>654</v>
      </c>
      <c r="E127" s="17" t="s">
        <v>653</v>
      </c>
      <c r="F127" s="19" t="s">
        <v>655</v>
      </c>
    </row>
    <row r="128" spans="4:6" x14ac:dyDescent="0.25">
      <c r="D128" s="11" t="s">
        <v>659</v>
      </c>
      <c r="E128" s="17" t="s">
        <v>265</v>
      </c>
      <c r="F128" s="19" t="s">
        <v>660</v>
      </c>
    </row>
    <row r="129" spans="4:6" x14ac:dyDescent="0.25">
      <c r="D129" s="12" t="s">
        <v>661</v>
      </c>
      <c r="E129" s="16" t="s">
        <v>265</v>
      </c>
      <c r="F129" s="20" t="s">
        <v>662</v>
      </c>
    </row>
    <row r="130" spans="4:6" x14ac:dyDescent="0.25">
      <c r="D130" s="11" t="s">
        <v>669</v>
      </c>
      <c r="E130" s="17" t="s">
        <v>668</v>
      </c>
      <c r="F130" s="19" t="s">
        <v>670</v>
      </c>
    </row>
    <row r="131" spans="4:6" x14ac:dyDescent="0.25">
      <c r="D131" s="11" t="s">
        <v>6863</v>
      </c>
      <c r="E131" s="17" t="s">
        <v>6862</v>
      </c>
      <c r="F131" s="19" t="s">
        <v>6864</v>
      </c>
    </row>
    <row r="132" spans="4:6" x14ac:dyDescent="0.25">
      <c r="D132" s="11" t="s">
        <v>674</v>
      </c>
      <c r="E132" s="17" t="s">
        <v>192</v>
      </c>
      <c r="F132" s="19" t="s">
        <v>675</v>
      </c>
    </row>
    <row r="133" spans="4:6" x14ac:dyDescent="0.25">
      <c r="D133" s="12" t="s">
        <v>676</v>
      </c>
      <c r="E133" s="16" t="s">
        <v>192</v>
      </c>
      <c r="F133" s="20" t="s">
        <v>677</v>
      </c>
    </row>
    <row r="134" spans="4:6" x14ac:dyDescent="0.25">
      <c r="D134" s="11" t="s">
        <v>678</v>
      </c>
      <c r="E134" s="17" t="s">
        <v>192</v>
      </c>
      <c r="F134" s="19" t="s">
        <v>679</v>
      </c>
    </row>
    <row r="135" spans="4:6" x14ac:dyDescent="0.25">
      <c r="D135" s="11" t="s">
        <v>700</v>
      </c>
      <c r="E135" s="17" t="s">
        <v>699</v>
      </c>
      <c r="F135" s="19" t="s">
        <v>701</v>
      </c>
    </row>
    <row r="136" spans="4:6" x14ac:dyDescent="0.25">
      <c r="D136" s="12" t="s">
        <v>697</v>
      </c>
      <c r="E136" s="16" t="s">
        <v>696</v>
      </c>
      <c r="F136" s="20" t="s">
        <v>698</v>
      </c>
    </row>
    <row r="137" spans="4:6" x14ac:dyDescent="0.25">
      <c r="D137" s="12" t="s">
        <v>703</v>
      </c>
      <c r="E137" s="16" t="s">
        <v>702</v>
      </c>
      <c r="F137" s="20" t="s">
        <v>704</v>
      </c>
    </row>
    <row r="138" spans="4:6" x14ac:dyDescent="0.25">
      <c r="D138" s="11" t="s">
        <v>706</v>
      </c>
      <c r="E138" s="17" t="s">
        <v>705</v>
      </c>
      <c r="F138" s="19" t="s">
        <v>707</v>
      </c>
    </row>
    <row r="139" spans="4:6" x14ac:dyDescent="0.25">
      <c r="D139" s="12" t="s">
        <v>709</v>
      </c>
      <c r="E139" s="16" t="s">
        <v>708</v>
      </c>
      <c r="F139" s="20" t="s">
        <v>710</v>
      </c>
    </row>
    <row r="140" spans="4:6" x14ac:dyDescent="0.25">
      <c r="D140" s="11" t="s">
        <v>712</v>
      </c>
      <c r="E140" s="17" t="s">
        <v>711</v>
      </c>
      <c r="F140" s="19" t="s">
        <v>713</v>
      </c>
    </row>
    <row r="141" spans="4:6" x14ac:dyDescent="0.25">
      <c r="D141" s="11" t="s">
        <v>718</v>
      </c>
      <c r="E141" s="17" t="s">
        <v>717</v>
      </c>
      <c r="F141" s="19" t="s">
        <v>719</v>
      </c>
    </row>
    <row r="142" spans="4:6" x14ac:dyDescent="0.25">
      <c r="D142" s="12" t="s">
        <v>721</v>
      </c>
      <c r="E142" s="16" t="s">
        <v>720</v>
      </c>
      <c r="F142" s="20" t="s">
        <v>722</v>
      </c>
    </row>
    <row r="143" spans="4:6" x14ac:dyDescent="0.25">
      <c r="D143" s="11" t="s">
        <v>721</v>
      </c>
      <c r="E143" s="17" t="s">
        <v>720</v>
      </c>
      <c r="F143" s="19" t="s">
        <v>723</v>
      </c>
    </row>
    <row r="144" spans="4:6" x14ac:dyDescent="0.25">
      <c r="D144" s="12" t="s">
        <v>724</v>
      </c>
      <c r="E144" s="16" t="s">
        <v>720</v>
      </c>
      <c r="F144" s="20" t="s">
        <v>725</v>
      </c>
    </row>
    <row r="145" spans="4:6" x14ac:dyDescent="0.25">
      <c r="D145" s="11" t="s">
        <v>731</v>
      </c>
      <c r="E145" s="17" t="s">
        <v>730</v>
      </c>
      <c r="F145" s="19" t="s">
        <v>732</v>
      </c>
    </row>
    <row r="146" spans="4:6" x14ac:dyDescent="0.25">
      <c r="D146" s="12" t="s">
        <v>734</v>
      </c>
      <c r="E146" s="16" t="s">
        <v>733</v>
      </c>
      <c r="F146" s="20" t="s">
        <v>735</v>
      </c>
    </row>
    <row r="147" spans="4:6" x14ac:dyDescent="0.25">
      <c r="D147" s="11" t="s">
        <v>737</v>
      </c>
      <c r="E147" s="17" t="s">
        <v>736</v>
      </c>
      <c r="F147" s="19" t="s">
        <v>738</v>
      </c>
    </row>
    <row r="148" spans="4:6" x14ac:dyDescent="0.25">
      <c r="D148" s="12" t="s">
        <v>739</v>
      </c>
      <c r="E148" s="16" t="s">
        <v>736</v>
      </c>
      <c r="F148" s="20" t="s">
        <v>740</v>
      </c>
    </row>
    <row r="149" spans="4:6" x14ac:dyDescent="0.25">
      <c r="D149" s="11" t="s">
        <v>741</v>
      </c>
      <c r="E149" s="17" t="s">
        <v>736</v>
      </c>
      <c r="F149" s="19" t="s">
        <v>742</v>
      </c>
    </row>
    <row r="150" spans="4:6" x14ac:dyDescent="0.25">
      <c r="D150" s="11" t="s">
        <v>1771</v>
      </c>
      <c r="E150" s="17" t="s">
        <v>1770</v>
      </c>
      <c r="F150" s="19" t="s">
        <v>1772</v>
      </c>
    </row>
    <row r="151" spans="4:6" x14ac:dyDescent="0.25">
      <c r="D151" s="12" t="s">
        <v>748</v>
      </c>
      <c r="E151" s="16" t="s">
        <v>747</v>
      </c>
      <c r="F151" s="20" t="s">
        <v>749</v>
      </c>
    </row>
    <row r="152" spans="4:6" x14ac:dyDescent="0.25">
      <c r="D152" s="11" t="s">
        <v>750</v>
      </c>
      <c r="E152" s="17" t="s">
        <v>747</v>
      </c>
      <c r="F152" s="19" t="s">
        <v>751</v>
      </c>
    </row>
    <row r="153" spans="4:6" x14ac:dyDescent="0.25">
      <c r="D153" s="11" t="s">
        <v>755</v>
      </c>
      <c r="E153" s="17" t="s">
        <v>754</v>
      </c>
      <c r="F153" s="19" t="s">
        <v>756</v>
      </c>
    </row>
    <row r="154" spans="4:6" x14ac:dyDescent="0.25">
      <c r="D154" s="12" t="s">
        <v>757</v>
      </c>
      <c r="E154" s="16" t="s">
        <v>754</v>
      </c>
      <c r="F154" s="20" t="s">
        <v>758</v>
      </c>
    </row>
    <row r="155" spans="4:6" x14ac:dyDescent="0.25">
      <c r="D155" s="11" t="s">
        <v>3554</v>
      </c>
      <c r="E155" s="17" t="s">
        <v>3553</v>
      </c>
      <c r="F155" s="19" t="s">
        <v>3555</v>
      </c>
    </row>
    <row r="156" spans="4:6" x14ac:dyDescent="0.25">
      <c r="D156" s="11" t="s">
        <v>759</v>
      </c>
      <c r="E156" s="17" t="s">
        <v>754</v>
      </c>
      <c r="F156" s="19" t="s">
        <v>760</v>
      </c>
    </row>
    <row r="157" spans="4:6" x14ac:dyDescent="0.25">
      <c r="D157" s="11" t="s">
        <v>8321</v>
      </c>
      <c r="E157" s="17" t="s">
        <v>116</v>
      </c>
      <c r="F157" s="19" t="s">
        <v>8322</v>
      </c>
    </row>
    <row r="158" spans="4:6" x14ac:dyDescent="0.25">
      <c r="D158" s="11" t="s">
        <v>8087</v>
      </c>
      <c r="E158" s="17" t="s">
        <v>8086</v>
      </c>
      <c r="F158" s="19" t="s">
        <v>8088</v>
      </c>
    </row>
    <row r="159" spans="4:6" x14ac:dyDescent="0.25">
      <c r="D159" s="12" t="s">
        <v>6643</v>
      </c>
      <c r="E159" s="16" t="s">
        <v>6642</v>
      </c>
      <c r="F159" s="20" t="s">
        <v>6644</v>
      </c>
    </row>
    <row r="160" spans="4:6" x14ac:dyDescent="0.25">
      <c r="D160" s="12" t="s">
        <v>762</v>
      </c>
      <c r="E160" s="16" t="s">
        <v>761</v>
      </c>
      <c r="F160" s="20" t="s">
        <v>763</v>
      </c>
    </row>
    <row r="161" spans="4:6" x14ac:dyDescent="0.25">
      <c r="D161" s="11" t="s">
        <v>765</v>
      </c>
      <c r="E161" s="17" t="s">
        <v>764</v>
      </c>
      <c r="F161" s="19" t="s">
        <v>766</v>
      </c>
    </row>
    <row r="162" spans="4:6" x14ac:dyDescent="0.25">
      <c r="D162" s="11" t="s">
        <v>471</v>
      </c>
      <c r="E162" s="17" t="s">
        <v>468</v>
      </c>
      <c r="F162" s="19" t="s">
        <v>472</v>
      </c>
    </row>
    <row r="163" spans="4:6" x14ac:dyDescent="0.25">
      <c r="D163" s="11" t="s">
        <v>771</v>
      </c>
      <c r="E163" s="17" t="s">
        <v>770</v>
      </c>
      <c r="F163" s="19" t="s">
        <v>772</v>
      </c>
    </row>
    <row r="164" spans="4:6" x14ac:dyDescent="0.25">
      <c r="D164" s="12" t="s">
        <v>780</v>
      </c>
      <c r="E164" s="16" t="s">
        <v>779</v>
      </c>
      <c r="F164" s="20" t="s">
        <v>781</v>
      </c>
    </row>
    <row r="165" spans="4:6" x14ac:dyDescent="0.25">
      <c r="D165" s="11" t="s">
        <v>777</v>
      </c>
      <c r="E165" s="17" t="s">
        <v>776</v>
      </c>
      <c r="F165" s="19" t="s">
        <v>778</v>
      </c>
    </row>
    <row r="166" spans="4:6" x14ac:dyDescent="0.25">
      <c r="D166" s="11" t="s">
        <v>783</v>
      </c>
      <c r="E166" s="17" t="s">
        <v>782</v>
      </c>
      <c r="F166" s="19" t="s">
        <v>784</v>
      </c>
    </row>
    <row r="167" spans="4:6" x14ac:dyDescent="0.25">
      <c r="D167" s="12" t="s">
        <v>5636</v>
      </c>
      <c r="E167" s="16" t="s">
        <v>5635</v>
      </c>
      <c r="F167" s="20" t="s">
        <v>5637</v>
      </c>
    </row>
    <row r="168" spans="4:6" x14ac:dyDescent="0.25">
      <c r="D168" s="11" t="s">
        <v>788</v>
      </c>
      <c r="E168" s="17" t="s">
        <v>787</v>
      </c>
      <c r="F168" s="19" t="s">
        <v>789</v>
      </c>
    </row>
    <row r="169" spans="4:6" x14ac:dyDescent="0.25">
      <c r="D169" s="11" t="s">
        <v>793</v>
      </c>
      <c r="E169" s="17" t="s">
        <v>792</v>
      </c>
      <c r="F169" s="19" t="s">
        <v>794</v>
      </c>
    </row>
    <row r="170" spans="4:6" x14ac:dyDescent="0.25">
      <c r="D170" s="12" t="s">
        <v>796</v>
      </c>
      <c r="E170" s="16" t="s">
        <v>795</v>
      </c>
      <c r="F170" s="20" t="s">
        <v>797</v>
      </c>
    </row>
    <row r="171" spans="4:6" x14ac:dyDescent="0.25">
      <c r="D171" s="11" t="s">
        <v>799</v>
      </c>
      <c r="E171" s="17" t="s">
        <v>798</v>
      </c>
      <c r="F171" s="19" t="s">
        <v>800</v>
      </c>
    </row>
    <row r="172" spans="4:6" x14ac:dyDescent="0.25">
      <c r="D172" s="12" t="s">
        <v>802</v>
      </c>
      <c r="E172" s="16" t="s">
        <v>801</v>
      </c>
      <c r="F172" s="20" t="s">
        <v>803</v>
      </c>
    </row>
    <row r="173" spans="4:6" x14ac:dyDescent="0.25">
      <c r="D173" s="12" t="s">
        <v>808</v>
      </c>
      <c r="E173" s="16" t="s">
        <v>807</v>
      </c>
      <c r="F173" s="20" t="s">
        <v>809</v>
      </c>
    </row>
    <row r="174" spans="4:6" x14ac:dyDescent="0.25">
      <c r="D174" s="11" t="s">
        <v>466</v>
      </c>
      <c r="E174" s="17" t="s">
        <v>463</v>
      </c>
      <c r="F174" s="19" t="s">
        <v>467</v>
      </c>
    </row>
    <row r="175" spans="4:6" x14ac:dyDescent="0.25">
      <c r="D175" s="11" t="s">
        <v>6556</v>
      </c>
      <c r="E175" s="17" t="s">
        <v>6555</v>
      </c>
      <c r="F175" s="19" t="s">
        <v>6557</v>
      </c>
    </row>
    <row r="176" spans="4:6" x14ac:dyDescent="0.25">
      <c r="D176" s="11" t="s">
        <v>8759</v>
      </c>
      <c r="E176" s="17" t="s">
        <v>8758</v>
      </c>
      <c r="F176" s="19" t="s">
        <v>8760</v>
      </c>
    </row>
    <row r="177" spans="4:6" x14ac:dyDescent="0.25">
      <c r="D177" s="11" t="s">
        <v>817</v>
      </c>
      <c r="E177" s="17" t="s">
        <v>816</v>
      </c>
      <c r="F177" s="19" t="s">
        <v>818</v>
      </c>
    </row>
    <row r="178" spans="4:6" x14ac:dyDescent="0.25">
      <c r="D178" s="12" t="s">
        <v>4162</v>
      </c>
      <c r="E178" s="16" t="s">
        <v>4161</v>
      </c>
      <c r="F178" s="20" t="s">
        <v>4163</v>
      </c>
    </row>
    <row r="179" spans="4:6" x14ac:dyDescent="0.25">
      <c r="D179" s="12" t="s">
        <v>820</v>
      </c>
      <c r="E179" s="16" t="s">
        <v>819</v>
      </c>
      <c r="F179" s="20" t="s">
        <v>821</v>
      </c>
    </row>
    <row r="180" spans="4:6" x14ac:dyDescent="0.25">
      <c r="D180" s="11" t="s">
        <v>9277</v>
      </c>
      <c r="E180" s="17" t="s">
        <v>9276</v>
      </c>
      <c r="F180" s="19" t="s">
        <v>9278</v>
      </c>
    </row>
    <row r="181" spans="4:6" x14ac:dyDescent="0.25">
      <c r="D181" s="11" t="s">
        <v>2334</v>
      </c>
      <c r="E181" s="17" t="s">
        <v>2333</v>
      </c>
      <c r="F181" s="19" t="s">
        <v>2335</v>
      </c>
    </row>
    <row r="182" spans="4:6" x14ac:dyDescent="0.25">
      <c r="D182" s="11" t="s">
        <v>829</v>
      </c>
      <c r="E182" s="17" t="s">
        <v>828</v>
      </c>
      <c r="F182" s="19" t="s">
        <v>830</v>
      </c>
    </row>
    <row r="183" spans="4:6" x14ac:dyDescent="0.25">
      <c r="D183" s="12" t="s">
        <v>832</v>
      </c>
      <c r="E183" s="16" t="s">
        <v>831</v>
      </c>
      <c r="F183" s="20" t="s">
        <v>833</v>
      </c>
    </row>
    <row r="184" spans="4:6" x14ac:dyDescent="0.25">
      <c r="D184" s="11" t="s">
        <v>835</v>
      </c>
      <c r="E184" s="17" t="s">
        <v>834</v>
      </c>
      <c r="F184" s="19" t="s">
        <v>836</v>
      </c>
    </row>
    <row r="185" spans="4:6" x14ac:dyDescent="0.25">
      <c r="D185" s="12" t="s">
        <v>4729</v>
      </c>
      <c r="E185" s="16" t="s">
        <v>4728</v>
      </c>
      <c r="F185" s="20" t="s">
        <v>4730</v>
      </c>
    </row>
    <row r="186" spans="4:6" x14ac:dyDescent="0.25">
      <c r="D186" s="12" t="s">
        <v>849</v>
      </c>
      <c r="E186" s="16" t="s">
        <v>848</v>
      </c>
      <c r="F186" s="20" t="s">
        <v>850</v>
      </c>
    </row>
    <row r="187" spans="4:6" x14ac:dyDescent="0.25">
      <c r="D187" s="12" t="s">
        <v>854</v>
      </c>
      <c r="E187" s="16" t="s">
        <v>853</v>
      </c>
      <c r="F187" s="20" t="s">
        <v>855</v>
      </c>
    </row>
    <row r="188" spans="4:6" x14ac:dyDescent="0.25">
      <c r="D188" s="12" t="s">
        <v>860</v>
      </c>
      <c r="E188" s="16" t="s">
        <v>859</v>
      </c>
      <c r="F188" s="20" t="s">
        <v>861</v>
      </c>
    </row>
    <row r="189" spans="4:6" x14ac:dyDescent="0.25">
      <c r="D189" s="11" t="s">
        <v>863</v>
      </c>
      <c r="E189" s="17" t="s">
        <v>862</v>
      </c>
      <c r="F189" s="19" t="s">
        <v>864</v>
      </c>
    </row>
    <row r="190" spans="4:6" x14ac:dyDescent="0.25">
      <c r="D190" s="12" t="s">
        <v>866</v>
      </c>
      <c r="E190" s="16" t="s">
        <v>865</v>
      </c>
      <c r="F190" s="20" t="s">
        <v>867</v>
      </c>
    </row>
    <row r="191" spans="4:6" x14ac:dyDescent="0.25">
      <c r="D191" s="12" t="s">
        <v>5923</v>
      </c>
      <c r="E191" s="16" t="s">
        <v>5922</v>
      </c>
      <c r="F191" s="20" t="s">
        <v>5924</v>
      </c>
    </row>
    <row r="192" spans="4:6" x14ac:dyDescent="0.25">
      <c r="D192" s="11" t="s">
        <v>8223</v>
      </c>
      <c r="E192" s="17" t="s">
        <v>8222</v>
      </c>
      <c r="F192" s="19" t="s">
        <v>8224</v>
      </c>
    </row>
    <row r="193" spans="4:6" x14ac:dyDescent="0.25">
      <c r="D193" s="11" t="s">
        <v>869</v>
      </c>
      <c r="E193" s="17" t="s">
        <v>868</v>
      </c>
      <c r="F193" s="19" t="s">
        <v>870</v>
      </c>
    </row>
    <row r="194" spans="4:6" x14ac:dyDescent="0.25">
      <c r="D194" s="11" t="s">
        <v>874</v>
      </c>
      <c r="E194" s="17" t="s">
        <v>873</v>
      </c>
      <c r="F194" s="19" t="s">
        <v>875</v>
      </c>
    </row>
    <row r="195" spans="4:6" x14ac:dyDescent="0.25">
      <c r="D195" s="12" t="s">
        <v>883</v>
      </c>
      <c r="E195" s="16" t="s">
        <v>882</v>
      </c>
      <c r="F195" s="20" t="s">
        <v>884</v>
      </c>
    </row>
    <row r="196" spans="4:6" x14ac:dyDescent="0.25">
      <c r="D196" s="11" t="s">
        <v>886</v>
      </c>
      <c r="E196" s="17" t="s">
        <v>885</v>
      </c>
      <c r="F196" s="19" t="s">
        <v>887</v>
      </c>
    </row>
    <row r="197" spans="4:6" x14ac:dyDescent="0.25">
      <c r="D197" s="12" t="s">
        <v>6623</v>
      </c>
      <c r="E197" s="16" t="s">
        <v>204</v>
      </c>
      <c r="F197" s="20" t="s">
        <v>6624</v>
      </c>
    </row>
    <row r="198" spans="4:6" x14ac:dyDescent="0.25">
      <c r="D198" s="12" t="s">
        <v>5890</v>
      </c>
      <c r="E198" s="16" t="s">
        <v>5889</v>
      </c>
      <c r="F198" s="20" t="s">
        <v>5891</v>
      </c>
    </row>
    <row r="199" spans="4:6" x14ac:dyDescent="0.25">
      <c r="D199" s="11" t="s">
        <v>892</v>
      </c>
      <c r="E199" s="17" t="s">
        <v>891</v>
      </c>
      <c r="F199" s="19" t="s">
        <v>893</v>
      </c>
    </row>
    <row r="200" spans="4:6" x14ac:dyDescent="0.25">
      <c r="D200" s="12" t="s">
        <v>895</v>
      </c>
      <c r="E200" s="16" t="s">
        <v>894</v>
      </c>
      <c r="F200" s="20" t="s">
        <v>896</v>
      </c>
    </row>
    <row r="201" spans="4:6" x14ac:dyDescent="0.25">
      <c r="D201" s="11" t="s">
        <v>898</v>
      </c>
      <c r="E201" s="17" t="s">
        <v>897</v>
      </c>
      <c r="F201" s="19" t="s">
        <v>899</v>
      </c>
    </row>
    <row r="202" spans="4:6" x14ac:dyDescent="0.25">
      <c r="D202" s="11" t="s">
        <v>903</v>
      </c>
      <c r="E202" s="17" t="s">
        <v>902</v>
      </c>
      <c r="F202" s="19" t="s">
        <v>904</v>
      </c>
    </row>
    <row r="203" spans="4:6" x14ac:dyDescent="0.25">
      <c r="D203" s="12" t="s">
        <v>2421</v>
      </c>
      <c r="E203" s="16" t="s">
        <v>2420</v>
      </c>
      <c r="F203" s="20" t="s">
        <v>2422</v>
      </c>
    </row>
    <row r="204" spans="4:6" x14ac:dyDescent="0.25">
      <c r="D204" s="11" t="s">
        <v>909</v>
      </c>
      <c r="E204" s="17" t="s">
        <v>908</v>
      </c>
      <c r="F204" s="19" t="s">
        <v>910</v>
      </c>
    </row>
    <row r="205" spans="4:6" x14ac:dyDescent="0.25">
      <c r="D205" s="12" t="s">
        <v>915</v>
      </c>
      <c r="E205" s="16" t="s">
        <v>914</v>
      </c>
      <c r="F205" s="20" t="s">
        <v>916</v>
      </c>
    </row>
    <row r="206" spans="4:6" x14ac:dyDescent="0.25">
      <c r="D206" s="11" t="s">
        <v>918</v>
      </c>
      <c r="E206" s="17" t="s">
        <v>917</v>
      </c>
      <c r="F206" s="19" t="s">
        <v>919</v>
      </c>
    </row>
    <row r="207" spans="4:6" x14ac:dyDescent="0.25">
      <c r="D207" s="12" t="s">
        <v>911</v>
      </c>
      <c r="E207" s="16" t="s">
        <v>908</v>
      </c>
      <c r="F207" s="20" t="s">
        <v>912</v>
      </c>
    </row>
    <row r="208" spans="4:6" x14ac:dyDescent="0.25">
      <c r="D208" s="11" t="s">
        <v>911</v>
      </c>
      <c r="E208" s="17" t="s">
        <v>908</v>
      </c>
      <c r="F208" s="19" t="s">
        <v>913</v>
      </c>
    </row>
    <row r="209" spans="4:6" x14ac:dyDescent="0.25">
      <c r="D209" s="12" t="s">
        <v>927</v>
      </c>
      <c r="E209" s="16" t="s">
        <v>926</v>
      </c>
      <c r="F209" s="20" t="s">
        <v>928</v>
      </c>
    </row>
    <row r="210" spans="4:6" x14ac:dyDescent="0.25">
      <c r="D210" s="12" t="s">
        <v>4975</v>
      </c>
      <c r="E210" s="16" t="s">
        <v>4974</v>
      </c>
      <c r="F210" s="20" t="s">
        <v>4976</v>
      </c>
    </row>
    <row r="211" spans="4:6" x14ac:dyDescent="0.25">
      <c r="D211" s="11" t="s">
        <v>934</v>
      </c>
      <c r="E211" s="17" t="s">
        <v>933</v>
      </c>
      <c r="F211" s="19" t="s">
        <v>935</v>
      </c>
    </row>
    <row r="212" spans="4:6" x14ac:dyDescent="0.25">
      <c r="D212" s="11" t="s">
        <v>940</v>
      </c>
      <c r="E212" s="17" t="s">
        <v>939</v>
      </c>
      <c r="F212" s="19" t="s">
        <v>941</v>
      </c>
    </row>
    <row r="213" spans="4:6" x14ac:dyDescent="0.25">
      <c r="D213" s="11" t="s">
        <v>946</v>
      </c>
      <c r="E213" s="17" t="s">
        <v>945</v>
      </c>
      <c r="F213" s="19" t="s">
        <v>947</v>
      </c>
    </row>
    <row r="214" spans="4:6" x14ac:dyDescent="0.25">
      <c r="D214" s="12" t="s">
        <v>949</v>
      </c>
      <c r="E214" s="16" t="s">
        <v>948</v>
      </c>
      <c r="F214" s="20" t="s">
        <v>950</v>
      </c>
    </row>
    <row r="215" spans="4:6" x14ac:dyDescent="0.25">
      <c r="D215" s="11" t="s">
        <v>952</v>
      </c>
      <c r="E215" s="17" t="s">
        <v>951</v>
      </c>
      <c r="F215" s="19" t="s">
        <v>953</v>
      </c>
    </row>
    <row r="216" spans="4:6" x14ac:dyDescent="0.25">
      <c r="D216" s="12" t="s">
        <v>955</v>
      </c>
      <c r="E216" s="16" t="s">
        <v>954</v>
      </c>
      <c r="F216" s="20" t="s">
        <v>956</v>
      </c>
    </row>
    <row r="217" spans="4:6" x14ac:dyDescent="0.25">
      <c r="D217" s="11" t="s">
        <v>958</v>
      </c>
      <c r="E217" s="17" t="s">
        <v>957</v>
      </c>
      <c r="F217" s="19" t="s">
        <v>959</v>
      </c>
    </row>
    <row r="218" spans="4:6" x14ac:dyDescent="0.25">
      <c r="D218" s="11" t="s">
        <v>963</v>
      </c>
      <c r="E218" s="17" t="s">
        <v>962</v>
      </c>
      <c r="F218" s="19" t="s">
        <v>964</v>
      </c>
    </row>
    <row r="219" spans="4:6" x14ac:dyDescent="0.25">
      <c r="D219" s="11" t="s">
        <v>975</v>
      </c>
      <c r="E219" s="17" t="s">
        <v>974</v>
      </c>
      <c r="F219" s="19" t="s">
        <v>976</v>
      </c>
    </row>
    <row r="220" spans="4:6" x14ac:dyDescent="0.25">
      <c r="D220" s="12" t="s">
        <v>978</v>
      </c>
      <c r="E220" s="16" t="s">
        <v>977</v>
      </c>
      <c r="F220" s="20" t="s">
        <v>979</v>
      </c>
    </row>
    <row r="221" spans="4:6" x14ac:dyDescent="0.25">
      <c r="D221" s="11" t="s">
        <v>981</v>
      </c>
      <c r="E221" s="17" t="s">
        <v>980</v>
      </c>
      <c r="F221" s="19" t="s">
        <v>982</v>
      </c>
    </row>
    <row r="222" spans="4:6" x14ac:dyDescent="0.25">
      <c r="D222" s="11" t="s">
        <v>4260</v>
      </c>
      <c r="E222" s="17" t="s">
        <v>4259</v>
      </c>
      <c r="F222" s="19" t="s">
        <v>4261</v>
      </c>
    </row>
    <row r="223" spans="4:6" x14ac:dyDescent="0.25">
      <c r="D223" s="12" t="s">
        <v>7472</v>
      </c>
      <c r="E223" s="16" t="s">
        <v>7471</v>
      </c>
      <c r="F223" s="20" t="s">
        <v>7473</v>
      </c>
    </row>
    <row r="224" spans="4:6" x14ac:dyDescent="0.25">
      <c r="D224" s="12" t="s">
        <v>990</v>
      </c>
      <c r="E224" s="16" t="s">
        <v>989</v>
      </c>
      <c r="F224" s="20" t="s">
        <v>991</v>
      </c>
    </row>
    <row r="225" spans="4:6" x14ac:dyDescent="0.25">
      <c r="D225" s="11" t="s">
        <v>990</v>
      </c>
      <c r="E225" s="17" t="s">
        <v>989</v>
      </c>
      <c r="F225" s="19" t="s">
        <v>992</v>
      </c>
    </row>
    <row r="226" spans="4:6" x14ac:dyDescent="0.25">
      <c r="D226" s="11" t="s">
        <v>1463</v>
      </c>
      <c r="E226" s="17" t="s">
        <v>1462</v>
      </c>
      <c r="F226" s="19" t="s">
        <v>1464</v>
      </c>
    </row>
    <row r="227" spans="4:6" x14ac:dyDescent="0.25">
      <c r="D227" s="12" t="s">
        <v>7262</v>
      </c>
      <c r="E227" s="16" t="s">
        <v>7261</v>
      </c>
      <c r="F227" s="20" t="s">
        <v>7263</v>
      </c>
    </row>
    <row r="228" spans="4:6" x14ac:dyDescent="0.25">
      <c r="D228" s="12" t="s">
        <v>994</v>
      </c>
      <c r="E228" s="16" t="s">
        <v>993</v>
      </c>
      <c r="F228" s="20" t="s">
        <v>995</v>
      </c>
    </row>
    <row r="229" spans="4:6" x14ac:dyDescent="0.25">
      <c r="D229" s="11" t="s">
        <v>1002</v>
      </c>
      <c r="E229" s="17" t="s">
        <v>1001</v>
      </c>
      <c r="F229" s="19" t="s">
        <v>1003</v>
      </c>
    </row>
    <row r="230" spans="4:6" x14ac:dyDescent="0.25">
      <c r="D230" s="11" t="s">
        <v>5743</v>
      </c>
      <c r="E230" s="17" t="s">
        <v>5742</v>
      </c>
      <c r="F230" s="19" t="s">
        <v>5744</v>
      </c>
    </row>
    <row r="231" spans="4:6" x14ac:dyDescent="0.25">
      <c r="D231" s="12" t="s">
        <v>1005</v>
      </c>
      <c r="E231" s="16" t="s">
        <v>1004</v>
      </c>
      <c r="F231" s="20" t="s">
        <v>1006</v>
      </c>
    </row>
    <row r="232" spans="4:6" x14ac:dyDescent="0.25">
      <c r="D232" s="12" t="s">
        <v>6004</v>
      </c>
      <c r="E232" s="16" t="s">
        <v>6003</v>
      </c>
      <c r="F232" s="20" t="s">
        <v>6005</v>
      </c>
    </row>
    <row r="233" spans="4:6" x14ac:dyDescent="0.25">
      <c r="D233" s="11" t="s">
        <v>1400</v>
      </c>
      <c r="E233" s="17" t="s">
        <v>1399</v>
      </c>
      <c r="F233" s="19" t="s">
        <v>1401</v>
      </c>
    </row>
    <row r="234" spans="4:6" x14ac:dyDescent="0.25">
      <c r="D234" s="12" t="s">
        <v>1011</v>
      </c>
      <c r="E234" s="16" t="s">
        <v>1010</v>
      </c>
      <c r="F234" s="20" t="s">
        <v>1012</v>
      </c>
    </row>
    <row r="235" spans="4:6" x14ac:dyDescent="0.25">
      <c r="D235" s="11" t="s">
        <v>1014</v>
      </c>
      <c r="E235" s="17" t="s">
        <v>1013</v>
      </c>
      <c r="F235" s="19" t="s">
        <v>1015</v>
      </c>
    </row>
    <row r="236" spans="4:6" x14ac:dyDescent="0.25">
      <c r="D236" s="12" t="s">
        <v>1016</v>
      </c>
      <c r="E236" s="16" t="s">
        <v>1013</v>
      </c>
      <c r="F236" s="20" t="s">
        <v>1017</v>
      </c>
    </row>
    <row r="237" spans="4:6" x14ac:dyDescent="0.25">
      <c r="D237" s="11" t="s">
        <v>1019</v>
      </c>
      <c r="E237" s="17" t="s">
        <v>1018</v>
      </c>
      <c r="F237" s="19" t="s">
        <v>1020</v>
      </c>
    </row>
    <row r="238" spans="4:6" x14ac:dyDescent="0.25">
      <c r="D238" s="12" t="s">
        <v>1022</v>
      </c>
      <c r="E238" s="16" t="s">
        <v>1021</v>
      </c>
      <c r="F238" s="20" t="s">
        <v>1023</v>
      </c>
    </row>
    <row r="239" spans="4:6" x14ac:dyDescent="0.25">
      <c r="D239" s="11" t="s">
        <v>1645</v>
      </c>
      <c r="E239" s="17" t="s">
        <v>1644</v>
      </c>
      <c r="F239" s="19" t="s">
        <v>1646</v>
      </c>
    </row>
    <row r="240" spans="4:6" x14ac:dyDescent="0.25">
      <c r="D240" s="11" t="s">
        <v>1025</v>
      </c>
      <c r="E240" s="17" t="s">
        <v>1024</v>
      </c>
      <c r="F240" s="19" t="s">
        <v>1026</v>
      </c>
    </row>
    <row r="241" spans="4:6" x14ac:dyDescent="0.25">
      <c r="D241" s="12" t="s">
        <v>1028</v>
      </c>
      <c r="E241" s="16" t="s">
        <v>1027</v>
      </c>
      <c r="F241" s="20" t="s">
        <v>1029</v>
      </c>
    </row>
    <row r="242" spans="4:6" x14ac:dyDescent="0.25">
      <c r="D242" s="11" t="s">
        <v>1031</v>
      </c>
      <c r="E242" s="17" t="s">
        <v>1030</v>
      </c>
      <c r="F242" s="19" t="s">
        <v>1032</v>
      </c>
    </row>
    <row r="243" spans="4:6" x14ac:dyDescent="0.25">
      <c r="D243" s="12" t="s">
        <v>1040</v>
      </c>
      <c r="E243" s="16" t="s">
        <v>1039</v>
      </c>
      <c r="F243" s="20" t="s">
        <v>1041</v>
      </c>
    </row>
    <row r="244" spans="4:6" x14ac:dyDescent="0.25">
      <c r="D244" s="11" t="s">
        <v>7099</v>
      </c>
      <c r="E244" s="17" t="s">
        <v>7098</v>
      </c>
      <c r="F244" s="19" t="s">
        <v>7100</v>
      </c>
    </row>
    <row r="245" spans="4:6" x14ac:dyDescent="0.25">
      <c r="D245" s="11" t="s">
        <v>2299</v>
      </c>
      <c r="E245" s="17" t="s">
        <v>2298</v>
      </c>
      <c r="F245" s="19" t="s">
        <v>2300</v>
      </c>
    </row>
    <row r="246" spans="4:6" x14ac:dyDescent="0.25">
      <c r="D246" s="11" t="s">
        <v>1043</v>
      </c>
      <c r="E246" s="17" t="s">
        <v>1042</v>
      </c>
      <c r="F246" s="19" t="s">
        <v>1044</v>
      </c>
    </row>
    <row r="247" spans="4:6" x14ac:dyDescent="0.25">
      <c r="D247" s="12" t="s">
        <v>1046</v>
      </c>
      <c r="E247" s="16" t="s">
        <v>1045</v>
      </c>
      <c r="F247" s="20" t="s">
        <v>1047</v>
      </c>
    </row>
    <row r="248" spans="4:6" x14ac:dyDescent="0.25">
      <c r="D248" s="11" t="s">
        <v>5041</v>
      </c>
      <c r="E248" s="17" t="s">
        <v>5040</v>
      </c>
      <c r="F248" s="19" t="s">
        <v>5042</v>
      </c>
    </row>
    <row r="249" spans="4:6" x14ac:dyDescent="0.25">
      <c r="D249" s="12" t="s">
        <v>7502</v>
      </c>
      <c r="E249" s="16" t="s">
        <v>7501</v>
      </c>
      <c r="F249" s="20" t="s">
        <v>7503</v>
      </c>
    </row>
    <row r="250" spans="4:6" x14ac:dyDescent="0.25">
      <c r="D250" s="11" t="s">
        <v>1049</v>
      </c>
      <c r="E250" s="17" t="s">
        <v>1048</v>
      </c>
      <c r="F250" s="19" t="s">
        <v>1050</v>
      </c>
    </row>
    <row r="251" spans="4:6" x14ac:dyDescent="0.25">
      <c r="D251" s="12" t="s">
        <v>2628</v>
      </c>
      <c r="E251" s="16" t="s">
        <v>2627</v>
      </c>
      <c r="F251" s="20" t="s">
        <v>2629</v>
      </c>
    </row>
    <row r="252" spans="4:6" x14ac:dyDescent="0.25">
      <c r="D252" s="11" t="s">
        <v>1680</v>
      </c>
      <c r="E252" s="17" t="s">
        <v>1679</v>
      </c>
      <c r="F252" s="19" t="s">
        <v>1681</v>
      </c>
    </row>
    <row r="253" spans="4:6" x14ac:dyDescent="0.25">
      <c r="D253" s="11" t="s">
        <v>3816</v>
      </c>
      <c r="E253" s="17" t="s">
        <v>3815</v>
      </c>
      <c r="F253" s="19" t="s">
        <v>3817</v>
      </c>
    </row>
    <row r="254" spans="4:6" x14ac:dyDescent="0.25">
      <c r="D254" s="11" t="s">
        <v>1055</v>
      </c>
      <c r="E254" s="17" t="s">
        <v>1054</v>
      </c>
      <c r="F254" s="19" t="s">
        <v>1056</v>
      </c>
    </row>
    <row r="255" spans="4:6" x14ac:dyDescent="0.25">
      <c r="D255" s="12" t="s">
        <v>1058</v>
      </c>
      <c r="E255" s="16" t="s">
        <v>1057</v>
      </c>
      <c r="F255" s="20" t="s">
        <v>1059</v>
      </c>
    </row>
    <row r="256" spans="4:6" x14ac:dyDescent="0.25">
      <c r="D256" s="11" t="s">
        <v>1061</v>
      </c>
      <c r="E256" s="17" t="s">
        <v>1060</v>
      </c>
      <c r="F256" s="19" t="s">
        <v>1062</v>
      </c>
    </row>
    <row r="257" spans="4:6" x14ac:dyDescent="0.25">
      <c r="D257" s="12" t="s">
        <v>2577</v>
      </c>
      <c r="E257" s="16" t="s">
        <v>2576</v>
      </c>
      <c r="F257" s="20" t="s">
        <v>2578</v>
      </c>
    </row>
    <row r="258" spans="4:6" x14ac:dyDescent="0.25">
      <c r="D258" s="12" t="s">
        <v>1064</v>
      </c>
      <c r="E258" s="16" t="s">
        <v>1063</v>
      </c>
      <c r="F258" s="20" t="s">
        <v>1065</v>
      </c>
    </row>
    <row r="259" spans="4:6" x14ac:dyDescent="0.25">
      <c r="D259" s="12" t="s">
        <v>3058</v>
      </c>
      <c r="E259" s="16" t="s">
        <v>3057</v>
      </c>
      <c r="F259" s="20" t="s">
        <v>3059</v>
      </c>
    </row>
    <row r="260" spans="4:6" x14ac:dyDescent="0.25">
      <c r="D260" s="11" t="s">
        <v>1073</v>
      </c>
      <c r="E260" s="17" t="s">
        <v>1072</v>
      </c>
      <c r="F260" s="19" t="s">
        <v>1074</v>
      </c>
    </row>
    <row r="261" spans="4:6" x14ac:dyDescent="0.25">
      <c r="D261" s="12" t="s">
        <v>1076</v>
      </c>
      <c r="E261" s="16" t="s">
        <v>1075</v>
      </c>
      <c r="F261" s="20" t="s">
        <v>1077</v>
      </c>
    </row>
    <row r="262" spans="4:6" x14ac:dyDescent="0.25">
      <c r="D262" s="11" t="s">
        <v>8042</v>
      </c>
      <c r="E262" s="17" t="s">
        <v>8041</v>
      </c>
      <c r="F262" s="19" t="s">
        <v>8043</v>
      </c>
    </row>
    <row r="263" spans="4:6" x14ac:dyDescent="0.25">
      <c r="D263" s="11" t="s">
        <v>1079</v>
      </c>
      <c r="E263" s="17" t="s">
        <v>1078</v>
      </c>
      <c r="F263" s="19" t="s">
        <v>1080</v>
      </c>
    </row>
    <row r="264" spans="4:6" x14ac:dyDescent="0.25">
      <c r="D264" s="12" t="s">
        <v>9429</v>
      </c>
      <c r="E264" s="16" t="s">
        <v>9428</v>
      </c>
      <c r="F264" s="20" t="s">
        <v>9430</v>
      </c>
    </row>
    <row r="265" spans="4:6" x14ac:dyDescent="0.25">
      <c r="D265" s="11" t="s">
        <v>6545</v>
      </c>
      <c r="E265" s="17" t="s">
        <v>6544</v>
      </c>
      <c r="F265" s="19" t="s">
        <v>6546</v>
      </c>
    </row>
    <row r="266" spans="4:6" x14ac:dyDescent="0.25">
      <c r="D266" s="12" t="s">
        <v>1088</v>
      </c>
      <c r="E266" s="16" t="s">
        <v>1087</v>
      </c>
      <c r="F266" s="20" t="s">
        <v>1089</v>
      </c>
    </row>
    <row r="267" spans="4:6" x14ac:dyDescent="0.25">
      <c r="D267" s="11" t="s">
        <v>1091</v>
      </c>
      <c r="E267" s="17" t="s">
        <v>1090</v>
      </c>
      <c r="F267" s="19" t="s">
        <v>1092</v>
      </c>
    </row>
    <row r="268" spans="4:6" x14ac:dyDescent="0.25">
      <c r="D268" s="12" t="s">
        <v>1094</v>
      </c>
      <c r="E268" s="16" t="s">
        <v>1093</v>
      </c>
      <c r="F268" s="20" t="s">
        <v>1095</v>
      </c>
    </row>
    <row r="269" spans="4:6" x14ac:dyDescent="0.25">
      <c r="D269" s="11" t="s">
        <v>2470</v>
      </c>
      <c r="E269" s="17" t="s">
        <v>2469</v>
      </c>
      <c r="F269" s="19" t="s">
        <v>2471</v>
      </c>
    </row>
    <row r="270" spans="4:6" x14ac:dyDescent="0.25">
      <c r="D270" s="12" t="s">
        <v>1100</v>
      </c>
      <c r="E270" s="16" t="s">
        <v>1099</v>
      </c>
      <c r="F270" s="20" t="s">
        <v>1101</v>
      </c>
    </row>
    <row r="271" spans="4:6" x14ac:dyDescent="0.25">
      <c r="D271" s="11" t="s">
        <v>1103</v>
      </c>
      <c r="E271" s="17" t="s">
        <v>1102</v>
      </c>
      <c r="F271" s="19" t="s">
        <v>1104</v>
      </c>
    </row>
    <row r="272" spans="4:6" x14ac:dyDescent="0.25">
      <c r="D272" s="12" t="s">
        <v>1106</v>
      </c>
      <c r="E272" s="16" t="s">
        <v>1105</v>
      </c>
      <c r="F272" s="20" t="s">
        <v>1107</v>
      </c>
    </row>
    <row r="273" spans="4:6" x14ac:dyDescent="0.25">
      <c r="D273" s="11" t="s">
        <v>1114</v>
      </c>
      <c r="E273" s="17" t="s">
        <v>1113</v>
      </c>
      <c r="F273" s="19" t="s">
        <v>1115</v>
      </c>
    </row>
    <row r="274" spans="4:6" x14ac:dyDescent="0.25">
      <c r="D274" s="12" t="s">
        <v>2105</v>
      </c>
      <c r="E274" s="16" t="s">
        <v>2104</v>
      </c>
      <c r="F274" s="20" t="s">
        <v>2106</v>
      </c>
    </row>
    <row r="275" spans="4:6" x14ac:dyDescent="0.25">
      <c r="D275" s="11" t="s">
        <v>1120</v>
      </c>
      <c r="E275" s="17" t="s">
        <v>1119</v>
      </c>
      <c r="F275" s="19" t="s">
        <v>1121</v>
      </c>
    </row>
    <row r="276" spans="4:6" x14ac:dyDescent="0.25">
      <c r="D276" s="11" t="s">
        <v>4964</v>
      </c>
      <c r="E276" s="17" t="s">
        <v>4963</v>
      </c>
      <c r="F276" s="19" t="s">
        <v>4965</v>
      </c>
    </row>
    <row r="277" spans="4:6" x14ac:dyDescent="0.25">
      <c r="D277" s="11" t="s">
        <v>5402</v>
      </c>
      <c r="E277" s="17" t="s">
        <v>5401</v>
      </c>
      <c r="F277" s="19" t="s">
        <v>5403</v>
      </c>
    </row>
    <row r="278" spans="4:6" x14ac:dyDescent="0.25">
      <c r="D278" s="11" t="s">
        <v>1125</v>
      </c>
      <c r="E278" s="17" t="s">
        <v>1124</v>
      </c>
      <c r="F278" s="19" t="s">
        <v>1126</v>
      </c>
    </row>
    <row r="279" spans="4:6" x14ac:dyDescent="0.25">
      <c r="D279" s="12" t="s">
        <v>1128</v>
      </c>
      <c r="E279" s="16" t="s">
        <v>1127</v>
      </c>
      <c r="F279" s="20" t="s">
        <v>1129</v>
      </c>
    </row>
    <row r="280" spans="4:6" x14ac:dyDescent="0.25">
      <c r="D280" s="12" t="s">
        <v>1133</v>
      </c>
      <c r="E280" s="16" t="s">
        <v>1130</v>
      </c>
      <c r="F280" s="20" t="s">
        <v>1134</v>
      </c>
    </row>
    <row r="281" spans="4:6" x14ac:dyDescent="0.25">
      <c r="D281" s="11" t="s">
        <v>1136</v>
      </c>
      <c r="E281" s="17" t="s">
        <v>1135</v>
      </c>
      <c r="F281" s="19" t="s">
        <v>1137</v>
      </c>
    </row>
    <row r="282" spans="4:6" x14ac:dyDescent="0.25">
      <c r="D282" s="12" t="s">
        <v>4573</v>
      </c>
      <c r="E282" s="16" t="s">
        <v>4572</v>
      </c>
      <c r="F282" s="20" t="s">
        <v>4574</v>
      </c>
    </row>
    <row r="283" spans="4:6" x14ac:dyDescent="0.25">
      <c r="D283" s="11" t="s">
        <v>1360</v>
      </c>
      <c r="E283" s="17" t="s">
        <v>1359</v>
      </c>
      <c r="F283" s="19" t="s">
        <v>1361</v>
      </c>
    </row>
    <row r="284" spans="4:6" x14ac:dyDescent="0.25">
      <c r="D284" s="12" t="s">
        <v>2245</v>
      </c>
      <c r="E284" s="16" t="s">
        <v>2244</v>
      </c>
      <c r="F284" s="20" t="s">
        <v>2246</v>
      </c>
    </row>
    <row r="285" spans="4:6" x14ac:dyDescent="0.25">
      <c r="D285" s="12" t="s">
        <v>1139</v>
      </c>
      <c r="E285" s="16" t="s">
        <v>1138</v>
      </c>
      <c r="F285" s="20" t="s">
        <v>1140</v>
      </c>
    </row>
    <row r="286" spans="4:6" x14ac:dyDescent="0.25">
      <c r="D286" s="12" t="s">
        <v>7759</v>
      </c>
      <c r="E286" s="16" t="s">
        <v>7758</v>
      </c>
      <c r="F286" s="20" t="s">
        <v>7760</v>
      </c>
    </row>
    <row r="287" spans="4:6" x14ac:dyDescent="0.25">
      <c r="D287" s="11" t="s">
        <v>6001</v>
      </c>
      <c r="E287" s="17" t="s">
        <v>6000</v>
      </c>
      <c r="F287" s="19" t="s">
        <v>6002</v>
      </c>
    </row>
    <row r="288" spans="4:6" x14ac:dyDescent="0.25">
      <c r="D288" s="12" t="s">
        <v>1145</v>
      </c>
      <c r="E288" s="16" t="s">
        <v>1144</v>
      </c>
      <c r="F288" s="20" t="s">
        <v>1146</v>
      </c>
    </row>
    <row r="289" spans="4:6" x14ac:dyDescent="0.25">
      <c r="D289" s="11" t="s">
        <v>1148</v>
      </c>
      <c r="E289" s="17" t="s">
        <v>1147</v>
      </c>
      <c r="F289" s="19" t="s">
        <v>1149</v>
      </c>
    </row>
    <row r="290" spans="4:6" x14ac:dyDescent="0.25">
      <c r="D290" s="12" t="s">
        <v>1151</v>
      </c>
      <c r="E290" s="16" t="s">
        <v>1150</v>
      </c>
      <c r="F290" s="20" t="s">
        <v>1152</v>
      </c>
    </row>
    <row r="291" spans="4:6" x14ac:dyDescent="0.25">
      <c r="D291" s="12" t="s">
        <v>8557</v>
      </c>
      <c r="E291" s="16" t="s">
        <v>8556</v>
      </c>
      <c r="F291" s="20" t="s">
        <v>8558</v>
      </c>
    </row>
    <row r="292" spans="4:6" x14ac:dyDescent="0.25">
      <c r="D292" s="11" t="s">
        <v>1154</v>
      </c>
      <c r="E292" s="17" t="s">
        <v>1153</v>
      </c>
      <c r="F292" s="19" t="s">
        <v>1155</v>
      </c>
    </row>
    <row r="293" spans="4:6" x14ac:dyDescent="0.25">
      <c r="D293" s="12" t="s">
        <v>1157</v>
      </c>
      <c r="E293" s="16" t="s">
        <v>1156</v>
      </c>
      <c r="F293" s="20" t="s">
        <v>1158</v>
      </c>
    </row>
    <row r="294" spans="4:6" x14ac:dyDescent="0.25">
      <c r="D294" s="11" t="s">
        <v>2059</v>
      </c>
      <c r="E294" s="17" t="s">
        <v>2058</v>
      </c>
      <c r="F294" s="19" t="s">
        <v>2060</v>
      </c>
    </row>
    <row r="295" spans="4:6" x14ac:dyDescent="0.25">
      <c r="D295" s="11" t="s">
        <v>7840</v>
      </c>
      <c r="E295" s="17" t="s">
        <v>7839</v>
      </c>
      <c r="F295" s="19" t="s">
        <v>7841</v>
      </c>
    </row>
    <row r="296" spans="4:6" x14ac:dyDescent="0.25">
      <c r="D296" s="12" t="s">
        <v>3770</v>
      </c>
      <c r="E296" s="16" t="s">
        <v>3769</v>
      </c>
      <c r="F296" s="20" t="s">
        <v>3771</v>
      </c>
    </row>
    <row r="297" spans="4:6" x14ac:dyDescent="0.25">
      <c r="D297" s="11" t="s">
        <v>1169</v>
      </c>
      <c r="E297" s="17" t="s">
        <v>1168</v>
      </c>
      <c r="F297" s="19" t="s">
        <v>1170</v>
      </c>
    </row>
    <row r="298" spans="4:6" x14ac:dyDescent="0.25">
      <c r="D298" s="12" t="s">
        <v>1172</v>
      </c>
      <c r="E298" s="16" t="s">
        <v>1171</v>
      </c>
      <c r="F298" s="20" t="s">
        <v>1173</v>
      </c>
    </row>
    <row r="299" spans="4:6" x14ac:dyDescent="0.25">
      <c r="D299" s="11" t="s">
        <v>1175</v>
      </c>
      <c r="E299" s="17" t="s">
        <v>1174</v>
      </c>
      <c r="F299" s="19" t="s">
        <v>1176</v>
      </c>
    </row>
    <row r="300" spans="4:6" x14ac:dyDescent="0.25">
      <c r="D300" s="12" t="s">
        <v>1183</v>
      </c>
      <c r="E300" s="16" t="s">
        <v>1182</v>
      </c>
      <c r="F300" s="20" t="s">
        <v>1184</v>
      </c>
    </row>
    <row r="301" spans="4:6" x14ac:dyDescent="0.25">
      <c r="D301" s="11" t="s">
        <v>1186</v>
      </c>
      <c r="E301" s="17" t="s">
        <v>1185</v>
      </c>
      <c r="F301" s="19" t="s">
        <v>1187</v>
      </c>
    </row>
    <row r="302" spans="4:6" x14ac:dyDescent="0.25">
      <c r="D302" s="11" t="s">
        <v>1192</v>
      </c>
      <c r="E302" s="17" t="s">
        <v>1191</v>
      </c>
      <c r="F302" s="19" t="s">
        <v>1193</v>
      </c>
    </row>
    <row r="303" spans="4:6" x14ac:dyDescent="0.25">
      <c r="D303" s="11" t="s">
        <v>1198</v>
      </c>
      <c r="E303" s="17" t="s">
        <v>1197</v>
      </c>
      <c r="F303" s="19" t="s">
        <v>1199</v>
      </c>
    </row>
    <row r="304" spans="4:6" x14ac:dyDescent="0.25">
      <c r="D304" s="12" t="s">
        <v>1195</v>
      </c>
      <c r="E304" s="16" t="s">
        <v>1194</v>
      </c>
      <c r="F304" s="20" t="s">
        <v>1196</v>
      </c>
    </row>
    <row r="305" spans="4:6" x14ac:dyDescent="0.25">
      <c r="D305" s="12" t="s">
        <v>1201</v>
      </c>
      <c r="E305" s="16" t="s">
        <v>1200</v>
      </c>
      <c r="F305" s="20" t="s">
        <v>1202</v>
      </c>
    </row>
    <row r="306" spans="4:6" x14ac:dyDescent="0.25">
      <c r="D306" s="12" t="s">
        <v>1166</v>
      </c>
      <c r="E306" s="16" t="s">
        <v>1165</v>
      </c>
      <c r="F306" s="20" t="s">
        <v>1167</v>
      </c>
    </row>
    <row r="307" spans="4:6" x14ac:dyDescent="0.25">
      <c r="D307" s="11" t="s">
        <v>4053</v>
      </c>
      <c r="E307" s="17" t="s">
        <v>4052</v>
      </c>
      <c r="F307" s="19" t="s">
        <v>4054</v>
      </c>
    </row>
    <row r="308" spans="4:6" x14ac:dyDescent="0.25">
      <c r="D308" s="12" t="s">
        <v>2802</v>
      </c>
      <c r="E308" s="16" t="s">
        <v>2801</v>
      </c>
      <c r="F308" s="20" t="s">
        <v>2803</v>
      </c>
    </row>
    <row r="309" spans="4:6" x14ac:dyDescent="0.25">
      <c r="D309" s="11" t="s">
        <v>1204</v>
      </c>
      <c r="E309" s="17" t="s">
        <v>1203</v>
      </c>
      <c r="F309" s="19" t="s">
        <v>1205</v>
      </c>
    </row>
    <row r="310" spans="4:6" x14ac:dyDescent="0.25">
      <c r="D310" s="12" t="s">
        <v>1207</v>
      </c>
      <c r="E310" s="16" t="s">
        <v>1206</v>
      </c>
      <c r="F310" s="20" t="s">
        <v>1208</v>
      </c>
    </row>
    <row r="311" spans="4:6" x14ac:dyDescent="0.25">
      <c r="D311" s="11" t="s">
        <v>1209</v>
      </c>
      <c r="E311" s="17" t="s">
        <v>1206</v>
      </c>
      <c r="F311" s="19" t="s">
        <v>1210</v>
      </c>
    </row>
    <row r="312" spans="4:6" x14ac:dyDescent="0.25">
      <c r="D312" s="12" t="s">
        <v>515</v>
      </c>
      <c r="E312" s="16" t="s">
        <v>514</v>
      </c>
      <c r="F312" s="20" t="s">
        <v>516</v>
      </c>
    </row>
    <row r="313" spans="4:6" x14ac:dyDescent="0.25">
      <c r="D313" s="11" t="s">
        <v>515</v>
      </c>
      <c r="E313" s="17" t="s">
        <v>5140</v>
      </c>
      <c r="F313" s="19" t="s">
        <v>5141</v>
      </c>
    </row>
    <row r="314" spans="4:6" x14ac:dyDescent="0.25">
      <c r="D314" s="11" t="s">
        <v>1214</v>
      </c>
      <c r="E314" s="17" t="s">
        <v>1213</v>
      </c>
      <c r="F314" s="19" t="s">
        <v>1215</v>
      </c>
    </row>
    <row r="315" spans="4:6" x14ac:dyDescent="0.25">
      <c r="D315" s="12" t="s">
        <v>1217</v>
      </c>
      <c r="E315" s="16" t="s">
        <v>1216</v>
      </c>
      <c r="F315" s="20" t="s">
        <v>1218</v>
      </c>
    </row>
    <row r="316" spans="4:6" x14ac:dyDescent="0.25">
      <c r="D316" s="11" t="s">
        <v>1220</v>
      </c>
      <c r="E316" s="17" t="s">
        <v>1219</v>
      </c>
      <c r="F316" s="19" t="s">
        <v>1221</v>
      </c>
    </row>
    <row r="317" spans="4:6" x14ac:dyDescent="0.25">
      <c r="D317" s="12" t="s">
        <v>4718</v>
      </c>
      <c r="E317" s="16" t="s">
        <v>4717</v>
      </c>
      <c r="F317" s="20" t="s">
        <v>4719</v>
      </c>
    </row>
    <row r="318" spans="4:6" x14ac:dyDescent="0.25">
      <c r="D318" s="12" t="s">
        <v>8574</v>
      </c>
      <c r="E318" s="16" t="s">
        <v>8573</v>
      </c>
      <c r="F318" s="20" t="s">
        <v>8575</v>
      </c>
    </row>
    <row r="319" spans="4:6" x14ac:dyDescent="0.25">
      <c r="D319" s="12" t="s">
        <v>1223</v>
      </c>
      <c r="E319" s="16" t="s">
        <v>1222</v>
      </c>
      <c r="F319" s="20" t="s">
        <v>1224</v>
      </c>
    </row>
    <row r="320" spans="4:6" x14ac:dyDescent="0.25">
      <c r="D320" s="12" t="s">
        <v>9286</v>
      </c>
      <c r="E320" s="16" t="s">
        <v>9285</v>
      </c>
      <c r="F320" s="20" t="s">
        <v>9287</v>
      </c>
    </row>
    <row r="321" spans="4:6" x14ac:dyDescent="0.25">
      <c r="D321" s="12" t="s">
        <v>1228</v>
      </c>
      <c r="E321" s="16" t="s">
        <v>1227</v>
      </c>
      <c r="F321" s="20" t="s">
        <v>1229</v>
      </c>
    </row>
    <row r="322" spans="4:6" x14ac:dyDescent="0.25">
      <c r="D322" s="12" t="s">
        <v>2019</v>
      </c>
      <c r="E322" s="16" t="s">
        <v>2018</v>
      </c>
      <c r="F322" s="20" t="s">
        <v>2020</v>
      </c>
    </row>
    <row r="323" spans="4:6" x14ac:dyDescent="0.25">
      <c r="D323" s="12" t="s">
        <v>9099</v>
      </c>
      <c r="E323" s="16" t="s">
        <v>9098</v>
      </c>
      <c r="F323" s="20" t="s">
        <v>9100</v>
      </c>
    </row>
    <row r="324" spans="4:6" x14ac:dyDescent="0.25">
      <c r="D324" s="11" t="s">
        <v>1231</v>
      </c>
      <c r="E324" s="17" t="s">
        <v>1230</v>
      </c>
      <c r="F324" s="19" t="s">
        <v>1232</v>
      </c>
    </row>
    <row r="325" spans="4:6" x14ac:dyDescent="0.25">
      <c r="D325" s="11" t="s">
        <v>5971</v>
      </c>
      <c r="E325" s="17" t="s">
        <v>5970</v>
      </c>
      <c r="F325" s="19" t="s">
        <v>5972</v>
      </c>
    </row>
    <row r="326" spans="4:6" x14ac:dyDescent="0.25">
      <c r="D326" s="12" t="s">
        <v>1234</v>
      </c>
      <c r="E326" s="16" t="s">
        <v>1233</v>
      </c>
      <c r="F326" s="20" t="s">
        <v>1235</v>
      </c>
    </row>
    <row r="327" spans="4:6" x14ac:dyDescent="0.25">
      <c r="D327" s="11" t="s">
        <v>8316</v>
      </c>
      <c r="E327" s="17" t="s">
        <v>8315</v>
      </c>
      <c r="F327" s="19" t="s">
        <v>8317</v>
      </c>
    </row>
    <row r="328" spans="4:6" x14ac:dyDescent="0.25">
      <c r="D328" s="11" t="s">
        <v>3747</v>
      </c>
      <c r="E328" s="17" t="s">
        <v>3746</v>
      </c>
      <c r="F328" s="19" t="s">
        <v>3748</v>
      </c>
    </row>
    <row r="329" spans="4:6" x14ac:dyDescent="0.25">
      <c r="D329" s="12" t="s">
        <v>1240</v>
      </c>
      <c r="E329" s="16" t="s">
        <v>1239</v>
      </c>
      <c r="F329" s="20" t="s">
        <v>1241</v>
      </c>
    </row>
    <row r="330" spans="4:6" x14ac:dyDescent="0.25">
      <c r="D330" s="11" t="s">
        <v>1243</v>
      </c>
      <c r="E330" s="17" t="s">
        <v>1242</v>
      </c>
      <c r="F330" s="19" t="s">
        <v>1244</v>
      </c>
    </row>
    <row r="331" spans="4:6" x14ac:dyDescent="0.25">
      <c r="D331" s="11" t="s">
        <v>2974</v>
      </c>
      <c r="E331" s="17" t="s">
        <v>2973</v>
      </c>
      <c r="F331" s="19" t="s">
        <v>2975</v>
      </c>
    </row>
    <row r="332" spans="4:6" x14ac:dyDescent="0.25">
      <c r="D332" s="12" t="s">
        <v>1246</v>
      </c>
      <c r="E332" s="16" t="s">
        <v>1245</v>
      </c>
      <c r="F332" s="20" t="s">
        <v>1247</v>
      </c>
    </row>
    <row r="333" spans="4:6" x14ac:dyDescent="0.25">
      <c r="D333" s="12" t="s">
        <v>3978</v>
      </c>
      <c r="E333" s="16" t="s">
        <v>3977</v>
      </c>
      <c r="F333" s="20" t="s">
        <v>3979</v>
      </c>
    </row>
    <row r="334" spans="4:6" x14ac:dyDescent="0.25">
      <c r="D334" s="12" t="s">
        <v>1252</v>
      </c>
      <c r="E334" s="16" t="s">
        <v>1251</v>
      </c>
      <c r="F334" s="20" t="s">
        <v>1253</v>
      </c>
    </row>
    <row r="335" spans="4:6" x14ac:dyDescent="0.25">
      <c r="D335" s="11" t="s">
        <v>1255</v>
      </c>
      <c r="E335" s="17" t="s">
        <v>1254</v>
      </c>
      <c r="F335" s="19" t="s">
        <v>1256</v>
      </c>
    </row>
    <row r="336" spans="4:6" x14ac:dyDescent="0.25">
      <c r="D336" s="12" t="s">
        <v>1262</v>
      </c>
      <c r="E336" s="16" t="s">
        <v>1261</v>
      </c>
      <c r="F336" s="20" t="s">
        <v>1263</v>
      </c>
    </row>
    <row r="337" spans="4:6" x14ac:dyDescent="0.25">
      <c r="D337" s="12" t="s">
        <v>1274</v>
      </c>
      <c r="E337" s="16" t="s">
        <v>1273</v>
      </c>
      <c r="F337" s="20" t="s">
        <v>1275</v>
      </c>
    </row>
    <row r="338" spans="4:6" x14ac:dyDescent="0.25">
      <c r="D338" s="13" t="s">
        <v>1277</v>
      </c>
      <c r="E338" s="17" t="s">
        <v>1276</v>
      </c>
      <c r="F338" s="19" t="s">
        <v>1278</v>
      </c>
    </row>
    <row r="339" spans="4:6" x14ac:dyDescent="0.25">
      <c r="D339" s="11" t="s">
        <v>1283</v>
      </c>
      <c r="E339" s="17" t="s">
        <v>1282</v>
      </c>
      <c r="F339" s="19" t="s">
        <v>1284</v>
      </c>
    </row>
    <row r="340" spans="4:6" x14ac:dyDescent="0.25">
      <c r="D340" s="12" t="s">
        <v>7875</v>
      </c>
      <c r="E340" s="16" t="s">
        <v>7874</v>
      </c>
      <c r="F340" s="20" t="s">
        <v>7876</v>
      </c>
    </row>
    <row r="341" spans="4:6" x14ac:dyDescent="0.25">
      <c r="D341" s="12" t="s">
        <v>1291</v>
      </c>
      <c r="E341" s="16" t="s">
        <v>1290</v>
      </c>
      <c r="F341" s="20" t="s">
        <v>1292</v>
      </c>
    </row>
    <row r="342" spans="4:6" x14ac:dyDescent="0.25">
      <c r="D342" s="11" t="s">
        <v>1294</v>
      </c>
      <c r="E342" s="17" t="s">
        <v>1293</v>
      </c>
      <c r="F342" s="19" t="s">
        <v>1295</v>
      </c>
    </row>
    <row r="343" spans="4:6" x14ac:dyDescent="0.25">
      <c r="D343" s="12" t="s">
        <v>1296</v>
      </c>
      <c r="E343" s="16" t="s">
        <v>1293</v>
      </c>
      <c r="F343" s="20" t="s">
        <v>1297</v>
      </c>
    </row>
    <row r="344" spans="4:6" x14ac:dyDescent="0.25">
      <c r="D344" s="11" t="s">
        <v>1299</v>
      </c>
      <c r="E344" s="17" t="s">
        <v>1298</v>
      </c>
      <c r="F344" s="19" t="s">
        <v>1300</v>
      </c>
    </row>
    <row r="345" spans="4:6" x14ac:dyDescent="0.25">
      <c r="D345" s="11" t="s">
        <v>2962</v>
      </c>
      <c r="E345" s="17" t="s">
        <v>2961</v>
      </c>
      <c r="F345" s="19" t="s">
        <v>2963</v>
      </c>
    </row>
    <row r="346" spans="4:6" x14ac:dyDescent="0.25">
      <c r="D346" s="12" t="s">
        <v>5376</v>
      </c>
      <c r="E346" s="16" t="s">
        <v>5375</v>
      </c>
      <c r="F346" s="20" t="s">
        <v>5377</v>
      </c>
    </row>
    <row r="347" spans="4:6" x14ac:dyDescent="0.25">
      <c r="D347" s="12" t="s">
        <v>3360</v>
      </c>
      <c r="E347" s="16" t="s">
        <v>128</v>
      </c>
      <c r="F347" s="20" t="s">
        <v>3361</v>
      </c>
    </row>
    <row r="348" spans="4:6" x14ac:dyDescent="0.25">
      <c r="D348" s="12" t="s">
        <v>7604</v>
      </c>
      <c r="E348" s="16" t="s">
        <v>7603</v>
      </c>
      <c r="F348" s="20" t="s">
        <v>7605</v>
      </c>
    </row>
    <row r="349" spans="4:6" x14ac:dyDescent="0.25">
      <c r="D349" s="12" t="s">
        <v>1307</v>
      </c>
      <c r="E349" s="16" t="s">
        <v>1306</v>
      </c>
      <c r="F349" s="20" t="s">
        <v>1308</v>
      </c>
    </row>
    <row r="350" spans="4:6" x14ac:dyDescent="0.25">
      <c r="D350" s="11" t="s">
        <v>1310</v>
      </c>
      <c r="E350" s="17" t="s">
        <v>1309</v>
      </c>
      <c r="F350" s="19" t="s">
        <v>1311</v>
      </c>
    </row>
    <row r="351" spans="4:6" x14ac:dyDescent="0.25">
      <c r="D351" s="12" t="s">
        <v>5213</v>
      </c>
      <c r="E351" s="16" t="s">
        <v>5212</v>
      </c>
      <c r="F351" s="20" t="s">
        <v>5214</v>
      </c>
    </row>
    <row r="352" spans="4:6" x14ac:dyDescent="0.25">
      <c r="D352" s="12" t="s">
        <v>1313</v>
      </c>
      <c r="E352" s="16" t="s">
        <v>1312</v>
      </c>
      <c r="F352" s="20" t="s">
        <v>1314</v>
      </c>
    </row>
    <row r="353" spans="4:6" x14ac:dyDescent="0.25">
      <c r="D353" s="11" t="s">
        <v>1315</v>
      </c>
      <c r="E353" s="17" t="s">
        <v>1312</v>
      </c>
      <c r="F353" s="19" t="s">
        <v>1316</v>
      </c>
    </row>
    <row r="354" spans="4:6" x14ac:dyDescent="0.25">
      <c r="D354" s="12" t="s">
        <v>1257</v>
      </c>
      <c r="E354" s="16" t="s">
        <v>1254</v>
      </c>
      <c r="F354" s="20" t="s">
        <v>1258</v>
      </c>
    </row>
    <row r="355" spans="4:6" x14ac:dyDescent="0.25">
      <c r="D355" s="11" t="s">
        <v>1324</v>
      </c>
      <c r="E355" s="17" t="s">
        <v>1323</v>
      </c>
      <c r="F355" s="19" t="s">
        <v>1325</v>
      </c>
    </row>
    <row r="356" spans="4:6" x14ac:dyDescent="0.25">
      <c r="D356" s="11" t="s">
        <v>2098</v>
      </c>
      <c r="E356" s="17" t="s">
        <v>2097</v>
      </c>
      <c r="F356" s="19" t="s">
        <v>2099</v>
      </c>
    </row>
    <row r="357" spans="4:6" x14ac:dyDescent="0.25">
      <c r="D357" s="12" t="s">
        <v>1327</v>
      </c>
      <c r="E357" s="16" t="s">
        <v>1326</v>
      </c>
      <c r="F357" s="20" t="s">
        <v>1328</v>
      </c>
    </row>
    <row r="358" spans="4:6" x14ac:dyDescent="0.25">
      <c r="D358" s="12" t="s">
        <v>1333</v>
      </c>
      <c r="E358" s="16" t="s">
        <v>1332</v>
      </c>
      <c r="F358" s="20" t="s">
        <v>1334</v>
      </c>
    </row>
    <row r="359" spans="4:6" x14ac:dyDescent="0.25">
      <c r="D359" s="11" t="s">
        <v>1342</v>
      </c>
      <c r="E359" s="17" t="s">
        <v>1341</v>
      </c>
      <c r="F359" s="19" t="s">
        <v>1343</v>
      </c>
    </row>
    <row r="360" spans="4:6" x14ac:dyDescent="0.25">
      <c r="D360" s="12" t="s">
        <v>1344</v>
      </c>
      <c r="E360" s="16" t="s">
        <v>1341</v>
      </c>
      <c r="F360" s="20" t="s">
        <v>1345</v>
      </c>
    </row>
    <row r="361" spans="4:6" x14ac:dyDescent="0.25">
      <c r="D361" s="11" t="s">
        <v>1344</v>
      </c>
      <c r="E361" s="17" t="s">
        <v>1341</v>
      </c>
      <c r="F361" s="19" t="s">
        <v>1346</v>
      </c>
    </row>
    <row r="362" spans="4:6" x14ac:dyDescent="0.25">
      <c r="D362" s="12" t="s">
        <v>1347</v>
      </c>
      <c r="E362" s="16" t="s">
        <v>1341</v>
      </c>
      <c r="F362" s="20" t="s">
        <v>1348</v>
      </c>
    </row>
    <row r="363" spans="4:6" x14ac:dyDescent="0.25">
      <c r="D363" s="12" t="s">
        <v>4810</v>
      </c>
      <c r="E363" s="16" t="s">
        <v>4809</v>
      </c>
      <c r="F363" s="20" t="s">
        <v>4811</v>
      </c>
    </row>
    <row r="364" spans="4:6" x14ac:dyDescent="0.25">
      <c r="D364" s="11" t="s">
        <v>1354</v>
      </c>
      <c r="E364" s="17" t="s">
        <v>1353</v>
      </c>
      <c r="F364" s="19" t="s">
        <v>1355</v>
      </c>
    </row>
    <row r="365" spans="4:6" x14ac:dyDescent="0.25">
      <c r="D365" s="12" t="s">
        <v>5746</v>
      </c>
      <c r="E365" s="16" t="s">
        <v>5745</v>
      </c>
      <c r="F365" s="20" t="s">
        <v>5747</v>
      </c>
    </row>
    <row r="366" spans="4:6" x14ac:dyDescent="0.25">
      <c r="D366" s="11" t="s">
        <v>9038</v>
      </c>
      <c r="E366" s="17" t="s">
        <v>9037</v>
      </c>
      <c r="F366" s="19" t="s">
        <v>9039</v>
      </c>
    </row>
    <row r="367" spans="4:6" x14ac:dyDescent="0.25">
      <c r="D367" s="11" t="s">
        <v>1943</v>
      </c>
      <c r="E367" s="17" t="s">
        <v>1942</v>
      </c>
      <c r="F367" s="19" t="s">
        <v>1944</v>
      </c>
    </row>
    <row r="368" spans="4:6" x14ac:dyDescent="0.25">
      <c r="D368" s="12" t="s">
        <v>1363</v>
      </c>
      <c r="E368" s="16" t="s">
        <v>1362</v>
      </c>
      <c r="F368" s="20" t="s">
        <v>1364</v>
      </c>
    </row>
    <row r="369" spans="4:6" x14ac:dyDescent="0.25">
      <c r="D369" s="11" t="s">
        <v>1366</v>
      </c>
      <c r="E369" s="17" t="s">
        <v>1365</v>
      </c>
      <c r="F369" s="19" t="s">
        <v>1367</v>
      </c>
    </row>
    <row r="370" spans="4:6" x14ac:dyDescent="0.25">
      <c r="D370" s="12" t="s">
        <v>1368</v>
      </c>
      <c r="E370" s="16" t="s">
        <v>1365</v>
      </c>
      <c r="F370" s="20" t="s">
        <v>1369</v>
      </c>
    </row>
    <row r="371" spans="4:6" x14ac:dyDescent="0.25">
      <c r="D371" s="11" t="s">
        <v>1370</v>
      </c>
      <c r="E371" s="17" t="s">
        <v>1365</v>
      </c>
      <c r="F371" s="19" t="s">
        <v>1371</v>
      </c>
    </row>
    <row r="372" spans="4:6" x14ac:dyDescent="0.25">
      <c r="D372" s="12" t="s">
        <v>1382</v>
      </c>
      <c r="E372" s="16" t="s">
        <v>1381</v>
      </c>
      <c r="F372" s="20" t="s">
        <v>1383</v>
      </c>
    </row>
    <row r="373" spans="4:6" x14ac:dyDescent="0.25">
      <c r="D373" s="12" t="s">
        <v>7928</v>
      </c>
      <c r="E373" s="16" t="s">
        <v>7927</v>
      </c>
      <c r="F373" s="20" t="s">
        <v>7929</v>
      </c>
    </row>
    <row r="374" spans="4:6" x14ac:dyDescent="0.25">
      <c r="D374" s="11" t="s">
        <v>1385</v>
      </c>
      <c r="E374" s="17" t="s">
        <v>1384</v>
      </c>
      <c r="F374" s="19" t="s">
        <v>1386</v>
      </c>
    </row>
    <row r="375" spans="4:6" x14ac:dyDescent="0.25">
      <c r="D375" s="11" t="s">
        <v>3704</v>
      </c>
      <c r="E375" s="17" t="s">
        <v>55</v>
      </c>
      <c r="F375" s="19" t="s">
        <v>3705</v>
      </c>
    </row>
    <row r="376" spans="4:6" x14ac:dyDescent="0.25">
      <c r="D376" s="11" t="s">
        <v>1391</v>
      </c>
      <c r="E376" s="17" t="s">
        <v>1390</v>
      </c>
      <c r="F376" s="19" t="s">
        <v>1392</v>
      </c>
    </row>
    <row r="377" spans="4:6" x14ac:dyDescent="0.25">
      <c r="D377" s="12" t="s">
        <v>1393</v>
      </c>
      <c r="E377" s="16" t="s">
        <v>1390</v>
      </c>
      <c r="F377" s="20" t="s">
        <v>1394</v>
      </c>
    </row>
    <row r="378" spans="4:6" x14ac:dyDescent="0.25">
      <c r="D378" s="11" t="s">
        <v>1395</v>
      </c>
      <c r="E378" s="17" t="s">
        <v>1390</v>
      </c>
      <c r="F378" s="19" t="s">
        <v>1396</v>
      </c>
    </row>
    <row r="379" spans="4:6" x14ac:dyDescent="0.25">
      <c r="D379" s="12" t="s">
        <v>1397</v>
      </c>
      <c r="E379" s="16" t="s">
        <v>1390</v>
      </c>
      <c r="F379" s="20" t="s">
        <v>1398</v>
      </c>
    </row>
    <row r="380" spans="4:6" x14ac:dyDescent="0.25">
      <c r="D380" s="12" t="s">
        <v>2566</v>
      </c>
      <c r="E380" s="16" t="s">
        <v>2565</v>
      </c>
      <c r="F380" s="20" t="s">
        <v>2567</v>
      </c>
    </row>
    <row r="381" spans="4:6" x14ac:dyDescent="0.25">
      <c r="D381" s="11" t="s">
        <v>4764</v>
      </c>
      <c r="E381" s="17" t="s">
        <v>4763</v>
      </c>
      <c r="F381" s="19" t="s">
        <v>4765</v>
      </c>
    </row>
    <row r="382" spans="4:6" x14ac:dyDescent="0.25">
      <c r="D382" s="12" t="s">
        <v>1403</v>
      </c>
      <c r="E382" s="16" t="s">
        <v>1402</v>
      </c>
      <c r="F382" s="20" t="s">
        <v>1404</v>
      </c>
    </row>
    <row r="383" spans="4:6" x14ac:dyDescent="0.25">
      <c r="D383" s="11" t="s">
        <v>2169</v>
      </c>
      <c r="E383" s="17" t="s">
        <v>2168</v>
      </c>
      <c r="F383" s="19" t="s">
        <v>2170</v>
      </c>
    </row>
    <row r="384" spans="4:6" x14ac:dyDescent="0.25">
      <c r="D384" s="12" t="s">
        <v>5298</v>
      </c>
      <c r="E384" s="16" t="s">
        <v>5297</v>
      </c>
      <c r="F384" s="20" t="s">
        <v>5299</v>
      </c>
    </row>
    <row r="385" spans="4:6" x14ac:dyDescent="0.25">
      <c r="D385" s="12" t="s">
        <v>4966</v>
      </c>
      <c r="E385" s="16" t="s">
        <v>4963</v>
      </c>
      <c r="F385" s="20" t="s">
        <v>4967</v>
      </c>
    </row>
    <row r="386" spans="4:6" x14ac:dyDescent="0.25">
      <c r="D386" s="12" t="s">
        <v>8726</v>
      </c>
      <c r="E386" s="16" t="s">
        <v>8725</v>
      </c>
      <c r="F386" s="20" t="s">
        <v>8727</v>
      </c>
    </row>
    <row r="387" spans="4:6" x14ac:dyDescent="0.25">
      <c r="D387" s="11" t="s">
        <v>1406</v>
      </c>
      <c r="E387" s="17" t="s">
        <v>1405</v>
      </c>
      <c r="F387" s="19" t="s">
        <v>1407</v>
      </c>
    </row>
    <row r="388" spans="4:6" x14ac:dyDescent="0.25">
      <c r="D388" s="12" t="s">
        <v>1409</v>
      </c>
      <c r="E388" s="16" t="s">
        <v>1408</v>
      </c>
      <c r="F388" s="20" t="s">
        <v>1410</v>
      </c>
    </row>
    <row r="389" spans="4:6" x14ac:dyDescent="0.25">
      <c r="D389" s="11" t="s">
        <v>1412</v>
      </c>
      <c r="E389" s="17" t="s">
        <v>1411</v>
      </c>
      <c r="F389" s="19" t="s">
        <v>1413</v>
      </c>
    </row>
    <row r="390" spans="4:6" x14ac:dyDescent="0.25">
      <c r="D390" s="12" t="s">
        <v>1426</v>
      </c>
      <c r="E390" s="16" t="s">
        <v>1425</v>
      </c>
      <c r="F390" s="20" t="s">
        <v>1427</v>
      </c>
    </row>
    <row r="391" spans="4:6" x14ac:dyDescent="0.25">
      <c r="D391" s="11" t="s">
        <v>1428</v>
      </c>
      <c r="E391" s="17" t="s">
        <v>1425</v>
      </c>
      <c r="F391" s="19" t="s">
        <v>1429</v>
      </c>
    </row>
    <row r="392" spans="4:6" x14ac:dyDescent="0.25">
      <c r="D392" s="12" t="s">
        <v>3702</v>
      </c>
      <c r="E392" s="16" t="s">
        <v>3701</v>
      </c>
      <c r="F392" s="20" t="s">
        <v>3703</v>
      </c>
    </row>
    <row r="393" spans="4:6" x14ac:dyDescent="0.25">
      <c r="D393" s="12" t="s">
        <v>7587</v>
      </c>
      <c r="E393" s="16" t="s">
        <v>7586</v>
      </c>
      <c r="F393" s="20" t="s">
        <v>7588</v>
      </c>
    </row>
    <row r="394" spans="4:6" x14ac:dyDescent="0.25">
      <c r="D394" s="12" t="s">
        <v>1430</v>
      </c>
      <c r="E394" s="16" t="s">
        <v>114</v>
      </c>
      <c r="F394" s="20" t="s">
        <v>1431</v>
      </c>
    </row>
    <row r="395" spans="4:6" x14ac:dyDescent="0.25">
      <c r="D395" s="11" t="s">
        <v>5183</v>
      </c>
      <c r="E395" s="17" t="s">
        <v>5182</v>
      </c>
      <c r="F395" s="19" t="s">
        <v>5184</v>
      </c>
    </row>
    <row r="396" spans="4:6" x14ac:dyDescent="0.25">
      <c r="D396" s="11" t="s">
        <v>1438</v>
      </c>
      <c r="E396" s="17" t="s">
        <v>1437</v>
      </c>
      <c r="F396" s="19" t="s">
        <v>1439</v>
      </c>
    </row>
    <row r="397" spans="4:6" x14ac:dyDescent="0.25">
      <c r="D397" s="12" t="s">
        <v>1117</v>
      </c>
      <c r="E397" s="16" t="s">
        <v>1116</v>
      </c>
      <c r="F397" s="20" t="s">
        <v>1118</v>
      </c>
    </row>
    <row r="398" spans="4:6" x14ac:dyDescent="0.25">
      <c r="D398" s="12" t="s">
        <v>1117</v>
      </c>
      <c r="E398" s="16" t="s">
        <v>6860</v>
      </c>
      <c r="F398" s="20" t="s">
        <v>6861</v>
      </c>
    </row>
    <row r="399" spans="4:6" x14ac:dyDescent="0.25">
      <c r="D399" s="12" t="s">
        <v>1117</v>
      </c>
      <c r="E399" s="16" t="s">
        <v>6993</v>
      </c>
      <c r="F399" s="20" t="s">
        <v>6994</v>
      </c>
    </row>
    <row r="400" spans="4:6" x14ac:dyDescent="0.25">
      <c r="D400" s="11" t="s">
        <v>1444</v>
      </c>
      <c r="E400" s="17" t="s">
        <v>1443</v>
      </c>
      <c r="F400" s="19" t="s">
        <v>1445</v>
      </c>
    </row>
    <row r="401" spans="4:6" x14ac:dyDescent="0.25">
      <c r="D401" s="12" t="s">
        <v>1447</v>
      </c>
      <c r="E401" s="16" t="s">
        <v>1446</v>
      </c>
      <c r="F401" s="20" t="s">
        <v>1448</v>
      </c>
    </row>
    <row r="402" spans="4:6" x14ac:dyDescent="0.25">
      <c r="D402" s="11" t="s">
        <v>1450</v>
      </c>
      <c r="E402" s="17" t="s">
        <v>1449</v>
      </c>
      <c r="F402" s="19" t="s">
        <v>1451</v>
      </c>
    </row>
    <row r="403" spans="4:6" x14ac:dyDescent="0.25">
      <c r="D403" s="11" t="s">
        <v>1456</v>
      </c>
      <c r="E403" s="17" t="s">
        <v>1455</v>
      </c>
      <c r="F403" s="19" t="s">
        <v>1457</v>
      </c>
    </row>
    <row r="404" spans="4:6" x14ac:dyDescent="0.25">
      <c r="D404" s="12" t="s">
        <v>1456</v>
      </c>
      <c r="E404" s="16" t="s">
        <v>1455</v>
      </c>
      <c r="F404" s="20" t="s">
        <v>1458</v>
      </c>
    </row>
    <row r="405" spans="4:6" x14ac:dyDescent="0.25">
      <c r="D405" s="11" t="s">
        <v>1456</v>
      </c>
      <c r="E405" s="17" t="s">
        <v>1455</v>
      </c>
      <c r="F405" s="19" t="s">
        <v>1459</v>
      </c>
    </row>
    <row r="406" spans="4:6" x14ac:dyDescent="0.25">
      <c r="D406" s="12" t="s">
        <v>1460</v>
      </c>
      <c r="E406" s="16" t="s">
        <v>1455</v>
      </c>
      <c r="F406" s="20" t="s">
        <v>1461</v>
      </c>
    </row>
    <row r="407" spans="4:6" x14ac:dyDescent="0.25">
      <c r="D407" s="12" t="s">
        <v>1465</v>
      </c>
      <c r="E407" s="16" t="s">
        <v>1462</v>
      </c>
      <c r="F407" s="20" t="s">
        <v>1466</v>
      </c>
    </row>
    <row r="408" spans="4:6" x14ac:dyDescent="0.25">
      <c r="D408" s="11" t="s">
        <v>1472</v>
      </c>
      <c r="E408" s="17" t="s">
        <v>1471</v>
      </c>
      <c r="F408" s="19" t="s">
        <v>1473</v>
      </c>
    </row>
    <row r="409" spans="4:6" x14ac:dyDescent="0.25">
      <c r="D409" s="12" t="s">
        <v>1480</v>
      </c>
      <c r="E409" s="16" t="s">
        <v>1479</v>
      </c>
      <c r="F409" s="20" t="s">
        <v>1481</v>
      </c>
    </row>
    <row r="410" spans="4:6" x14ac:dyDescent="0.25">
      <c r="D410" s="12" t="s">
        <v>1475</v>
      </c>
      <c r="E410" s="16" t="s">
        <v>1474</v>
      </c>
      <c r="F410" s="20" t="s">
        <v>1476</v>
      </c>
    </row>
    <row r="411" spans="4:6" x14ac:dyDescent="0.25">
      <c r="D411" s="11" t="s">
        <v>1477</v>
      </c>
      <c r="E411" s="17" t="s">
        <v>1474</v>
      </c>
      <c r="F411" s="19" t="s">
        <v>1478</v>
      </c>
    </row>
    <row r="412" spans="4:6" x14ac:dyDescent="0.25">
      <c r="D412" s="11" t="s">
        <v>1483</v>
      </c>
      <c r="E412" s="17" t="s">
        <v>1482</v>
      </c>
      <c r="F412" s="19" t="s">
        <v>1484</v>
      </c>
    </row>
    <row r="413" spans="4:6" x14ac:dyDescent="0.25">
      <c r="D413" s="11" t="s">
        <v>3537</v>
      </c>
      <c r="E413" s="17" t="s">
        <v>3536</v>
      </c>
      <c r="F413" s="19" t="s">
        <v>3538</v>
      </c>
    </row>
    <row r="414" spans="4:6" x14ac:dyDescent="0.25">
      <c r="D414" s="11" t="s">
        <v>4284</v>
      </c>
      <c r="E414" s="17" t="s">
        <v>4283</v>
      </c>
      <c r="F414" s="19" t="s">
        <v>4285</v>
      </c>
    </row>
    <row r="415" spans="4:6" x14ac:dyDescent="0.25">
      <c r="D415" s="11" t="s">
        <v>1494</v>
      </c>
      <c r="E415" s="17" t="s">
        <v>1493</v>
      </c>
      <c r="F415" s="19" t="s">
        <v>1495</v>
      </c>
    </row>
    <row r="416" spans="4:6" x14ac:dyDescent="0.25">
      <c r="D416" s="11" t="s">
        <v>1500</v>
      </c>
      <c r="E416" s="17" t="s">
        <v>1499</v>
      </c>
      <c r="F416" s="19" t="s">
        <v>1501</v>
      </c>
    </row>
    <row r="417" spans="4:6" x14ac:dyDescent="0.25">
      <c r="D417" s="12" t="s">
        <v>1509</v>
      </c>
      <c r="E417" s="16" t="s">
        <v>1508</v>
      </c>
      <c r="F417" s="20" t="s">
        <v>1510</v>
      </c>
    </row>
    <row r="418" spans="4:6" x14ac:dyDescent="0.25">
      <c r="D418" s="11" t="s">
        <v>6912</v>
      </c>
      <c r="E418" s="17" t="s">
        <v>6911</v>
      </c>
      <c r="F418" s="19" t="s">
        <v>6913</v>
      </c>
    </row>
    <row r="419" spans="4:6" x14ac:dyDescent="0.25">
      <c r="D419" s="12" t="s">
        <v>5712</v>
      </c>
      <c r="E419" s="16" t="s">
        <v>5711</v>
      </c>
      <c r="F419" s="20" t="s">
        <v>5713</v>
      </c>
    </row>
    <row r="420" spans="4:6" x14ac:dyDescent="0.25">
      <c r="D420" s="11" t="s">
        <v>6281</v>
      </c>
      <c r="E420" s="17" t="s">
        <v>6280</v>
      </c>
      <c r="F420" s="19" t="s">
        <v>6282</v>
      </c>
    </row>
    <row r="421" spans="4:6" x14ac:dyDescent="0.25">
      <c r="D421" s="11" t="s">
        <v>1516</v>
      </c>
      <c r="E421" s="17" t="s">
        <v>1515</v>
      </c>
      <c r="F421" s="19" t="s">
        <v>1517</v>
      </c>
    </row>
    <row r="422" spans="4:6" x14ac:dyDescent="0.25">
      <c r="D422" s="12" t="s">
        <v>9207</v>
      </c>
      <c r="E422" s="16" t="s">
        <v>9206</v>
      </c>
      <c r="F422" s="20" t="s">
        <v>9208</v>
      </c>
    </row>
    <row r="423" spans="4:6" x14ac:dyDescent="0.25">
      <c r="D423" s="11" t="s">
        <v>3192</v>
      </c>
      <c r="E423" s="17" t="s">
        <v>3191</v>
      </c>
      <c r="F423" s="19" t="s">
        <v>3193</v>
      </c>
    </row>
    <row r="424" spans="4:6" x14ac:dyDescent="0.25">
      <c r="D424" s="11" t="s">
        <v>3192</v>
      </c>
      <c r="E424" s="17" t="s">
        <v>3763</v>
      </c>
      <c r="F424" s="19" t="s">
        <v>3764</v>
      </c>
    </row>
    <row r="425" spans="4:6" x14ac:dyDescent="0.25">
      <c r="D425" s="12" t="s">
        <v>4840</v>
      </c>
      <c r="E425" s="16" t="s">
        <v>4839</v>
      </c>
      <c r="F425" s="20" t="s">
        <v>4841</v>
      </c>
    </row>
    <row r="426" spans="4:6" x14ac:dyDescent="0.25">
      <c r="D426" s="12" t="s">
        <v>1286</v>
      </c>
      <c r="E426" s="16" t="s">
        <v>1285</v>
      </c>
      <c r="F426" s="20" t="s">
        <v>1287</v>
      </c>
    </row>
    <row r="427" spans="4:6" x14ac:dyDescent="0.25">
      <c r="D427" s="12" t="s">
        <v>7102</v>
      </c>
      <c r="E427" s="16" t="s">
        <v>7101</v>
      </c>
      <c r="F427" s="20" t="s">
        <v>7103</v>
      </c>
    </row>
    <row r="428" spans="4:6" x14ac:dyDescent="0.25">
      <c r="D428" s="11" t="s">
        <v>1522</v>
      </c>
      <c r="E428" s="17" t="s">
        <v>1521</v>
      </c>
      <c r="F428" s="19" t="s">
        <v>1523</v>
      </c>
    </row>
    <row r="429" spans="4:6" x14ac:dyDescent="0.25">
      <c r="D429" s="12" t="s">
        <v>2750</v>
      </c>
      <c r="E429" s="16" t="s">
        <v>2749</v>
      </c>
      <c r="F429" s="20" t="s">
        <v>2751</v>
      </c>
    </row>
    <row r="430" spans="4:6" x14ac:dyDescent="0.25">
      <c r="D430" s="11" t="s">
        <v>6979</v>
      </c>
      <c r="E430" s="17" t="s">
        <v>6978</v>
      </c>
      <c r="F430" s="19" t="s">
        <v>6980</v>
      </c>
    </row>
    <row r="431" spans="4:6" x14ac:dyDescent="0.25">
      <c r="D431" s="12" t="s">
        <v>1525</v>
      </c>
      <c r="E431" s="16" t="s">
        <v>1524</v>
      </c>
      <c r="F431" s="20" t="s">
        <v>1526</v>
      </c>
    </row>
    <row r="432" spans="4:6" x14ac:dyDescent="0.25">
      <c r="D432" s="11" t="s">
        <v>1533</v>
      </c>
      <c r="E432" s="17" t="s">
        <v>1532</v>
      </c>
      <c r="F432" s="19" t="s">
        <v>1534</v>
      </c>
    </row>
    <row r="433" spans="4:6" x14ac:dyDescent="0.25">
      <c r="D433" s="12" t="s">
        <v>1536</v>
      </c>
      <c r="E433" s="16" t="s">
        <v>1535</v>
      </c>
      <c r="F433" s="20" t="s">
        <v>1537</v>
      </c>
    </row>
    <row r="434" spans="4:6" x14ac:dyDescent="0.25">
      <c r="D434" s="11" t="s">
        <v>1545</v>
      </c>
      <c r="E434" s="17" t="s">
        <v>1544</v>
      </c>
      <c r="F434" s="19" t="s">
        <v>1546</v>
      </c>
    </row>
    <row r="435" spans="4:6" x14ac:dyDescent="0.25">
      <c r="D435" s="11" t="s">
        <v>1551</v>
      </c>
      <c r="E435" s="17" t="s">
        <v>1550</v>
      </c>
      <c r="F435" s="19" t="s">
        <v>1552</v>
      </c>
    </row>
    <row r="436" spans="4:6" x14ac:dyDescent="0.25">
      <c r="D436" s="11" t="s">
        <v>1008</v>
      </c>
      <c r="E436" s="17" t="s">
        <v>1007</v>
      </c>
      <c r="F436" s="19" t="s">
        <v>1009</v>
      </c>
    </row>
    <row r="437" spans="4:6" x14ac:dyDescent="0.25">
      <c r="D437" s="11" t="s">
        <v>1008</v>
      </c>
      <c r="E437" s="17" t="s">
        <v>4133</v>
      </c>
      <c r="F437" s="19" t="s">
        <v>4134</v>
      </c>
    </row>
    <row r="438" spans="4:6" x14ac:dyDescent="0.25">
      <c r="D438" s="12" t="s">
        <v>9143</v>
      </c>
      <c r="E438" s="16" t="s">
        <v>9142</v>
      </c>
      <c r="F438" s="20" t="s">
        <v>9144</v>
      </c>
    </row>
    <row r="439" spans="4:6" x14ac:dyDescent="0.25">
      <c r="D439" s="11" t="s">
        <v>1557</v>
      </c>
      <c r="E439" s="17" t="s">
        <v>1556</v>
      </c>
      <c r="F439" s="19" t="s">
        <v>1558</v>
      </c>
    </row>
    <row r="440" spans="4:6" x14ac:dyDescent="0.25">
      <c r="D440" s="11" t="s">
        <v>1562</v>
      </c>
      <c r="E440" s="17" t="s">
        <v>1561</v>
      </c>
      <c r="F440" s="19" t="s">
        <v>1563</v>
      </c>
    </row>
    <row r="441" spans="4:6" x14ac:dyDescent="0.25">
      <c r="D441" s="12" t="s">
        <v>1565</v>
      </c>
      <c r="E441" s="16" t="s">
        <v>1564</v>
      </c>
      <c r="F441" s="20" t="s">
        <v>1566</v>
      </c>
    </row>
    <row r="442" spans="4:6" x14ac:dyDescent="0.25">
      <c r="D442" s="11" t="s">
        <v>1567</v>
      </c>
      <c r="E442" s="17" t="s">
        <v>266</v>
      </c>
      <c r="F442" s="19" t="s">
        <v>1568</v>
      </c>
    </row>
    <row r="443" spans="4:6" x14ac:dyDescent="0.25">
      <c r="D443" s="11" t="s">
        <v>1572</v>
      </c>
      <c r="E443" s="17" t="s">
        <v>1571</v>
      </c>
      <c r="F443" s="19" t="s">
        <v>1573</v>
      </c>
    </row>
    <row r="444" spans="4:6" x14ac:dyDescent="0.25">
      <c r="D444" s="12" t="s">
        <v>1575</v>
      </c>
      <c r="E444" s="16" t="s">
        <v>1574</v>
      </c>
      <c r="F444" s="20" t="s">
        <v>1576</v>
      </c>
    </row>
    <row r="445" spans="4:6" x14ac:dyDescent="0.25">
      <c r="D445" s="11" t="s">
        <v>1578</v>
      </c>
      <c r="E445" s="17" t="s">
        <v>1577</v>
      </c>
      <c r="F445" s="19" t="s">
        <v>1579</v>
      </c>
    </row>
    <row r="446" spans="4:6" x14ac:dyDescent="0.25">
      <c r="D446" s="12" t="s">
        <v>1581</v>
      </c>
      <c r="E446" s="16" t="s">
        <v>1580</v>
      </c>
      <c r="F446" s="20" t="s">
        <v>1582</v>
      </c>
    </row>
    <row r="447" spans="4:6" x14ac:dyDescent="0.25">
      <c r="D447" s="11" t="s">
        <v>1584</v>
      </c>
      <c r="E447" s="17" t="s">
        <v>1583</v>
      </c>
      <c r="F447" s="19" t="s">
        <v>1585</v>
      </c>
    </row>
    <row r="448" spans="4:6" x14ac:dyDescent="0.25">
      <c r="D448" s="12" t="s">
        <v>1587</v>
      </c>
      <c r="E448" s="16" t="s">
        <v>1586</v>
      </c>
      <c r="F448" s="20" t="s">
        <v>1588</v>
      </c>
    </row>
    <row r="449" spans="4:6" x14ac:dyDescent="0.25">
      <c r="D449" s="11" t="s">
        <v>1590</v>
      </c>
      <c r="E449" s="17" t="s">
        <v>1589</v>
      </c>
      <c r="F449" s="19" t="s">
        <v>1591</v>
      </c>
    </row>
    <row r="450" spans="4:6" x14ac:dyDescent="0.25">
      <c r="D450" s="12" t="s">
        <v>1593</v>
      </c>
      <c r="E450" s="16" t="s">
        <v>1592</v>
      </c>
      <c r="F450" s="20" t="s">
        <v>1594</v>
      </c>
    </row>
    <row r="451" spans="4:6" x14ac:dyDescent="0.25">
      <c r="D451" s="12" t="s">
        <v>715</v>
      </c>
      <c r="E451" s="16" t="s">
        <v>714</v>
      </c>
      <c r="F451" s="20" t="s">
        <v>716</v>
      </c>
    </row>
    <row r="452" spans="4:6" x14ac:dyDescent="0.25">
      <c r="D452" s="11" t="s">
        <v>1595</v>
      </c>
      <c r="E452" s="17" t="s">
        <v>236</v>
      </c>
      <c r="F452" s="19" t="s">
        <v>1596</v>
      </c>
    </row>
    <row r="453" spans="4:6" x14ac:dyDescent="0.25">
      <c r="D453" s="11" t="s">
        <v>6380</v>
      </c>
      <c r="E453" s="17" t="s">
        <v>6379</v>
      </c>
      <c r="F453" s="19" t="s">
        <v>6381</v>
      </c>
    </row>
    <row r="454" spans="4:6" x14ac:dyDescent="0.25">
      <c r="D454" s="12" t="s">
        <v>1598</v>
      </c>
      <c r="E454" s="16" t="s">
        <v>1597</v>
      </c>
      <c r="F454" s="20" t="s">
        <v>1599</v>
      </c>
    </row>
    <row r="455" spans="4:6" x14ac:dyDescent="0.25">
      <c r="D455" s="11" t="s">
        <v>1528</v>
      </c>
      <c r="E455" s="17" t="s">
        <v>1527</v>
      </c>
      <c r="F455" s="19" t="s">
        <v>1529</v>
      </c>
    </row>
    <row r="456" spans="4:6" x14ac:dyDescent="0.25">
      <c r="D456" s="12" t="s">
        <v>4311</v>
      </c>
      <c r="E456" s="16" t="s">
        <v>4308</v>
      </c>
      <c r="F456" s="20" t="s">
        <v>4312</v>
      </c>
    </row>
    <row r="457" spans="4:6" x14ac:dyDescent="0.25">
      <c r="D457" s="12" t="s">
        <v>1604</v>
      </c>
      <c r="E457" s="16" t="s">
        <v>1603</v>
      </c>
      <c r="F457" s="20" t="s">
        <v>1605</v>
      </c>
    </row>
    <row r="458" spans="4:6" x14ac:dyDescent="0.25">
      <c r="D458" s="12" t="s">
        <v>1616</v>
      </c>
      <c r="E458" s="16" t="s">
        <v>1615</v>
      </c>
      <c r="F458" s="20" t="s">
        <v>1617</v>
      </c>
    </row>
    <row r="459" spans="4:6" x14ac:dyDescent="0.25">
      <c r="D459" s="11" t="s">
        <v>2487</v>
      </c>
      <c r="E459" s="17" t="s">
        <v>2486</v>
      </c>
      <c r="F459" s="19" t="s">
        <v>2488</v>
      </c>
    </row>
    <row r="460" spans="4:6" x14ac:dyDescent="0.25">
      <c r="D460" s="11" t="s">
        <v>1624</v>
      </c>
      <c r="E460" s="17" t="s">
        <v>237</v>
      </c>
      <c r="F460" s="19" t="s">
        <v>1625</v>
      </c>
    </row>
    <row r="461" spans="4:6" x14ac:dyDescent="0.25">
      <c r="D461" s="12" t="s">
        <v>1627</v>
      </c>
      <c r="E461" s="16" t="s">
        <v>1626</v>
      </c>
      <c r="F461" s="20" t="s">
        <v>1628</v>
      </c>
    </row>
    <row r="462" spans="4:6" x14ac:dyDescent="0.25">
      <c r="D462" s="11" t="s">
        <v>1627</v>
      </c>
      <c r="E462" s="17" t="s">
        <v>1626</v>
      </c>
      <c r="F462" s="19" t="s">
        <v>1629</v>
      </c>
    </row>
    <row r="463" spans="4:6" x14ac:dyDescent="0.25">
      <c r="D463" s="12" t="s">
        <v>1631</v>
      </c>
      <c r="E463" s="16" t="s">
        <v>1630</v>
      </c>
      <c r="F463" s="20" t="s">
        <v>1632</v>
      </c>
    </row>
    <row r="464" spans="4:6" x14ac:dyDescent="0.25">
      <c r="D464" s="11" t="s">
        <v>1634</v>
      </c>
      <c r="E464" s="17" t="s">
        <v>1633</v>
      </c>
      <c r="F464" s="19" t="s">
        <v>1635</v>
      </c>
    </row>
    <row r="465" spans="4:6" x14ac:dyDescent="0.25">
      <c r="D465" s="12" t="s">
        <v>1339</v>
      </c>
      <c r="E465" s="16" t="s">
        <v>1338</v>
      </c>
      <c r="F465" s="20" t="s">
        <v>1340</v>
      </c>
    </row>
    <row r="466" spans="4:6" x14ac:dyDescent="0.25">
      <c r="D466" s="12" t="s">
        <v>1111</v>
      </c>
      <c r="E466" s="16" t="s">
        <v>1110</v>
      </c>
      <c r="F466" s="20" t="s">
        <v>1112</v>
      </c>
    </row>
    <row r="467" spans="4:6" x14ac:dyDescent="0.25">
      <c r="D467" s="11" t="s">
        <v>5311</v>
      </c>
      <c r="E467" s="17" t="s">
        <v>5310</v>
      </c>
      <c r="F467" s="19" t="s">
        <v>5312</v>
      </c>
    </row>
    <row r="468" spans="4:6" x14ac:dyDescent="0.25">
      <c r="D468" s="11" t="s">
        <v>6209</v>
      </c>
      <c r="E468" s="17" t="s">
        <v>6208</v>
      </c>
      <c r="F468" s="19" t="s">
        <v>6210</v>
      </c>
    </row>
    <row r="469" spans="4:6" x14ac:dyDescent="0.25">
      <c r="D469" s="11" t="s">
        <v>3491</v>
      </c>
      <c r="E469" s="17" t="s">
        <v>3490</v>
      </c>
      <c r="F469" s="19" t="s">
        <v>3492</v>
      </c>
    </row>
    <row r="470" spans="4:6" x14ac:dyDescent="0.25">
      <c r="D470" s="12" t="s">
        <v>5867</v>
      </c>
      <c r="E470" s="16" t="s">
        <v>5866</v>
      </c>
      <c r="F470" s="20" t="s">
        <v>5868</v>
      </c>
    </row>
    <row r="471" spans="4:6" x14ac:dyDescent="0.25">
      <c r="D471" s="12" t="s">
        <v>1637</v>
      </c>
      <c r="E471" s="16" t="s">
        <v>1636</v>
      </c>
      <c r="F471" s="20" t="s">
        <v>1638</v>
      </c>
    </row>
    <row r="472" spans="4:6" x14ac:dyDescent="0.25">
      <c r="D472" s="11" t="s">
        <v>1640</v>
      </c>
      <c r="E472" s="17" t="s">
        <v>1639</v>
      </c>
      <c r="F472" s="19" t="s">
        <v>1641</v>
      </c>
    </row>
    <row r="473" spans="4:6" x14ac:dyDescent="0.25">
      <c r="D473" s="12" t="s">
        <v>1648</v>
      </c>
      <c r="E473" s="16" t="s">
        <v>1647</v>
      </c>
      <c r="F473" s="20" t="s">
        <v>1649</v>
      </c>
    </row>
    <row r="474" spans="4:6" x14ac:dyDescent="0.25">
      <c r="D474" s="11" t="s">
        <v>1651</v>
      </c>
      <c r="E474" s="17" t="s">
        <v>1650</v>
      </c>
      <c r="F474" s="19" t="s">
        <v>1652</v>
      </c>
    </row>
    <row r="475" spans="4:6" x14ac:dyDescent="0.25">
      <c r="D475" s="12" t="s">
        <v>1654</v>
      </c>
      <c r="E475" s="16" t="s">
        <v>1653</v>
      </c>
      <c r="F475" s="20" t="s">
        <v>1655</v>
      </c>
    </row>
    <row r="476" spans="4:6" x14ac:dyDescent="0.25">
      <c r="D476" s="11" t="s">
        <v>1657</v>
      </c>
      <c r="E476" s="17" t="s">
        <v>1656</v>
      </c>
      <c r="F476" s="19" t="s">
        <v>1658</v>
      </c>
    </row>
    <row r="477" spans="4:6" x14ac:dyDescent="0.25">
      <c r="D477" s="12" t="s">
        <v>520</v>
      </c>
      <c r="E477" s="16" t="s">
        <v>191</v>
      </c>
      <c r="F477" s="20" t="s">
        <v>521</v>
      </c>
    </row>
    <row r="478" spans="4:6" x14ac:dyDescent="0.25">
      <c r="D478" s="11" t="s">
        <v>9306</v>
      </c>
      <c r="E478" s="17" t="s">
        <v>9305</v>
      </c>
      <c r="F478" s="19" t="s">
        <v>9307</v>
      </c>
    </row>
    <row r="479" spans="4:6" x14ac:dyDescent="0.25">
      <c r="D479" s="11" t="s">
        <v>9397</v>
      </c>
      <c r="E479" s="17" t="s">
        <v>9396</v>
      </c>
      <c r="F479" s="19" t="s">
        <v>9398</v>
      </c>
    </row>
    <row r="480" spans="4:6" x14ac:dyDescent="0.25">
      <c r="D480" s="11" t="s">
        <v>1669</v>
      </c>
      <c r="E480" s="17" t="s">
        <v>1668</v>
      </c>
      <c r="F480" s="19" t="s">
        <v>1670</v>
      </c>
    </row>
    <row r="481" spans="4:6" x14ac:dyDescent="0.25">
      <c r="D481" s="12" t="s">
        <v>1666</v>
      </c>
      <c r="E481" s="16" t="s">
        <v>1665</v>
      </c>
      <c r="F481" s="20" t="s">
        <v>1667</v>
      </c>
    </row>
    <row r="482" spans="4:6" x14ac:dyDescent="0.25">
      <c r="D482" s="12" t="s">
        <v>437</v>
      </c>
      <c r="E482" s="16" t="s">
        <v>434</v>
      </c>
      <c r="F482" s="20" t="s">
        <v>438</v>
      </c>
    </row>
    <row r="483" spans="4:6" x14ac:dyDescent="0.25">
      <c r="D483" s="12" t="s">
        <v>1672</v>
      </c>
      <c r="E483" s="16" t="s">
        <v>1671</v>
      </c>
      <c r="F483" s="20" t="s">
        <v>1673</v>
      </c>
    </row>
    <row r="484" spans="4:6" x14ac:dyDescent="0.25">
      <c r="D484" s="11" t="s">
        <v>1674</v>
      </c>
      <c r="E484" s="17" t="s">
        <v>1671</v>
      </c>
      <c r="F484" s="19" t="s">
        <v>1675</v>
      </c>
    </row>
    <row r="485" spans="4:6" x14ac:dyDescent="0.25">
      <c r="D485" s="12" t="s">
        <v>1677</v>
      </c>
      <c r="E485" s="16" t="s">
        <v>1676</v>
      </c>
      <c r="F485" s="20" t="s">
        <v>1678</v>
      </c>
    </row>
    <row r="486" spans="4:6" x14ac:dyDescent="0.25">
      <c r="D486" s="12" t="s">
        <v>1683</v>
      </c>
      <c r="E486" s="16" t="s">
        <v>1682</v>
      </c>
      <c r="F486" s="20" t="s">
        <v>1684</v>
      </c>
    </row>
    <row r="487" spans="4:6" x14ac:dyDescent="0.25">
      <c r="D487" s="12" t="s">
        <v>2583</v>
      </c>
      <c r="E487" s="16" t="s">
        <v>2582</v>
      </c>
      <c r="F487" s="20" t="s">
        <v>2584</v>
      </c>
    </row>
    <row r="488" spans="4:6" x14ac:dyDescent="0.25">
      <c r="D488" s="11" t="s">
        <v>4471</v>
      </c>
      <c r="E488" s="17" t="s">
        <v>4470</v>
      </c>
      <c r="F488" s="19" t="s">
        <v>4472</v>
      </c>
    </row>
    <row r="489" spans="4:6" x14ac:dyDescent="0.25">
      <c r="D489" s="11" t="s">
        <v>7674</v>
      </c>
      <c r="E489" s="17" t="s">
        <v>7673</v>
      </c>
      <c r="F489" s="19" t="s">
        <v>7675</v>
      </c>
    </row>
    <row r="490" spans="4:6" x14ac:dyDescent="0.25">
      <c r="D490" s="12" t="s">
        <v>5648</v>
      </c>
      <c r="E490" s="16" t="s">
        <v>5647</v>
      </c>
      <c r="F490" s="20" t="s">
        <v>5649</v>
      </c>
    </row>
    <row r="491" spans="4:6" x14ac:dyDescent="0.25">
      <c r="D491" s="12" t="s">
        <v>1689</v>
      </c>
      <c r="E491" s="16" t="s">
        <v>1688</v>
      </c>
      <c r="F491" s="20" t="s">
        <v>1690</v>
      </c>
    </row>
    <row r="492" spans="4:6" x14ac:dyDescent="0.25">
      <c r="D492" s="11" t="s">
        <v>1691</v>
      </c>
      <c r="E492" s="17" t="s">
        <v>1688</v>
      </c>
      <c r="F492" s="19" t="s">
        <v>1692</v>
      </c>
    </row>
    <row r="493" spans="4:6" x14ac:dyDescent="0.25">
      <c r="D493" s="12" t="s">
        <v>1693</v>
      </c>
      <c r="E493" s="16" t="s">
        <v>1688</v>
      </c>
      <c r="F493" s="20" t="s">
        <v>1694</v>
      </c>
    </row>
    <row r="494" spans="4:6" x14ac:dyDescent="0.25">
      <c r="D494" s="12" t="s">
        <v>1698</v>
      </c>
      <c r="E494" s="16" t="s">
        <v>1697</v>
      </c>
      <c r="F494" s="20" t="s">
        <v>1699</v>
      </c>
    </row>
    <row r="495" spans="4:6" x14ac:dyDescent="0.25">
      <c r="D495" s="11" t="s">
        <v>1701</v>
      </c>
      <c r="E495" s="17" t="s">
        <v>1700</v>
      </c>
      <c r="F495" s="19" t="s">
        <v>1702</v>
      </c>
    </row>
    <row r="496" spans="4:6" x14ac:dyDescent="0.25">
      <c r="D496" s="12" t="s">
        <v>5758</v>
      </c>
      <c r="E496" s="16" t="s">
        <v>5757</v>
      </c>
      <c r="F496" s="20" t="s">
        <v>5759</v>
      </c>
    </row>
    <row r="497" spans="4:6" x14ac:dyDescent="0.25">
      <c r="D497" s="12" t="s">
        <v>1709</v>
      </c>
      <c r="E497" s="16" t="s">
        <v>1708</v>
      </c>
      <c r="F497" s="20" t="s">
        <v>1710</v>
      </c>
    </row>
    <row r="498" spans="4:6" x14ac:dyDescent="0.25">
      <c r="D498" s="11" t="s">
        <v>1712</v>
      </c>
      <c r="E498" s="17" t="s">
        <v>1711</v>
      </c>
      <c r="F498" s="19" t="s">
        <v>1713</v>
      </c>
    </row>
    <row r="499" spans="4:6" x14ac:dyDescent="0.25">
      <c r="D499" s="11" t="s">
        <v>2636</v>
      </c>
      <c r="E499" s="17" t="s">
        <v>2635</v>
      </c>
      <c r="F499" s="19" t="s">
        <v>2637</v>
      </c>
    </row>
    <row r="500" spans="4:6" x14ac:dyDescent="0.25">
      <c r="D500" s="12" t="s">
        <v>4329</v>
      </c>
      <c r="E500" s="16" t="s">
        <v>4328</v>
      </c>
      <c r="F500" s="20" t="s">
        <v>4330</v>
      </c>
    </row>
    <row r="501" spans="4:6" x14ac:dyDescent="0.25">
      <c r="D501" s="11" t="s">
        <v>1718</v>
      </c>
      <c r="E501" s="17" t="s">
        <v>1717</v>
      </c>
      <c r="F501" s="19" t="s">
        <v>1719</v>
      </c>
    </row>
    <row r="502" spans="4:6" x14ac:dyDescent="0.25">
      <c r="D502" s="12" t="s">
        <v>1721</v>
      </c>
      <c r="E502" s="16" t="s">
        <v>1720</v>
      </c>
      <c r="F502" s="20" t="s">
        <v>1722</v>
      </c>
    </row>
    <row r="503" spans="4:6" x14ac:dyDescent="0.25">
      <c r="D503" s="11" t="s">
        <v>1724</v>
      </c>
      <c r="E503" s="17" t="s">
        <v>1723</v>
      </c>
      <c r="F503" s="19" t="s">
        <v>1725</v>
      </c>
    </row>
    <row r="504" spans="4:6" x14ac:dyDescent="0.25">
      <c r="D504" s="11" t="s">
        <v>1730</v>
      </c>
      <c r="E504" s="17" t="s">
        <v>1729</v>
      </c>
      <c r="F504" s="19" t="s">
        <v>1731</v>
      </c>
    </row>
    <row r="505" spans="4:6" x14ac:dyDescent="0.25">
      <c r="D505" s="12" t="s">
        <v>1733</v>
      </c>
      <c r="E505" s="16" t="s">
        <v>1732</v>
      </c>
      <c r="F505" s="20" t="s">
        <v>1734</v>
      </c>
    </row>
    <row r="506" spans="4:6" x14ac:dyDescent="0.25">
      <c r="D506" s="11" t="s">
        <v>4747</v>
      </c>
      <c r="E506" s="17" t="s">
        <v>4746</v>
      </c>
      <c r="F506" s="19" t="s">
        <v>4748</v>
      </c>
    </row>
    <row r="507" spans="4:6" x14ac:dyDescent="0.25">
      <c r="D507" s="11" t="s">
        <v>1736</v>
      </c>
      <c r="E507" s="17" t="s">
        <v>1735</v>
      </c>
      <c r="F507" s="19" t="s">
        <v>1737</v>
      </c>
    </row>
    <row r="508" spans="4:6" x14ac:dyDescent="0.25">
      <c r="D508" s="11" t="s">
        <v>1511</v>
      </c>
      <c r="E508" s="17" t="s">
        <v>1508</v>
      </c>
      <c r="F508" s="19" t="s">
        <v>1512</v>
      </c>
    </row>
    <row r="509" spans="4:6" x14ac:dyDescent="0.25">
      <c r="D509" s="11" t="s">
        <v>1511</v>
      </c>
      <c r="E509" s="17" t="s">
        <v>4308</v>
      </c>
      <c r="F509" s="19" t="s">
        <v>4313</v>
      </c>
    </row>
    <row r="510" spans="4:6" x14ac:dyDescent="0.25">
      <c r="D510" s="12" t="s">
        <v>1739</v>
      </c>
      <c r="E510" s="16" t="s">
        <v>1738</v>
      </c>
      <c r="F510" s="20" t="s">
        <v>1740</v>
      </c>
    </row>
    <row r="511" spans="4:6" x14ac:dyDescent="0.25">
      <c r="D511" s="11" t="s">
        <v>1741</v>
      </c>
      <c r="E511" s="17" t="s">
        <v>1738</v>
      </c>
      <c r="F511" s="19" t="s">
        <v>1742</v>
      </c>
    </row>
    <row r="512" spans="4:6" x14ac:dyDescent="0.25">
      <c r="D512" s="11" t="s">
        <v>8587</v>
      </c>
      <c r="E512" s="17" t="s">
        <v>8586</v>
      </c>
      <c r="F512" s="19" t="s">
        <v>8588</v>
      </c>
    </row>
    <row r="513" spans="4:6" x14ac:dyDescent="0.25">
      <c r="D513" s="12" t="s">
        <v>6197</v>
      </c>
      <c r="E513" s="16" t="s">
        <v>6196</v>
      </c>
      <c r="F513" s="20" t="s">
        <v>6198</v>
      </c>
    </row>
    <row r="514" spans="4:6" x14ac:dyDescent="0.25">
      <c r="D514" s="11" t="s">
        <v>1747</v>
      </c>
      <c r="E514" s="17" t="s">
        <v>1746</v>
      </c>
      <c r="F514" s="19" t="s">
        <v>1748</v>
      </c>
    </row>
    <row r="515" spans="4:6" x14ac:dyDescent="0.25">
      <c r="D515" s="12" t="s">
        <v>1749</v>
      </c>
      <c r="E515" s="16" t="s">
        <v>1746</v>
      </c>
      <c r="F515" s="20" t="s">
        <v>1750</v>
      </c>
    </row>
    <row r="516" spans="4:6" x14ac:dyDescent="0.25">
      <c r="D516" s="11" t="s">
        <v>1992</v>
      </c>
      <c r="E516" s="17" t="s">
        <v>1991</v>
      </c>
      <c r="F516" s="19" t="s">
        <v>1993</v>
      </c>
    </row>
    <row r="517" spans="4:6" x14ac:dyDescent="0.25">
      <c r="D517" s="11" t="s">
        <v>1756</v>
      </c>
      <c r="E517" s="17" t="s">
        <v>1755</v>
      </c>
      <c r="F517" s="19" t="s">
        <v>1757</v>
      </c>
    </row>
    <row r="518" spans="4:6" x14ac:dyDescent="0.25">
      <c r="D518" s="11" t="s">
        <v>8105</v>
      </c>
      <c r="E518" s="17" t="s">
        <v>8104</v>
      </c>
      <c r="F518" s="19" t="s">
        <v>8106</v>
      </c>
    </row>
    <row r="519" spans="4:6" x14ac:dyDescent="0.25">
      <c r="D519" s="12" t="s">
        <v>2662</v>
      </c>
      <c r="E519" s="16" t="s">
        <v>2661</v>
      </c>
      <c r="F519" s="20" t="s">
        <v>2663</v>
      </c>
    </row>
    <row r="520" spans="4:6" x14ac:dyDescent="0.25">
      <c r="D520" s="12" t="s">
        <v>1759</v>
      </c>
      <c r="E520" s="16" t="s">
        <v>1758</v>
      </c>
      <c r="F520" s="20" t="s">
        <v>1760</v>
      </c>
    </row>
    <row r="521" spans="4:6" x14ac:dyDescent="0.25">
      <c r="D521" s="11" t="s">
        <v>1777</v>
      </c>
      <c r="E521" s="17" t="s">
        <v>1776</v>
      </c>
      <c r="F521" s="19" t="s">
        <v>1778</v>
      </c>
    </row>
    <row r="522" spans="4:6" x14ac:dyDescent="0.25">
      <c r="D522" s="12" t="s">
        <v>1764</v>
      </c>
      <c r="E522" s="16" t="s">
        <v>1763</v>
      </c>
      <c r="F522" s="20" t="s">
        <v>1765</v>
      </c>
    </row>
    <row r="523" spans="4:6" x14ac:dyDescent="0.25">
      <c r="D523" s="11" t="s">
        <v>1766</v>
      </c>
      <c r="E523" s="17" t="s">
        <v>1763</v>
      </c>
      <c r="F523" s="19" t="s">
        <v>1767</v>
      </c>
    </row>
    <row r="524" spans="4:6" x14ac:dyDescent="0.25">
      <c r="D524" s="12" t="s">
        <v>1780</v>
      </c>
      <c r="E524" s="16" t="s">
        <v>1779</v>
      </c>
      <c r="F524" s="20" t="s">
        <v>1781</v>
      </c>
    </row>
    <row r="525" spans="4:6" x14ac:dyDescent="0.25">
      <c r="D525" s="12" t="s">
        <v>1797</v>
      </c>
      <c r="E525" s="16" t="s">
        <v>1796</v>
      </c>
      <c r="F525" s="20" t="s">
        <v>1798</v>
      </c>
    </row>
    <row r="526" spans="4:6" x14ac:dyDescent="0.25">
      <c r="D526" s="11" t="s">
        <v>1800</v>
      </c>
      <c r="E526" s="17" t="s">
        <v>1799</v>
      </c>
      <c r="F526" s="19" t="s">
        <v>1801</v>
      </c>
    </row>
    <row r="527" spans="4:6" x14ac:dyDescent="0.25">
      <c r="D527" s="12" t="s">
        <v>1803</v>
      </c>
      <c r="E527" s="16" t="s">
        <v>1802</v>
      </c>
      <c r="F527" s="20" t="s">
        <v>1804</v>
      </c>
    </row>
    <row r="528" spans="4:6" x14ac:dyDescent="0.25">
      <c r="D528" s="11" t="s">
        <v>1806</v>
      </c>
      <c r="E528" s="17" t="s">
        <v>1805</v>
      </c>
      <c r="F528" s="19" t="s">
        <v>1807</v>
      </c>
    </row>
    <row r="529" spans="4:6" x14ac:dyDescent="0.25">
      <c r="D529" s="12" t="s">
        <v>1809</v>
      </c>
      <c r="E529" s="16" t="s">
        <v>1808</v>
      </c>
      <c r="F529" s="20" t="s">
        <v>1810</v>
      </c>
    </row>
    <row r="530" spans="4:6" x14ac:dyDescent="0.25">
      <c r="D530" s="11" t="s">
        <v>1812</v>
      </c>
      <c r="E530" s="17" t="s">
        <v>1811</v>
      </c>
      <c r="F530" s="19" t="s">
        <v>1813</v>
      </c>
    </row>
    <row r="531" spans="4:6" x14ac:dyDescent="0.25">
      <c r="D531" s="12" t="s">
        <v>1815</v>
      </c>
      <c r="E531" s="16" t="s">
        <v>1814</v>
      </c>
      <c r="F531" s="20" t="s">
        <v>1816</v>
      </c>
    </row>
    <row r="532" spans="4:6" x14ac:dyDescent="0.25">
      <c r="D532" s="12" t="s">
        <v>1820</v>
      </c>
      <c r="E532" s="16" t="s">
        <v>1819</v>
      </c>
      <c r="F532" s="20" t="s">
        <v>1821</v>
      </c>
    </row>
    <row r="533" spans="4:6" x14ac:dyDescent="0.25">
      <c r="D533" s="12" t="s">
        <v>1873</v>
      </c>
      <c r="E533" s="16" t="s">
        <v>1872</v>
      </c>
      <c r="F533" s="20" t="s">
        <v>1874</v>
      </c>
    </row>
    <row r="534" spans="4:6" x14ac:dyDescent="0.25">
      <c r="D534" s="11" t="s">
        <v>1823</v>
      </c>
      <c r="E534" s="17" t="s">
        <v>1822</v>
      </c>
      <c r="F534" s="19" t="s">
        <v>1824</v>
      </c>
    </row>
    <row r="535" spans="4:6" x14ac:dyDescent="0.25">
      <c r="D535" s="12" t="s">
        <v>1826</v>
      </c>
      <c r="E535" s="16" t="s">
        <v>1825</v>
      </c>
      <c r="F535" s="20" t="s">
        <v>1827</v>
      </c>
    </row>
    <row r="536" spans="4:6" x14ac:dyDescent="0.25">
      <c r="D536" s="12" t="s">
        <v>7706</v>
      </c>
      <c r="E536" s="16" t="s">
        <v>7705</v>
      </c>
      <c r="F536" s="20" t="s">
        <v>7707</v>
      </c>
    </row>
    <row r="537" spans="4:6" x14ac:dyDescent="0.25">
      <c r="D537" s="11" t="s">
        <v>2701</v>
      </c>
      <c r="E537" s="17" t="s">
        <v>2700</v>
      </c>
      <c r="F537" s="19" t="s">
        <v>2702</v>
      </c>
    </row>
    <row r="538" spans="4:6" x14ac:dyDescent="0.25">
      <c r="D538" s="12" t="s">
        <v>1832</v>
      </c>
      <c r="E538" s="16" t="s">
        <v>1831</v>
      </c>
      <c r="F538" s="20" t="s">
        <v>1833</v>
      </c>
    </row>
    <row r="539" spans="4:6" x14ac:dyDescent="0.25">
      <c r="D539" s="11" t="s">
        <v>1835</v>
      </c>
      <c r="E539" s="17" t="s">
        <v>1834</v>
      </c>
      <c r="F539" s="19" t="s">
        <v>1836</v>
      </c>
    </row>
    <row r="540" spans="4:6" x14ac:dyDescent="0.25">
      <c r="D540" s="12" t="s">
        <v>1838</v>
      </c>
      <c r="E540" s="16" t="s">
        <v>1837</v>
      </c>
      <c r="F540" s="20" t="s">
        <v>1839</v>
      </c>
    </row>
    <row r="541" spans="4:6" x14ac:dyDescent="0.25">
      <c r="D541" s="11" t="s">
        <v>1841</v>
      </c>
      <c r="E541" s="17" t="s">
        <v>1840</v>
      </c>
      <c r="F541" s="19" t="s">
        <v>1842</v>
      </c>
    </row>
    <row r="542" spans="4:6" x14ac:dyDescent="0.25">
      <c r="D542" s="12" t="s">
        <v>6350</v>
      </c>
      <c r="E542" s="16" t="s">
        <v>6349</v>
      </c>
      <c r="F542" s="20" t="s">
        <v>6351</v>
      </c>
    </row>
    <row r="543" spans="4:6" x14ac:dyDescent="0.25">
      <c r="D543" s="11" t="s">
        <v>1847</v>
      </c>
      <c r="E543" s="17" t="s">
        <v>1846</v>
      </c>
      <c r="F543" s="19" t="s">
        <v>1848</v>
      </c>
    </row>
    <row r="544" spans="4:6" x14ac:dyDescent="0.25">
      <c r="D544" s="12" t="s">
        <v>1850</v>
      </c>
      <c r="E544" s="16" t="s">
        <v>1849</v>
      </c>
      <c r="F544" s="20" t="s">
        <v>1851</v>
      </c>
    </row>
    <row r="545" spans="4:6" x14ac:dyDescent="0.25">
      <c r="D545" s="11" t="s">
        <v>1853</v>
      </c>
      <c r="E545" s="17" t="s">
        <v>1852</v>
      </c>
      <c r="F545" s="19" t="s">
        <v>1854</v>
      </c>
    </row>
    <row r="546" spans="4:6" x14ac:dyDescent="0.25">
      <c r="D546" s="12" t="s">
        <v>1856</v>
      </c>
      <c r="E546" s="16" t="s">
        <v>1855</v>
      </c>
      <c r="F546" s="20" t="s">
        <v>1857</v>
      </c>
    </row>
    <row r="547" spans="4:6" x14ac:dyDescent="0.25">
      <c r="D547" s="11" t="s">
        <v>1859</v>
      </c>
      <c r="E547" s="17" t="s">
        <v>1858</v>
      </c>
      <c r="F547" s="19" t="s">
        <v>1860</v>
      </c>
    </row>
    <row r="548" spans="4:6" x14ac:dyDescent="0.25">
      <c r="D548" s="11" t="s">
        <v>3772</v>
      </c>
      <c r="E548" s="17" t="s">
        <v>3769</v>
      </c>
      <c r="F548" s="19" t="s">
        <v>3773</v>
      </c>
    </row>
    <row r="549" spans="4:6" x14ac:dyDescent="0.25">
      <c r="D549" s="11" t="s">
        <v>2210</v>
      </c>
      <c r="E549" s="17" t="s">
        <v>2209</v>
      </c>
      <c r="F549" s="19" t="s">
        <v>2211</v>
      </c>
    </row>
    <row r="550" spans="4:6" x14ac:dyDescent="0.25">
      <c r="D550" s="12" t="s">
        <v>1862</v>
      </c>
      <c r="E550" s="16" t="s">
        <v>1861</v>
      </c>
      <c r="F550" s="20" t="s">
        <v>1863</v>
      </c>
    </row>
    <row r="551" spans="4:6" x14ac:dyDescent="0.25">
      <c r="D551" s="12" t="s">
        <v>1867</v>
      </c>
      <c r="E551" s="16" t="s">
        <v>1866</v>
      </c>
      <c r="F551" s="20" t="s">
        <v>1868</v>
      </c>
    </row>
    <row r="552" spans="4:6" x14ac:dyDescent="0.25">
      <c r="D552" s="11" t="s">
        <v>1864</v>
      </c>
      <c r="E552" s="17" t="s">
        <v>1861</v>
      </c>
      <c r="F552" s="19" t="s">
        <v>1865</v>
      </c>
    </row>
    <row r="553" spans="4:6" x14ac:dyDescent="0.25">
      <c r="D553" s="12" t="s">
        <v>2037</v>
      </c>
      <c r="E553" s="16" t="s">
        <v>2036</v>
      </c>
      <c r="F553" s="20" t="s">
        <v>2038</v>
      </c>
    </row>
    <row r="554" spans="4:6" x14ac:dyDescent="0.25">
      <c r="D554" s="12" t="s">
        <v>8638</v>
      </c>
      <c r="E554" s="16" t="s">
        <v>146</v>
      </c>
      <c r="F554" s="20" t="s">
        <v>8639</v>
      </c>
    </row>
    <row r="555" spans="4:6" x14ac:dyDescent="0.25">
      <c r="D555" s="11" t="s">
        <v>1876</v>
      </c>
      <c r="E555" s="17" t="s">
        <v>1875</v>
      </c>
      <c r="F555" s="19" t="s">
        <v>1877</v>
      </c>
    </row>
    <row r="556" spans="4:6" x14ac:dyDescent="0.25">
      <c r="D556" s="12" t="s">
        <v>1879</v>
      </c>
      <c r="E556" s="16" t="s">
        <v>1878</v>
      </c>
      <c r="F556" s="20" t="s">
        <v>1880</v>
      </c>
    </row>
    <row r="557" spans="4:6" x14ac:dyDescent="0.25">
      <c r="D557" s="11" t="s">
        <v>1882</v>
      </c>
      <c r="E557" s="17" t="s">
        <v>1881</v>
      </c>
      <c r="F557" s="19" t="s">
        <v>1883</v>
      </c>
    </row>
    <row r="558" spans="4:6" x14ac:dyDescent="0.25">
      <c r="D558" s="12" t="s">
        <v>6356</v>
      </c>
      <c r="E558" s="16" t="s">
        <v>6355</v>
      </c>
      <c r="F558" s="20" t="s">
        <v>6357</v>
      </c>
    </row>
    <row r="559" spans="4:6" x14ac:dyDescent="0.25">
      <c r="D559" s="12" t="s">
        <v>1885</v>
      </c>
      <c r="E559" s="16" t="s">
        <v>1884</v>
      </c>
      <c r="F559" s="20" t="s">
        <v>1886</v>
      </c>
    </row>
    <row r="560" spans="4:6" x14ac:dyDescent="0.25">
      <c r="D560" s="12" t="s">
        <v>1891</v>
      </c>
      <c r="E560" s="16" t="s">
        <v>1890</v>
      </c>
      <c r="F560" s="20" t="s">
        <v>1892</v>
      </c>
    </row>
    <row r="561" spans="4:6" x14ac:dyDescent="0.25">
      <c r="D561" s="11" t="s">
        <v>1893</v>
      </c>
      <c r="E561" s="17" t="s">
        <v>1890</v>
      </c>
      <c r="F561" s="19" t="s">
        <v>1894</v>
      </c>
    </row>
    <row r="562" spans="4:6" x14ac:dyDescent="0.25">
      <c r="D562" s="12" t="s">
        <v>1896</v>
      </c>
      <c r="E562" s="16" t="s">
        <v>1895</v>
      </c>
      <c r="F562" s="20" t="s">
        <v>1897</v>
      </c>
    </row>
    <row r="563" spans="4:6" x14ac:dyDescent="0.25">
      <c r="D563" s="12" t="s">
        <v>4362</v>
      </c>
      <c r="E563" s="16" t="s">
        <v>4361</v>
      </c>
      <c r="F563" s="20" t="s">
        <v>4363</v>
      </c>
    </row>
    <row r="564" spans="4:6" x14ac:dyDescent="0.25">
      <c r="D564" s="12" t="s">
        <v>7186</v>
      </c>
      <c r="E564" s="16" t="s">
        <v>7185</v>
      </c>
      <c r="F564" s="20" t="s">
        <v>7187</v>
      </c>
    </row>
    <row r="565" spans="4:6" x14ac:dyDescent="0.25">
      <c r="D565" s="11" t="s">
        <v>1899</v>
      </c>
      <c r="E565" s="17" t="s">
        <v>1898</v>
      </c>
      <c r="F565" s="19" t="s">
        <v>1900</v>
      </c>
    </row>
    <row r="566" spans="4:6" x14ac:dyDescent="0.25">
      <c r="D566" s="12" t="s">
        <v>1908</v>
      </c>
      <c r="E566" s="16" t="s">
        <v>1907</v>
      </c>
      <c r="F566" s="20" t="s">
        <v>1909</v>
      </c>
    </row>
    <row r="567" spans="4:6" x14ac:dyDescent="0.25">
      <c r="D567" s="11" t="s">
        <v>1910</v>
      </c>
      <c r="E567" s="17" t="s">
        <v>1907</v>
      </c>
      <c r="F567" s="19" t="s">
        <v>1911</v>
      </c>
    </row>
    <row r="568" spans="4:6" x14ac:dyDescent="0.25">
      <c r="D568" s="11" t="s">
        <v>1915</v>
      </c>
      <c r="E568" s="17" t="s">
        <v>1914</v>
      </c>
      <c r="F568" s="19" t="s">
        <v>1916</v>
      </c>
    </row>
    <row r="569" spans="4:6" x14ac:dyDescent="0.25">
      <c r="D569" s="12" t="s">
        <v>1918</v>
      </c>
      <c r="E569" s="16" t="s">
        <v>1917</v>
      </c>
      <c r="F569" s="20" t="s">
        <v>1919</v>
      </c>
    </row>
    <row r="570" spans="4:6" x14ac:dyDescent="0.25">
      <c r="D570" s="11" t="s">
        <v>1921</v>
      </c>
      <c r="E570" s="17" t="s">
        <v>1920</v>
      </c>
      <c r="F570" s="19" t="s">
        <v>1922</v>
      </c>
    </row>
    <row r="571" spans="4:6" x14ac:dyDescent="0.25">
      <c r="D571" s="12" t="s">
        <v>1923</v>
      </c>
      <c r="E571" s="16" t="s">
        <v>1920</v>
      </c>
      <c r="F571" s="20" t="s">
        <v>1924</v>
      </c>
    </row>
    <row r="572" spans="4:6" x14ac:dyDescent="0.25">
      <c r="D572" s="11" t="s">
        <v>1926</v>
      </c>
      <c r="E572" s="17" t="s">
        <v>1925</v>
      </c>
      <c r="F572" s="19" t="s">
        <v>1927</v>
      </c>
    </row>
    <row r="573" spans="4:6" x14ac:dyDescent="0.25">
      <c r="D573" s="12" t="s">
        <v>1929</v>
      </c>
      <c r="E573" s="16" t="s">
        <v>1928</v>
      </c>
      <c r="F573" s="20" t="s">
        <v>1930</v>
      </c>
    </row>
    <row r="574" spans="4:6" x14ac:dyDescent="0.25">
      <c r="D574" s="11" t="s">
        <v>1932</v>
      </c>
      <c r="E574" s="17" t="s">
        <v>1931</v>
      </c>
      <c r="F574" s="19" t="s">
        <v>1933</v>
      </c>
    </row>
    <row r="575" spans="4:6" x14ac:dyDescent="0.25">
      <c r="D575" s="12" t="s">
        <v>1935</v>
      </c>
      <c r="E575" s="16" t="s">
        <v>1934</v>
      </c>
      <c r="F575" s="20" t="s">
        <v>1936</v>
      </c>
    </row>
    <row r="576" spans="4:6" x14ac:dyDescent="0.25">
      <c r="D576" s="11" t="s">
        <v>1937</v>
      </c>
      <c r="E576" s="17" t="s">
        <v>267</v>
      </c>
      <c r="F576" s="19" t="s">
        <v>1938</v>
      </c>
    </row>
    <row r="577" spans="4:6" x14ac:dyDescent="0.25">
      <c r="D577" s="12" t="s">
        <v>844</v>
      </c>
      <c r="E577" s="16" t="s">
        <v>843</v>
      </c>
      <c r="F577" s="20" t="s">
        <v>845</v>
      </c>
    </row>
    <row r="578" spans="4:6" x14ac:dyDescent="0.25">
      <c r="D578" s="12" t="s">
        <v>1945</v>
      </c>
      <c r="E578" s="16" t="s">
        <v>1942</v>
      </c>
      <c r="F578" s="20" t="s">
        <v>1946</v>
      </c>
    </row>
    <row r="579" spans="4:6" x14ac:dyDescent="0.25">
      <c r="D579" s="11" t="s">
        <v>1945</v>
      </c>
      <c r="E579" s="17" t="s">
        <v>1942</v>
      </c>
      <c r="F579" s="19" t="s">
        <v>1947</v>
      </c>
    </row>
    <row r="580" spans="4:6" x14ac:dyDescent="0.25">
      <c r="D580" s="12" t="s">
        <v>1945</v>
      </c>
      <c r="E580" s="16" t="s">
        <v>1942</v>
      </c>
      <c r="F580" s="20" t="s">
        <v>1948</v>
      </c>
    </row>
    <row r="581" spans="4:6" x14ac:dyDescent="0.25">
      <c r="D581" s="11" t="s">
        <v>1949</v>
      </c>
      <c r="E581" s="17" t="s">
        <v>1942</v>
      </c>
      <c r="F581" s="19" t="s">
        <v>1950</v>
      </c>
    </row>
    <row r="582" spans="4:6" x14ac:dyDescent="0.25">
      <c r="D582" s="11" t="s">
        <v>1958</v>
      </c>
      <c r="E582" s="17" t="s">
        <v>193</v>
      </c>
      <c r="F582" s="19" t="s">
        <v>1959</v>
      </c>
    </row>
    <row r="583" spans="4:6" x14ac:dyDescent="0.25">
      <c r="D583" s="12" t="s">
        <v>9260</v>
      </c>
      <c r="E583" s="16" t="s">
        <v>9259</v>
      </c>
      <c r="F583" s="20" t="s">
        <v>9261</v>
      </c>
    </row>
    <row r="584" spans="4:6" x14ac:dyDescent="0.25">
      <c r="D584" s="12" t="s">
        <v>1966</v>
      </c>
      <c r="E584" s="16" t="s">
        <v>1965</v>
      </c>
      <c r="F584" s="20" t="s">
        <v>1967</v>
      </c>
    </row>
    <row r="585" spans="4:6" x14ac:dyDescent="0.25">
      <c r="D585" s="11" t="s">
        <v>1966</v>
      </c>
      <c r="E585" s="17" t="s">
        <v>1965</v>
      </c>
      <c r="F585" s="19" t="s">
        <v>1968</v>
      </c>
    </row>
    <row r="586" spans="4:6" x14ac:dyDescent="0.25">
      <c r="D586" s="12" t="s">
        <v>1969</v>
      </c>
      <c r="E586" s="16" t="s">
        <v>1965</v>
      </c>
      <c r="F586" s="20" t="s">
        <v>1970</v>
      </c>
    </row>
    <row r="587" spans="4:6" x14ac:dyDescent="0.25">
      <c r="D587" s="11" t="s">
        <v>1969</v>
      </c>
      <c r="E587" s="17" t="s">
        <v>1965</v>
      </c>
      <c r="F587" s="19" t="s">
        <v>1971</v>
      </c>
    </row>
    <row r="588" spans="4:6" x14ac:dyDescent="0.25">
      <c r="D588" s="12" t="s">
        <v>1972</v>
      </c>
      <c r="E588" s="16" t="s">
        <v>1965</v>
      </c>
      <c r="F588" s="20" t="s">
        <v>1973</v>
      </c>
    </row>
    <row r="589" spans="4:6" x14ac:dyDescent="0.25">
      <c r="D589" s="11" t="s">
        <v>1974</v>
      </c>
      <c r="E589" s="17" t="s">
        <v>1965</v>
      </c>
      <c r="F589" s="19" t="s">
        <v>1975</v>
      </c>
    </row>
    <row r="590" spans="4:6" x14ac:dyDescent="0.25">
      <c r="D590" s="12" t="s">
        <v>1977</v>
      </c>
      <c r="E590" s="16" t="s">
        <v>1976</v>
      </c>
      <c r="F590" s="20" t="s">
        <v>1978</v>
      </c>
    </row>
    <row r="591" spans="4:6" x14ac:dyDescent="0.25">
      <c r="D591" s="11" t="s">
        <v>1980</v>
      </c>
      <c r="E591" s="17" t="s">
        <v>1979</v>
      </c>
      <c r="F591" s="19" t="s">
        <v>1981</v>
      </c>
    </row>
    <row r="592" spans="4:6" x14ac:dyDescent="0.25">
      <c r="D592" s="12" t="s">
        <v>1642</v>
      </c>
      <c r="E592" s="16" t="s">
        <v>1639</v>
      </c>
      <c r="F592" s="20" t="s">
        <v>1643</v>
      </c>
    </row>
    <row r="593" spans="4:6" x14ac:dyDescent="0.25">
      <c r="D593" s="12" t="s">
        <v>1983</v>
      </c>
      <c r="E593" s="16" t="s">
        <v>1982</v>
      </c>
      <c r="F593" s="20" t="s">
        <v>1984</v>
      </c>
    </row>
    <row r="594" spans="4:6" x14ac:dyDescent="0.25">
      <c r="D594" s="11" t="s">
        <v>1986</v>
      </c>
      <c r="E594" s="17" t="s">
        <v>1985</v>
      </c>
      <c r="F594" s="19" t="s">
        <v>1987</v>
      </c>
    </row>
    <row r="595" spans="4:6" x14ac:dyDescent="0.25">
      <c r="D595" s="11" t="s">
        <v>6058</v>
      </c>
      <c r="E595" s="17" t="s">
        <v>6057</v>
      </c>
      <c r="F595" s="19" t="s">
        <v>6059</v>
      </c>
    </row>
    <row r="596" spans="4:6" x14ac:dyDescent="0.25">
      <c r="D596" s="12" t="s">
        <v>680</v>
      </c>
      <c r="E596" s="16" t="s">
        <v>192</v>
      </c>
      <c r="F596" s="20" t="s">
        <v>681</v>
      </c>
    </row>
    <row r="597" spans="4:6" x14ac:dyDescent="0.25">
      <c r="D597" s="11" t="s">
        <v>9216</v>
      </c>
      <c r="E597" s="17" t="s">
        <v>9215</v>
      </c>
      <c r="F597" s="19" t="s">
        <v>9217</v>
      </c>
    </row>
    <row r="598" spans="4:6" x14ac:dyDescent="0.25">
      <c r="D598" s="12" t="s">
        <v>1995</v>
      </c>
      <c r="E598" s="16" t="s">
        <v>1994</v>
      </c>
      <c r="F598" s="20" t="s">
        <v>1996</v>
      </c>
    </row>
    <row r="599" spans="4:6" x14ac:dyDescent="0.25">
      <c r="D599" s="11" t="s">
        <v>5858</v>
      </c>
      <c r="E599" s="17" t="s">
        <v>5857</v>
      </c>
      <c r="F599" s="19" t="s">
        <v>5859</v>
      </c>
    </row>
    <row r="600" spans="4:6" x14ac:dyDescent="0.25">
      <c r="D600" s="12" t="s">
        <v>2001</v>
      </c>
      <c r="E600" s="16" t="s">
        <v>2000</v>
      </c>
      <c r="F600" s="20" t="s">
        <v>2002</v>
      </c>
    </row>
    <row r="601" spans="4:6" x14ac:dyDescent="0.25">
      <c r="D601" s="12" t="s">
        <v>1372</v>
      </c>
      <c r="E601" s="16" t="s">
        <v>1365</v>
      </c>
      <c r="F601" s="20" t="s">
        <v>1373</v>
      </c>
    </row>
    <row r="602" spans="4:6" x14ac:dyDescent="0.25">
      <c r="D602" s="11" t="s">
        <v>2004</v>
      </c>
      <c r="E602" s="17" t="s">
        <v>2003</v>
      </c>
      <c r="F602" s="19" t="s">
        <v>2005</v>
      </c>
    </row>
    <row r="603" spans="4:6" x14ac:dyDescent="0.25">
      <c r="D603" s="12" t="s">
        <v>2007</v>
      </c>
      <c r="E603" s="16" t="s">
        <v>2006</v>
      </c>
      <c r="F603" s="20" t="s">
        <v>2008</v>
      </c>
    </row>
    <row r="604" spans="4:6" x14ac:dyDescent="0.25">
      <c r="D604" s="12" t="s">
        <v>2013</v>
      </c>
      <c r="E604" s="16" t="s">
        <v>2012</v>
      </c>
      <c r="F604" s="20" t="s">
        <v>2014</v>
      </c>
    </row>
    <row r="605" spans="4:6" x14ac:dyDescent="0.25">
      <c r="D605" s="11" t="s">
        <v>2016</v>
      </c>
      <c r="E605" s="17" t="s">
        <v>2015</v>
      </c>
      <c r="F605" s="19" t="s">
        <v>2017</v>
      </c>
    </row>
    <row r="606" spans="4:6" x14ac:dyDescent="0.25">
      <c r="D606" s="12" t="s">
        <v>2505</v>
      </c>
      <c r="E606" s="16" t="s">
        <v>2504</v>
      </c>
      <c r="F606" s="20" t="s">
        <v>2506</v>
      </c>
    </row>
    <row r="607" spans="4:6" x14ac:dyDescent="0.25">
      <c r="D607" s="11" t="s">
        <v>2022</v>
      </c>
      <c r="E607" s="17" t="s">
        <v>2021</v>
      </c>
      <c r="F607" s="19" t="s">
        <v>2023</v>
      </c>
    </row>
    <row r="608" spans="4:6" x14ac:dyDescent="0.25">
      <c r="D608" s="11" t="s">
        <v>5423</v>
      </c>
      <c r="E608" s="17" t="s">
        <v>5422</v>
      </c>
      <c r="F608" s="19" t="s">
        <v>5424</v>
      </c>
    </row>
    <row r="609" spans="4:6" x14ac:dyDescent="0.25">
      <c r="D609" s="11" t="s">
        <v>2028</v>
      </c>
      <c r="E609" s="17" t="s">
        <v>2027</v>
      </c>
      <c r="F609" s="19" t="s">
        <v>2029</v>
      </c>
    </row>
    <row r="610" spans="4:6" x14ac:dyDescent="0.25">
      <c r="D610" s="11" t="s">
        <v>2344</v>
      </c>
      <c r="E610" s="17" t="s">
        <v>122</v>
      </c>
      <c r="F610" s="19" t="s">
        <v>2345</v>
      </c>
    </row>
    <row r="611" spans="4:6" x14ac:dyDescent="0.25">
      <c r="D611" s="12" t="s">
        <v>9185</v>
      </c>
      <c r="E611" s="16" t="s">
        <v>9184</v>
      </c>
      <c r="F611" s="20" t="s">
        <v>9186</v>
      </c>
    </row>
    <row r="612" spans="4:6" x14ac:dyDescent="0.25">
      <c r="D612" s="11" t="s">
        <v>2034</v>
      </c>
      <c r="E612" s="17" t="s">
        <v>2033</v>
      </c>
      <c r="F612" s="19" t="s">
        <v>2035</v>
      </c>
    </row>
    <row r="613" spans="4:6" x14ac:dyDescent="0.25">
      <c r="D613" s="12" t="s">
        <v>377</v>
      </c>
      <c r="E613" s="16" t="s">
        <v>370</v>
      </c>
      <c r="F613" s="20" t="s">
        <v>378</v>
      </c>
    </row>
    <row r="614" spans="4:6" x14ac:dyDescent="0.25">
      <c r="D614" s="12" t="s">
        <v>2042</v>
      </c>
      <c r="E614" s="16" t="s">
        <v>2041</v>
      </c>
      <c r="F614" s="20" t="s">
        <v>2043</v>
      </c>
    </row>
    <row r="615" spans="4:6" x14ac:dyDescent="0.25">
      <c r="D615" s="11" t="s">
        <v>2045</v>
      </c>
      <c r="E615" s="17" t="s">
        <v>2044</v>
      </c>
      <c r="F615" s="19" t="s">
        <v>2046</v>
      </c>
    </row>
    <row r="616" spans="4:6" x14ac:dyDescent="0.25">
      <c r="D616" s="12" t="s">
        <v>4109</v>
      </c>
      <c r="E616" s="16" t="s">
        <v>4108</v>
      </c>
      <c r="F616" s="20" t="s">
        <v>4110</v>
      </c>
    </row>
    <row r="617" spans="4:6" x14ac:dyDescent="0.25">
      <c r="D617" s="11" t="s">
        <v>8456</v>
      </c>
      <c r="E617" s="17" t="s">
        <v>8455</v>
      </c>
      <c r="F617" s="19" t="s">
        <v>8457</v>
      </c>
    </row>
    <row r="618" spans="4:6" x14ac:dyDescent="0.25">
      <c r="D618" s="12" t="s">
        <v>2047</v>
      </c>
      <c r="E618" s="16" t="s">
        <v>2044</v>
      </c>
      <c r="F618" s="20" t="s">
        <v>2048</v>
      </c>
    </row>
    <row r="619" spans="4:6" x14ac:dyDescent="0.25">
      <c r="D619" s="11" t="s">
        <v>2049</v>
      </c>
      <c r="E619" s="17" t="s">
        <v>2044</v>
      </c>
      <c r="F619" s="19" t="s">
        <v>2050</v>
      </c>
    </row>
    <row r="620" spans="4:6" x14ac:dyDescent="0.25">
      <c r="D620" s="12" t="s">
        <v>2051</v>
      </c>
      <c r="E620" s="16" t="s">
        <v>2044</v>
      </c>
      <c r="F620" s="20" t="s">
        <v>2052</v>
      </c>
    </row>
    <row r="621" spans="4:6" x14ac:dyDescent="0.25">
      <c r="D621" s="11" t="s">
        <v>2677</v>
      </c>
      <c r="E621" s="17" t="s">
        <v>2676</v>
      </c>
      <c r="F621" s="19" t="s">
        <v>2678</v>
      </c>
    </row>
    <row r="622" spans="4:6" x14ac:dyDescent="0.25">
      <c r="D622" s="12" t="s">
        <v>2061</v>
      </c>
      <c r="E622" s="16" t="s">
        <v>2058</v>
      </c>
      <c r="F622" s="20" t="s">
        <v>2062</v>
      </c>
    </row>
    <row r="623" spans="4:6" x14ac:dyDescent="0.25">
      <c r="D623" s="12" t="s">
        <v>9179</v>
      </c>
      <c r="E623" s="16" t="s">
        <v>9178</v>
      </c>
      <c r="F623" s="20" t="s">
        <v>9180</v>
      </c>
    </row>
    <row r="624" spans="4:6" x14ac:dyDescent="0.25">
      <c r="D624" s="11" t="s">
        <v>2063</v>
      </c>
      <c r="E624" s="17" t="s">
        <v>2058</v>
      </c>
      <c r="F624" s="19" t="s">
        <v>2064</v>
      </c>
    </row>
    <row r="625" spans="4:6" x14ac:dyDescent="0.25">
      <c r="D625" s="12" t="s">
        <v>2063</v>
      </c>
      <c r="E625" s="16" t="s">
        <v>2058</v>
      </c>
      <c r="F625" s="20" t="s">
        <v>2065</v>
      </c>
    </row>
    <row r="626" spans="4:6" x14ac:dyDescent="0.25">
      <c r="D626" s="11" t="s">
        <v>2066</v>
      </c>
      <c r="E626" s="17" t="s">
        <v>2058</v>
      </c>
      <c r="F626" s="19" t="s">
        <v>2067</v>
      </c>
    </row>
    <row r="627" spans="4:6" x14ac:dyDescent="0.25">
      <c r="D627" s="11" t="s">
        <v>2080</v>
      </c>
      <c r="E627" s="17" t="s">
        <v>2079</v>
      </c>
      <c r="F627" s="19" t="s">
        <v>2081</v>
      </c>
    </row>
    <row r="628" spans="4:6" x14ac:dyDescent="0.25">
      <c r="D628" s="12" t="s">
        <v>2083</v>
      </c>
      <c r="E628" s="16" t="s">
        <v>2082</v>
      </c>
      <c r="F628" s="20" t="s">
        <v>2084</v>
      </c>
    </row>
    <row r="629" spans="4:6" x14ac:dyDescent="0.25">
      <c r="D629" s="11" t="s">
        <v>2086</v>
      </c>
      <c r="E629" s="17" t="s">
        <v>2085</v>
      </c>
      <c r="F629" s="19" t="s">
        <v>2087</v>
      </c>
    </row>
    <row r="630" spans="4:6" x14ac:dyDescent="0.25">
      <c r="D630" s="12" t="s">
        <v>2089</v>
      </c>
      <c r="E630" s="16" t="s">
        <v>2088</v>
      </c>
      <c r="F630" s="20" t="s">
        <v>2090</v>
      </c>
    </row>
    <row r="631" spans="4:6" x14ac:dyDescent="0.25">
      <c r="D631" s="11" t="s">
        <v>2092</v>
      </c>
      <c r="E631" s="17" t="s">
        <v>2091</v>
      </c>
      <c r="F631" s="19" t="s">
        <v>2093</v>
      </c>
    </row>
    <row r="632" spans="4:6" x14ac:dyDescent="0.25">
      <c r="D632" s="12" t="s">
        <v>2095</v>
      </c>
      <c r="E632" s="16" t="s">
        <v>2094</v>
      </c>
      <c r="F632" s="20" t="s">
        <v>2096</v>
      </c>
    </row>
    <row r="633" spans="4:6" x14ac:dyDescent="0.25">
      <c r="D633" s="12" t="s">
        <v>2100</v>
      </c>
      <c r="E633" s="16" t="s">
        <v>2097</v>
      </c>
      <c r="F633" s="20" t="s">
        <v>2101</v>
      </c>
    </row>
    <row r="634" spans="4:6" x14ac:dyDescent="0.25">
      <c r="D634" s="11" t="s">
        <v>2102</v>
      </c>
      <c r="E634" s="17" t="s">
        <v>2097</v>
      </c>
      <c r="F634" s="19" t="s">
        <v>2103</v>
      </c>
    </row>
    <row r="635" spans="4:6" x14ac:dyDescent="0.25">
      <c r="D635" s="12" t="s">
        <v>8821</v>
      </c>
      <c r="E635" s="16" t="s">
        <v>8820</v>
      </c>
      <c r="F635" s="20" t="s">
        <v>8822</v>
      </c>
    </row>
    <row r="636" spans="4:6" x14ac:dyDescent="0.25">
      <c r="D636" s="11" t="s">
        <v>2108</v>
      </c>
      <c r="E636" s="17" t="s">
        <v>2107</v>
      </c>
      <c r="F636" s="19" t="s">
        <v>2109</v>
      </c>
    </row>
    <row r="637" spans="4:6" x14ac:dyDescent="0.25">
      <c r="D637" s="12" t="s">
        <v>2117</v>
      </c>
      <c r="E637" s="16" t="s">
        <v>2116</v>
      </c>
      <c r="F637" s="20" t="s">
        <v>2118</v>
      </c>
    </row>
    <row r="638" spans="4:6" x14ac:dyDescent="0.25">
      <c r="D638" s="12" t="s">
        <v>2572</v>
      </c>
      <c r="E638" s="16" t="s">
        <v>2571</v>
      </c>
      <c r="F638" s="20" t="s">
        <v>2573</v>
      </c>
    </row>
    <row r="639" spans="4:6" x14ac:dyDescent="0.25">
      <c r="D639" s="11" t="s">
        <v>2120</v>
      </c>
      <c r="E639" s="17" t="s">
        <v>2119</v>
      </c>
      <c r="F639" s="19" t="s">
        <v>2121</v>
      </c>
    </row>
    <row r="640" spans="4:6" x14ac:dyDescent="0.25">
      <c r="D640" s="12" t="s">
        <v>332</v>
      </c>
      <c r="E640" s="16" t="s">
        <v>331</v>
      </c>
      <c r="F640" s="20" t="s">
        <v>333</v>
      </c>
    </row>
    <row r="641" spans="4:6" x14ac:dyDescent="0.25">
      <c r="D641" s="11" t="s">
        <v>2125</v>
      </c>
      <c r="E641" s="17" t="s">
        <v>2124</v>
      </c>
      <c r="F641" s="19" t="s">
        <v>2126</v>
      </c>
    </row>
    <row r="642" spans="4:6" x14ac:dyDescent="0.25">
      <c r="D642" s="12" t="s">
        <v>2128</v>
      </c>
      <c r="E642" s="16" t="s">
        <v>2127</v>
      </c>
      <c r="F642" s="20" t="s">
        <v>2129</v>
      </c>
    </row>
    <row r="643" spans="4:6" x14ac:dyDescent="0.25">
      <c r="D643" s="11" t="s">
        <v>2131</v>
      </c>
      <c r="E643" s="17" t="s">
        <v>2130</v>
      </c>
      <c r="F643" s="19" t="s">
        <v>2132</v>
      </c>
    </row>
    <row r="644" spans="4:6" x14ac:dyDescent="0.25">
      <c r="D644" s="12" t="s">
        <v>2290</v>
      </c>
      <c r="E644" s="16" t="s">
        <v>2289</v>
      </c>
      <c r="F644" s="20" t="s">
        <v>2291</v>
      </c>
    </row>
    <row r="645" spans="4:6" x14ac:dyDescent="0.25">
      <c r="D645" s="12" t="s">
        <v>2140</v>
      </c>
      <c r="E645" s="16" t="s">
        <v>2139</v>
      </c>
      <c r="F645" s="20" t="s">
        <v>2141</v>
      </c>
    </row>
    <row r="646" spans="4:6" x14ac:dyDescent="0.25">
      <c r="D646" s="11" t="s">
        <v>2143</v>
      </c>
      <c r="E646" s="17" t="s">
        <v>2142</v>
      </c>
      <c r="F646" s="19" t="s">
        <v>2144</v>
      </c>
    </row>
    <row r="647" spans="4:6" x14ac:dyDescent="0.25">
      <c r="D647" s="11" t="s">
        <v>2154</v>
      </c>
      <c r="E647" s="17" t="s">
        <v>2153</v>
      </c>
      <c r="F647" s="19" t="s">
        <v>2155</v>
      </c>
    </row>
    <row r="648" spans="4:6" x14ac:dyDescent="0.25">
      <c r="D648" s="12" t="s">
        <v>2154</v>
      </c>
      <c r="E648" s="16" t="s">
        <v>2153</v>
      </c>
      <c r="F648" s="20" t="s">
        <v>2156</v>
      </c>
    </row>
    <row r="649" spans="4:6" x14ac:dyDescent="0.25">
      <c r="D649" s="11" t="s">
        <v>2157</v>
      </c>
      <c r="E649" s="17" t="s">
        <v>2153</v>
      </c>
      <c r="F649" s="19" t="s">
        <v>2158</v>
      </c>
    </row>
    <row r="650" spans="4:6" x14ac:dyDescent="0.25">
      <c r="D650" s="12" t="s">
        <v>2160</v>
      </c>
      <c r="E650" s="16" t="s">
        <v>2159</v>
      </c>
      <c r="F650" s="20" t="s">
        <v>2161</v>
      </c>
    </row>
    <row r="651" spans="4:6" x14ac:dyDescent="0.25">
      <c r="D651" s="11" t="s">
        <v>2163</v>
      </c>
      <c r="E651" s="17" t="s">
        <v>2162</v>
      </c>
      <c r="F651" s="19" t="s">
        <v>2164</v>
      </c>
    </row>
    <row r="652" spans="4:6" x14ac:dyDescent="0.25">
      <c r="D652" s="12" t="s">
        <v>2166</v>
      </c>
      <c r="E652" s="16" t="s">
        <v>2165</v>
      </c>
      <c r="F652" s="20" t="s">
        <v>2167</v>
      </c>
    </row>
    <row r="653" spans="4:6" x14ac:dyDescent="0.25">
      <c r="D653" s="12" t="s">
        <v>2172</v>
      </c>
      <c r="E653" s="16" t="s">
        <v>2171</v>
      </c>
      <c r="F653" s="20" t="s">
        <v>2173</v>
      </c>
    </row>
    <row r="654" spans="4:6" x14ac:dyDescent="0.25">
      <c r="D654" s="11" t="s">
        <v>2175</v>
      </c>
      <c r="E654" s="17" t="s">
        <v>2174</v>
      </c>
      <c r="F654" s="19" t="s">
        <v>2176</v>
      </c>
    </row>
    <row r="655" spans="4:6" x14ac:dyDescent="0.25">
      <c r="D655" s="12" t="s">
        <v>2178</v>
      </c>
      <c r="E655" s="16" t="s">
        <v>2177</v>
      </c>
      <c r="F655" s="20" t="s">
        <v>2179</v>
      </c>
    </row>
    <row r="656" spans="4:6" x14ac:dyDescent="0.25">
      <c r="D656" s="12" t="s">
        <v>2184</v>
      </c>
      <c r="E656" s="16" t="s">
        <v>2183</v>
      </c>
      <c r="F656" s="20" t="s">
        <v>2185</v>
      </c>
    </row>
    <row r="657" spans="4:6" x14ac:dyDescent="0.25">
      <c r="D657" s="11" t="s">
        <v>2187</v>
      </c>
      <c r="E657" s="17" t="s">
        <v>2186</v>
      </c>
      <c r="F657" s="19" t="s">
        <v>2188</v>
      </c>
    </row>
    <row r="658" spans="4:6" x14ac:dyDescent="0.25">
      <c r="D658" s="12" t="s">
        <v>2190</v>
      </c>
      <c r="E658" s="16" t="s">
        <v>2189</v>
      </c>
      <c r="F658" s="20" t="s">
        <v>2191</v>
      </c>
    </row>
    <row r="659" spans="4:6" x14ac:dyDescent="0.25">
      <c r="D659" s="11" t="s">
        <v>1319</v>
      </c>
      <c r="E659" s="17" t="s">
        <v>235</v>
      </c>
      <c r="F659" s="19" t="s">
        <v>1320</v>
      </c>
    </row>
    <row r="660" spans="4:6" x14ac:dyDescent="0.25">
      <c r="D660" s="11" t="s">
        <v>2193</v>
      </c>
      <c r="E660" s="17" t="s">
        <v>2192</v>
      </c>
      <c r="F660" s="19" t="s">
        <v>2194</v>
      </c>
    </row>
    <row r="661" spans="4:6" x14ac:dyDescent="0.25">
      <c r="D661" s="11" t="s">
        <v>2198</v>
      </c>
      <c r="E661" s="17" t="s">
        <v>2197</v>
      </c>
      <c r="F661" s="19" t="s">
        <v>2199</v>
      </c>
    </row>
    <row r="662" spans="4:6" x14ac:dyDescent="0.25">
      <c r="D662" s="12" t="s">
        <v>2195</v>
      </c>
      <c r="E662" s="16" t="s">
        <v>2192</v>
      </c>
      <c r="F662" s="20" t="s">
        <v>2196</v>
      </c>
    </row>
    <row r="663" spans="4:6" x14ac:dyDescent="0.25">
      <c r="D663" s="11" t="s">
        <v>6086</v>
      </c>
      <c r="E663" s="17" t="s">
        <v>6085</v>
      </c>
      <c r="F663" s="19" t="s">
        <v>6087</v>
      </c>
    </row>
    <row r="664" spans="4:6" x14ac:dyDescent="0.25">
      <c r="D664" s="12" t="s">
        <v>2201</v>
      </c>
      <c r="E664" s="16" t="s">
        <v>2200</v>
      </c>
      <c r="F664" s="20" t="s">
        <v>2202</v>
      </c>
    </row>
    <row r="665" spans="4:6" x14ac:dyDescent="0.25">
      <c r="D665" s="11" t="s">
        <v>682</v>
      </c>
      <c r="E665" s="17" t="s">
        <v>192</v>
      </c>
      <c r="F665" s="19" t="s">
        <v>683</v>
      </c>
    </row>
    <row r="666" spans="4:6" x14ac:dyDescent="0.25">
      <c r="D666" s="12" t="s">
        <v>682</v>
      </c>
      <c r="E666" s="16" t="s">
        <v>2209</v>
      </c>
      <c r="F666" s="20" t="s">
        <v>2212</v>
      </c>
    </row>
    <row r="667" spans="4:6" x14ac:dyDescent="0.25">
      <c r="D667" s="11" t="s">
        <v>6625</v>
      </c>
      <c r="E667" s="17" t="s">
        <v>204</v>
      </c>
      <c r="F667" s="19" t="s">
        <v>6626</v>
      </c>
    </row>
    <row r="668" spans="4:6" x14ac:dyDescent="0.25">
      <c r="D668" s="11" t="s">
        <v>2219</v>
      </c>
      <c r="E668" s="17" t="s">
        <v>2218</v>
      </c>
      <c r="F668" s="19" t="s">
        <v>2220</v>
      </c>
    </row>
    <row r="669" spans="4:6" x14ac:dyDescent="0.25">
      <c r="D669" s="12" t="s">
        <v>2222</v>
      </c>
      <c r="E669" s="16" t="s">
        <v>2221</v>
      </c>
      <c r="F669" s="20" t="s">
        <v>2223</v>
      </c>
    </row>
    <row r="670" spans="4:6" x14ac:dyDescent="0.25">
      <c r="D670" s="11" t="s">
        <v>7785</v>
      </c>
      <c r="E670" s="17" t="s">
        <v>7784</v>
      </c>
      <c r="F670" s="19" t="s">
        <v>7786</v>
      </c>
    </row>
    <row r="671" spans="4:6" x14ac:dyDescent="0.25">
      <c r="D671" s="11" t="s">
        <v>2224</v>
      </c>
      <c r="E671" s="17" t="s">
        <v>2221</v>
      </c>
      <c r="F671" s="19" t="s">
        <v>2225</v>
      </c>
    </row>
    <row r="672" spans="4:6" x14ac:dyDescent="0.25">
      <c r="D672" s="12" t="s">
        <v>2227</v>
      </c>
      <c r="E672" s="16" t="s">
        <v>2226</v>
      </c>
      <c r="F672" s="20" t="s">
        <v>2228</v>
      </c>
    </row>
    <row r="673" spans="4:6" x14ac:dyDescent="0.25">
      <c r="D673" s="12" t="s">
        <v>1388</v>
      </c>
      <c r="E673" s="16" t="s">
        <v>1387</v>
      </c>
      <c r="F673" s="20" t="s">
        <v>1389</v>
      </c>
    </row>
    <row r="674" spans="4:6" x14ac:dyDescent="0.25">
      <c r="D674" s="11" t="s">
        <v>2230</v>
      </c>
      <c r="E674" s="17" t="s">
        <v>2229</v>
      </c>
      <c r="F674" s="19" t="s">
        <v>2231</v>
      </c>
    </row>
    <row r="675" spans="4:6" x14ac:dyDescent="0.25">
      <c r="D675" s="11" t="s">
        <v>4627</v>
      </c>
      <c r="E675" s="17" t="s">
        <v>4626</v>
      </c>
      <c r="F675" s="19" t="s">
        <v>4628</v>
      </c>
    </row>
    <row r="676" spans="4:6" x14ac:dyDescent="0.25">
      <c r="D676" s="11" t="s">
        <v>7387</v>
      </c>
      <c r="E676" s="17" t="s">
        <v>7386</v>
      </c>
      <c r="F676" s="19" t="s">
        <v>7388</v>
      </c>
    </row>
    <row r="677" spans="4:6" x14ac:dyDescent="0.25">
      <c r="D677" s="12" t="s">
        <v>2233</v>
      </c>
      <c r="E677" s="16" t="s">
        <v>2232</v>
      </c>
      <c r="F677" s="20" t="s">
        <v>2234</v>
      </c>
    </row>
    <row r="678" spans="4:6" x14ac:dyDescent="0.25">
      <c r="D678" s="11" t="s">
        <v>2236</v>
      </c>
      <c r="E678" s="17" t="s">
        <v>2235</v>
      </c>
      <c r="F678" s="19" t="s">
        <v>2237</v>
      </c>
    </row>
    <row r="679" spans="4:6" x14ac:dyDescent="0.25">
      <c r="D679" s="11" t="s">
        <v>2242</v>
      </c>
      <c r="E679" s="17" t="s">
        <v>2241</v>
      </c>
      <c r="F679" s="19" t="s">
        <v>2243</v>
      </c>
    </row>
    <row r="680" spans="4:6" x14ac:dyDescent="0.25">
      <c r="D680" s="12" t="s">
        <v>2251</v>
      </c>
      <c r="E680" s="16" t="s">
        <v>2250</v>
      </c>
      <c r="F680" s="20" t="s">
        <v>2252</v>
      </c>
    </row>
    <row r="681" spans="4:6" x14ac:dyDescent="0.25">
      <c r="D681" s="12" t="s">
        <v>8129</v>
      </c>
      <c r="E681" s="16" t="s">
        <v>8128</v>
      </c>
      <c r="F681" s="20" t="s">
        <v>8130</v>
      </c>
    </row>
    <row r="682" spans="4:6" x14ac:dyDescent="0.25">
      <c r="D682" s="11" t="s">
        <v>2254</v>
      </c>
      <c r="E682" s="17" t="s">
        <v>2253</v>
      </c>
      <c r="F682" s="19" t="s">
        <v>2255</v>
      </c>
    </row>
    <row r="683" spans="4:6" x14ac:dyDescent="0.25">
      <c r="D683" s="11" t="s">
        <v>2137</v>
      </c>
      <c r="E683" s="17" t="s">
        <v>2136</v>
      </c>
      <c r="F683" s="19" t="s">
        <v>2138</v>
      </c>
    </row>
    <row r="684" spans="4:6" x14ac:dyDescent="0.25">
      <c r="D684" s="12" t="s">
        <v>2257</v>
      </c>
      <c r="E684" s="16" t="s">
        <v>2256</v>
      </c>
      <c r="F684" s="20" t="s">
        <v>2258</v>
      </c>
    </row>
    <row r="685" spans="4:6" x14ac:dyDescent="0.25">
      <c r="D685" s="12" t="s">
        <v>2262</v>
      </c>
      <c r="E685" s="16" t="s">
        <v>2261</v>
      </c>
      <c r="F685" s="20" t="s">
        <v>2263</v>
      </c>
    </row>
    <row r="686" spans="4:6" x14ac:dyDescent="0.25">
      <c r="D686" s="11" t="s">
        <v>2265</v>
      </c>
      <c r="E686" s="17" t="s">
        <v>2264</v>
      </c>
      <c r="F686" s="19" t="s">
        <v>2266</v>
      </c>
    </row>
    <row r="687" spans="4:6" x14ac:dyDescent="0.25">
      <c r="D687" s="12" t="s">
        <v>2268</v>
      </c>
      <c r="E687" s="16" t="s">
        <v>2267</v>
      </c>
      <c r="F687" s="20" t="s">
        <v>2269</v>
      </c>
    </row>
    <row r="688" spans="4:6" x14ac:dyDescent="0.25">
      <c r="D688" s="11" t="s">
        <v>2268</v>
      </c>
      <c r="E688" s="17" t="s">
        <v>2267</v>
      </c>
      <c r="F688" s="19" t="s">
        <v>2270</v>
      </c>
    </row>
    <row r="689" spans="4:6" x14ac:dyDescent="0.25">
      <c r="D689" s="12" t="s">
        <v>2272</v>
      </c>
      <c r="E689" s="16" t="s">
        <v>2271</v>
      </c>
      <c r="F689" s="20" t="s">
        <v>2273</v>
      </c>
    </row>
    <row r="690" spans="4:6" x14ac:dyDescent="0.25">
      <c r="D690" s="12" t="s">
        <v>2278</v>
      </c>
      <c r="E690" s="16" t="s">
        <v>2277</v>
      </c>
      <c r="F690" s="20" t="s">
        <v>2279</v>
      </c>
    </row>
    <row r="691" spans="4:6" x14ac:dyDescent="0.25">
      <c r="D691" s="12" t="s">
        <v>2284</v>
      </c>
      <c r="E691" s="16" t="s">
        <v>2283</v>
      </c>
      <c r="F691" s="20" t="s">
        <v>2285</v>
      </c>
    </row>
    <row r="692" spans="4:6" x14ac:dyDescent="0.25">
      <c r="D692" s="11" t="s">
        <v>5687</v>
      </c>
      <c r="E692" s="17" t="s">
        <v>5682</v>
      </c>
      <c r="F692" s="19" t="s">
        <v>5688</v>
      </c>
    </row>
    <row r="693" spans="4:6" x14ac:dyDescent="0.25">
      <c r="D693" s="11" t="s">
        <v>2287</v>
      </c>
      <c r="E693" s="17" t="s">
        <v>2286</v>
      </c>
      <c r="F693" s="19" t="s">
        <v>2288</v>
      </c>
    </row>
    <row r="694" spans="4:6" x14ac:dyDescent="0.25">
      <c r="D694" s="11" t="s">
        <v>2293</v>
      </c>
      <c r="E694" s="17" t="s">
        <v>2292</v>
      </c>
      <c r="F694" s="19" t="s">
        <v>2294</v>
      </c>
    </row>
    <row r="695" spans="4:6" x14ac:dyDescent="0.25">
      <c r="D695" s="12" t="s">
        <v>2296</v>
      </c>
      <c r="E695" s="16" t="s">
        <v>2295</v>
      </c>
      <c r="F695" s="20" t="s">
        <v>2297</v>
      </c>
    </row>
    <row r="696" spans="4:6" x14ac:dyDescent="0.25">
      <c r="D696" s="12" t="s">
        <v>8767</v>
      </c>
      <c r="E696" s="16" t="s">
        <v>8766</v>
      </c>
      <c r="F696" s="20" t="s">
        <v>8768</v>
      </c>
    </row>
    <row r="697" spans="4:6" x14ac:dyDescent="0.25">
      <c r="D697" s="12" t="s">
        <v>2302</v>
      </c>
      <c r="E697" s="16" t="s">
        <v>2301</v>
      </c>
      <c r="F697" s="20" t="s">
        <v>2303</v>
      </c>
    </row>
    <row r="698" spans="4:6" x14ac:dyDescent="0.25">
      <c r="D698" s="11" t="s">
        <v>2305</v>
      </c>
      <c r="E698" s="17" t="s">
        <v>2304</v>
      </c>
      <c r="F698" s="19" t="s">
        <v>2306</v>
      </c>
    </row>
    <row r="699" spans="4:6" x14ac:dyDescent="0.25">
      <c r="D699" s="12" t="s">
        <v>2308</v>
      </c>
      <c r="E699" s="16" t="s">
        <v>2307</v>
      </c>
      <c r="F699" s="20" t="s">
        <v>2309</v>
      </c>
    </row>
    <row r="700" spans="4:6" x14ac:dyDescent="0.25">
      <c r="D700" s="12" t="s">
        <v>2313</v>
      </c>
      <c r="E700" s="16" t="s">
        <v>2312</v>
      </c>
      <c r="F700" s="20" t="s">
        <v>2314</v>
      </c>
    </row>
    <row r="701" spans="4:6" x14ac:dyDescent="0.25">
      <c r="D701" s="11" t="s">
        <v>1225</v>
      </c>
      <c r="E701" s="17" t="s">
        <v>113</v>
      </c>
      <c r="F701" s="19" t="s">
        <v>1226</v>
      </c>
    </row>
    <row r="702" spans="4:6" x14ac:dyDescent="0.25">
      <c r="D702" s="12" t="s">
        <v>2779</v>
      </c>
      <c r="E702" s="16" t="s">
        <v>2776</v>
      </c>
      <c r="F702" s="20" t="s">
        <v>2780</v>
      </c>
    </row>
    <row r="703" spans="4:6" x14ac:dyDescent="0.25">
      <c r="D703" s="11" t="s">
        <v>2316</v>
      </c>
      <c r="E703" s="17" t="s">
        <v>2315</v>
      </c>
      <c r="F703" s="19" t="s">
        <v>2317</v>
      </c>
    </row>
    <row r="704" spans="4:6" x14ac:dyDescent="0.25">
      <c r="D704" s="12" t="s">
        <v>2319</v>
      </c>
      <c r="E704" s="16" t="s">
        <v>2318</v>
      </c>
      <c r="F704" s="20" t="s">
        <v>2320</v>
      </c>
    </row>
    <row r="705" spans="4:6" x14ac:dyDescent="0.25">
      <c r="D705" s="11" t="s">
        <v>5760</v>
      </c>
      <c r="E705" s="17" t="s">
        <v>5757</v>
      </c>
      <c r="F705" s="19" t="s">
        <v>5761</v>
      </c>
    </row>
    <row r="706" spans="4:6" x14ac:dyDescent="0.25">
      <c r="D706" s="11" t="s">
        <v>2322</v>
      </c>
      <c r="E706" s="17" t="s">
        <v>2321</v>
      </c>
      <c r="F706" s="19" t="s">
        <v>2323</v>
      </c>
    </row>
    <row r="707" spans="4:6" x14ac:dyDescent="0.25">
      <c r="D707" s="12" t="s">
        <v>2325</v>
      </c>
      <c r="E707" s="16" t="s">
        <v>2324</v>
      </c>
      <c r="F707" s="20" t="s">
        <v>2326</v>
      </c>
    </row>
    <row r="708" spans="4:6" x14ac:dyDescent="0.25">
      <c r="D708" s="12" t="s">
        <v>1951</v>
      </c>
      <c r="E708" s="16" t="s">
        <v>1942</v>
      </c>
      <c r="F708" s="20" t="s">
        <v>1952</v>
      </c>
    </row>
    <row r="709" spans="4:6" x14ac:dyDescent="0.25">
      <c r="D709" s="12" t="s">
        <v>2331</v>
      </c>
      <c r="E709" s="16" t="s">
        <v>2330</v>
      </c>
      <c r="F709" s="20" t="s">
        <v>2332</v>
      </c>
    </row>
    <row r="710" spans="4:6" x14ac:dyDescent="0.25">
      <c r="D710" s="11" t="s">
        <v>1706</v>
      </c>
      <c r="E710" s="17" t="s">
        <v>1705</v>
      </c>
      <c r="F710" s="19" t="s">
        <v>1707</v>
      </c>
    </row>
    <row r="711" spans="4:6" x14ac:dyDescent="0.25">
      <c r="D711" s="12" t="s">
        <v>3797</v>
      </c>
      <c r="E711" s="16" t="s">
        <v>3796</v>
      </c>
      <c r="F711" s="20" t="s">
        <v>3798</v>
      </c>
    </row>
    <row r="712" spans="4:6" x14ac:dyDescent="0.25">
      <c r="D712" s="11" t="s">
        <v>5576</v>
      </c>
      <c r="E712" s="17" t="s">
        <v>5575</v>
      </c>
      <c r="F712" s="19" t="s">
        <v>5577</v>
      </c>
    </row>
    <row r="713" spans="4:6" x14ac:dyDescent="0.25">
      <c r="D713" s="12" t="s">
        <v>2337</v>
      </c>
      <c r="E713" s="16" t="s">
        <v>2336</v>
      </c>
      <c r="F713" s="20" t="s">
        <v>2338</v>
      </c>
    </row>
    <row r="714" spans="4:6" x14ac:dyDescent="0.25">
      <c r="D714" s="11" t="s">
        <v>2340</v>
      </c>
      <c r="E714" s="17" t="s">
        <v>2339</v>
      </c>
      <c r="F714" s="19" t="s">
        <v>2341</v>
      </c>
    </row>
    <row r="715" spans="4:6" x14ac:dyDescent="0.25">
      <c r="D715" s="12" t="s">
        <v>2346</v>
      </c>
      <c r="E715" s="16" t="s">
        <v>122</v>
      </c>
      <c r="F715" s="20" t="s">
        <v>2347</v>
      </c>
    </row>
    <row r="716" spans="4:6" x14ac:dyDescent="0.25">
      <c r="D716" s="11" t="s">
        <v>2348</v>
      </c>
      <c r="E716" s="17" t="s">
        <v>122</v>
      </c>
      <c r="F716" s="19" t="s">
        <v>2349</v>
      </c>
    </row>
    <row r="717" spans="4:6" x14ac:dyDescent="0.25">
      <c r="D717" s="12" t="s">
        <v>2350</v>
      </c>
      <c r="E717" s="16" t="s">
        <v>122</v>
      </c>
      <c r="F717" s="20" t="s">
        <v>2351</v>
      </c>
    </row>
    <row r="718" spans="4:6" x14ac:dyDescent="0.25">
      <c r="D718" s="11" t="s">
        <v>2353</v>
      </c>
      <c r="E718" s="17" t="s">
        <v>2352</v>
      </c>
      <c r="F718" s="19" t="s">
        <v>2354</v>
      </c>
    </row>
    <row r="719" spans="4:6" x14ac:dyDescent="0.25">
      <c r="D719" s="12" t="s">
        <v>2356</v>
      </c>
      <c r="E719" s="16" t="s">
        <v>2355</v>
      </c>
      <c r="F719" s="20" t="s">
        <v>2357</v>
      </c>
    </row>
    <row r="720" spans="4:6" x14ac:dyDescent="0.25">
      <c r="D720" s="11" t="s">
        <v>2359</v>
      </c>
      <c r="E720" s="17" t="s">
        <v>2358</v>
      </c>
      <c r="F720" s="19" t="s">
        <v>2360</v>
      </c>
    </row>
    <row r="721" spans="4:6" x14ac:dyDescent="0.25">
      <c r="D721" s="11" t="s">
        <v>5215</v>
      </c>
      <c r="E721" s="17" t="s">
        <v>5212</v>
      </c>
      <c r="F721" s="19" t="s">
        <v>5216</v>
      </c>
    </row>
    <row r="722" spans="4:6" x14ac:dyDescent="0.25">
      <c r="D722" s="12" t="s">
        <v>743</v>
      </c>
      <c r="E722" s="16" t="s">
        <v>736</v>
      </c>
      <c r="F722" s="20" t="s">
        <v>744</v>
      </c>
    </row>
    <row r="723" spans="4:6" x14ac:dyDescent="0.25">
      <c r="D723" s="12" t="s">
        <v>2362</v>
      </c>
      <c r="E723" s="16" t="s">
        <v>2361</v>
      </c>
      <c r="F723" s="20" t="s">
        <v>2363</v>
      </c>
    </row>
    <row r="724" spans="4:6" x14ac:dyDescent="0.25">
      <c r="D724" s="11" t="s">
        <v>2365</v>
      </c>
      <c r="E724" s="17" t="s">
        <v>2364</v>
      </c>
      <c r="F724" s="19" t="s">
        <v>2366</v>
      </c>
    </row>
    <row r="725" spans="4:6" x14ac:dyDescent="0.25">
      <c r="D725" s="12" t="s">
        <v>2368</v>
      </c>
      <c r="E725" s="16" t="s">
        <v>2367</v>
      </c>
      <c r="F725" s="20" t="s">
        <v>2369</v>
      </c>
    </row>
    <row r="726" spans="4:6" x14ac:dyDescent="0.25">
      <c r="D726" s="11" t="s">
        <v>2370</v>
      </c>
      <c r="E726" s="17" t="s">
        <v>2367</v>
      </c>
      <c r="F726" s="19" t="s">
        <v>2371</v>
      </c>
    </row>
    <row r="727" spans="4:6" x14ac:dyDescent="0.25">
      <c r="D727" s="11" t="s">
        <v>5305</v>
      </c>
      <c r="E727" s="17" t="s">
        <v>5304</v>
      </c>
      <c r="F727" s="19" t="s">
        <v>5306</v>
      </c>
    </row>
    <row r="728" spans="4:6" x14ac:dyDescent="0.25">
      <c r="D728" s="12" t="s">
        <v>8809</v>
      </c>
      <c r="E728" s="16" t="s">
        <v>8808</v>
      </c>
      <c r="F728" s="20" t="s">
        <v>8810</v>
      </c>
    </row>
    <row r="729" spans="4:6" x14ac:dyDescent="0.25">
      <c r="D729" s="12" t="s">
        <v>2377</v>
      </c>
      <c r="E729" s="16" t="s">
        <v>2376</v>
      </c>
      <c r="F729" s="20" t="s">
        <v>2378</v>
      </c>
    </row>
    <row r="730" spans="4:6" x14ac:dyDescent="0.25">
      <c r="D730" s="11" t="s">
        <v>2380</v>
      </c>
      <c r="E730" s="17" t="s">
        <v>2379</v>
      </c>
      <c r="F730" s="19" t="s">
        <v>2381</v>
      </c>
    </row>
    <row r="731" spans="4:6" x14ac:dyDescent="0.25">
      <c r="D731" s="12" t="s">
        <v>2383</v>
      </c>
      <c r="E731" s="16" t="s">
        <v>2382</v>
      </c>
      <c r="F731" s="20" t="s">
        <v>2384</v>
      </c>
    </row>
    <row r="732" spans="4:6" x14ac:dyDescent="0.25">
      <c r="D732" s="11" t="s">
        <v>2385</v>
      </c>
      <c r="E732" s="17" t="s">
        <v>2382</v>
      </c>
      <c r="F732" s="19" t="s">
        <v>2386</v>
      </c>
    </row>
    <row r="733" spans="4:6" x14ac:dyDescent="0.25">
      <c r="D733" s="12" t="s">
        <v>2388</v>
      </c>
      <c r="E733" s="16" t="s">
        <v>2387</v>
      </c>
      <c r="F733" s="20" t="s">
        <v>2389</v>
      </c>
    </row>
    <row r="734" spans="4:6" x14ac:dyDescent="0.25">
      <c r="D734" s="12" t="s">
        <v>9303</v>
      </c>
      <c r="E734" s="16" t="s">
        <v>9302</v>
      </c>
      <c r="F734" s="20" t="s">
        <v>9304</v>
      </c>
    </row>
    <row r="735" spans="4:6" x14ac:dyDescent="0.25">
      <c r="D735" s="12" t="s">
        <v>3442</v>
      </c>
      <c r="E735" s="16" t="s">
        <v>3441</v>
      </c>
      <c r="F735" s="20" t="s">
        <v>3443</v>
      </c>
    </row>
    <row r="736" spans="4:6" x14ac:dyDescent="0.25">
      <c r="D736" s="12" t="s">
        <v>4077</v>
      </c>
      <c r="E736" s="16" t="s">
        <v>89</v>
      </c>
      <c r="F736" s="20" t="s">
        <v>4078</v>
      </c>
    </row>
    <row r="737" spans="4:6" x14ac:dyDescent="0.25">
      <c r="D737" s="11" t="s">
        <v>4968</v>
      </c>
      <c r="E737" s="17" t="s">
        <v>4963</v>
      </c>
      <c r="F737" s="19" t="s">
        <v>4969</v>
      </c>
    </row>
    <row r="738" spans="4:6" x14ac:dyDescent="0.25">
      <c r="D738" s="11" t="s">
        <v>8957</v>
      </c>
      <c r="E738" s="17" t="s">
        <v>8956</v>
      </c>
      <c r="F738" s="19" t="s">
        <v>8958</v>
      </c>
    </row>
    <row r="739" spans="4:6" x14ac:dyDescent="0.25">
      <c r="D739" s="11" t="s">
        <v>5960</v>
      </c>
      <c r="E739" s="17" t="s">
        <v>5959</v>
      </c>
      <c r="F739" s="19" t="s">
        <v>5961</v>
      </c>
    </row>
    <row r="740" spans="4:6" x14ac:dyDescent="0.25">
      <c r="D740" s="12" t="s">
        <v>3419</v>
      </c>
      <c r="E740" s="16" t="s">
        <v>3418</v>
      </c>
      <c r="F740" s="20" t="s">
        <v>3420</v>
      </c>
    </row>
    <row r="741" spans="4:6" x14ac:dyDescent="0.25">
      <c r="D741" s="11" t="s">
        <v>2397</v>
      </c>
      <c r="E741" s="17" t="s">
        <v>2396</v>
      </c>
      <c r="F741" s="19" t="s">
        <v>2398</v>
      </c>
    </row>
    <row r="742" spans="4:6" x14ac:dyDescent="0.25">
      <c r="D742" s="12" t="s">
        <v>2409</v>
      </c>
      <c r="E742" s="16" t="s">
        <v>2408</v>
      </c>
      <c r="F742" s="20" t="s">
        <v>2410</v>
      </c>
    </row>
    <row r="743" spans="4:6" x14ac:dyDescent="0.25">
      <c r="D743" s="12" t="s">
        <v>2400</v>
      </c>
      <c r="E743" s="16" t="s">
        <v>2399</v>
      </c>
      <c r="F743" s="20" t="s">
        <v>2401</v>
      </c>
    </row>
    <row r="744" spans="4:6" x14ac:dyDescent="0.25">
      <c r="D744" s="11" t="s">
        <v>726</v>
      </c>
      <c r="E744" s="17" t="s">
        <v>720</v>
      </c>
      <c r="F744" s="19" t="s">
        <v>727</v>
      </c>
    </row>
    <row r="745" spans="4:6" x14ac:dyDescent="0.25">
      <c r="D745" s="11" t="s">
        <v>2412</v>
      </c>
      <c r="E745" s="17" t="s">
        <v>2411</v>
      </c>
      <c r="F745" s="19" t="s">
        <v>2413</v>
      </c>
    </row>
    <row r="746" spans="4:6" x14ac:dyDescent="0.25">
      <c r="D746" s="11" t="s">
        <v>2418</v>
      </c>
      <c r="E746" s="17" t="s">
        <v>2417</v>
      </c>
      <c r="F746" s="19" t="s">
        <v>2419</v>
      </c>
    </row>
    <row r="747" spans="4:6" x14ac:dyDescent="0.25">
      <c r="D747" s="11" t="s">
        <v>2424</v>
      </c>
      <c r="E747" s="17" t="s">
        <v>2423</v>
      </c>
      <c r="F747" s="19" t="s">
        <v>2425</v>
      </c>
    </row>
    <row r="748" spans="4:6" x14ac:dyDescent="0.25">
      <c r="D748" s="12" t="s">
        <v>2427</v>
      </c>
      <c r="E748" s="16" t="s">
        <v>2426</v>
      </c>
      <c r="F748" s="20" t="s">
        <v>2428</v>
      </c>
    </row>
    <row r="749" spans="4:6" x14ac:dyDescent="0.25">
      <c r="D749" s="11" t="s">
        <v>9198</v>
      </c>
      <c r="E749" s="17" t="s">
        <v>9197</v>
      </c>
      <c r="F749" s="19" t="s">
        <v>9199</v>
      </c>
    </row>
    <row r="750" spans="4:6" x14ac:dyDescent="0.25">
      <c r="D750" s="11" t="s">
        <v>3828</v>
      </c>
      <c r="E750" s="17" t="s">
        <v>3827</v>
      </c>
      <c r="F750" s="19" t="s">
        <v>3829</v>
      </c>
    </row>
    <row r="751" spans="4:6" x14ac:dyDescent="0.25">
      <c r="D751" s="11" t="s">
        <v>2430</v>
      </c>
      <c r="E751" s="17" t="s">
        <v>2429</v>
      </c>
      <c r="F751" s="19" t="s">
        <v>2431</v>
      </c>
    </row>
    <row r="752" spans="4:6" x14ac:dyDescent="0.25">
      <c r="D752" s="12" t="s">
        <v>774</v>
      </c>
      <c r="E752" s="16" t="s">
        <v>773</v>
      </c>
      <c r="F752" s="20" t="s">
        <v>775</v>
      </c>
    </row>
    <row r="753" spans="4:6" x14ac:dyDescent="0.25">
      <c r="D753" s="12" t="s">
        <v>2432</v>
      </c>
      <c r="E753" s="16" t="s">
        <v>2429</v>
      </c>
      <c r="F753" s="20" t="s">
        <v>2433</v>
      </c>
    </row>
    <row r="754" spans="4:6" x14ac:dyDescent="0.25">
      <c r="D754" s="12" t="s">
        <v>2437</v>
      </c>
      <c r="E754" s="16" t="s">
        <v>2436</v>
      </c>
      <c r="F754" s="20" t="s">
        <v>2438</v>
      </c>
    </row>
    <row r="755" spans="4:6" x14ac:dyDescent="0.25">
      <c r="D755" s="11" t="s">
        <v>2440</v>
      </c>
      <c r="E755" s="17" t="s">
        <v>2439</v>
      </c>
      <c r="F755" s="19" t="s">
        <v>2441</v>
      </c>
    </row>
    <row r="756" spans="4:6" x14ac:dyDescent="0.25">
      <c r="D756" s="12" t="s">
        <v>2443</v>
      </c>
      <c r="E756" s="16" t="s">
        <v>2442</v>
      </c>
      <c r="F756" s="20" t="s">
        <v>2444</v>
      </c>
    </row>
    <row r="757" spans="4:6" x14ac:dyDescent="0.25">
      <c r="D757" s="11" t="s">
        <v>2446</v>
      </c>
      <c r="E757" s="17" t="s">
        <v>2445</v>
      </c>
      <c r="F757" s="19" t="s">
        <v>2447</v>
      </c>
    </row>
    <row r="758" spans="4:6" x14ac:dyDescent="0.25">
      <c r="D758" s="12" t="s">
        <v>2449</v>
      </c>
      <c r="E758" s="16" t="s">
        <v>2448</v>
      </c>
      <c r="F758" s="20" t="s">
        <v>2450</v>
      </c>
    </row>
    <row r="759" spans="4:6" x14ac:dyDescent="0.25">
      <c r="D759" s="11" t="s">
        <v>2452</v>
      </c>
      <c r="E759" s="17" t="s">
        <v>2451</v>
      </c>
      <c r="F759" s="19" t="s">
        <v>2453</v>
      </c>
    </row>
    <row r="760" spans="4:6" x14ac:dyDescent="0.25">
      <c r="D760" s="12" t="s">
        <v>684</v>
      </c>
      <c r="E760" s="16" t="s">
        <v>192</v>
      </c>
      <c r="F760" s="20" t="s">
        <v>685</v>
      </c>
    </row>
    <row r="761" spans="4:6" x14ac:dyDescent="0.25">
      <c r="D761" s="12" t="s">
        <v>2455</v>
      </c>
      <c r="E761" s="16" t="s">
        <v>2454</v>
      </c>
      <c r="F761" s="20" t="s">
        <v>2456</v>
      </c>
    </row>
    <row r="762" spans="4:6" x14ac:dyDescent="0.25">
      <c r="D762" s="11" t="s">
        <v>2458</v>
      </c>
      <c r="E762" s="17" t="s">
        <v>2457</v>
      </c>
      <c r="F762" s="19" t="s">
        <v>2459</v>
      </c>
    </row>
    <row r="763" spans="4:6" x14ac:dyDescent="0.25">
      <c r="D763" s="12" t="s">
        <v>2461</v>
      </c>
      <c r="E763" s="16" t="s">
        <v>2460</v>
      </c>
      <c r="F763" s="20" t="s">
        <v>2462</v>
      </c>
    </row>
    <row r="764" spans="4:6" x14ac:dyDescent="0.25">
      <c r="D764" s="11" t="s">
        <v>2580</v>
      </c>
      <c r="E764" s="17" t="s">
        <v>2579</v>
      </c>
      <c r="F764" s="19" t="s">
        <v>2581</v>
      </c>
    </row>
    <row r="765" spans="4:6" x14ac:dyDescent="0.25">
      <c r="D765" s="11" t="s">
        <v>5936</v>
      </c>
      <c r="E765" s="17" t="s">
        <v>5935</v>
      </c>
      <c r="F765" s="19" t="s">
        <v>5937</v>
      </c>
    </row>
    <row r="766" spans="4:6" x14ac:dyDescent="0.25">
      <c r="D766" s="11" t="s">
        <v>2464</v>
      </c>
      <c r="E766" s="17" t="s">
        <v>2463</v>
      </c>
      <c r="F766" s="19" t="s">
        <v>2465</v>
      </c>
    </row>
    <row r="767" spans="4:6" x14ac:dyDescent="0.25">
      <c r="D767" s="12" t="s">
        <v>2467</v>
      </c>
      <c r="E767" s="16" t="s">
        <v>2466</v>
      </c>
      <c r="F767" s="20" t="s">
        <v>2468</v>
      </c>
    </row>
    <row r="768" spans="4:6" x14ac:dyDescent="0.25">
      <c r="D768" s="12" t="s">
        <v>2869</v>
      </c>
      <c r="E768" s="16" t="s">
        <v>2868</v>
      </c>
      <c r="F768" s="20" t="s">
        <v>2870</v>
      </c>
    </row>
    <row r="769" spans="4:6" x14ac:dyDescent="0.25">
      <c r="D769" s="12" t="s">
        <v>2472</v>
      </c>
      <c r="E769" s="16" t="s">
        <v>2469</v>
      </c>
      <c r="F769" s="20" t="s">
        <v>2473</v>
      </c>
    </row>
    <row r="770" spans="4:6" x14ac:dyDescent="0.25">
      <c r="D770" s="11" t="s">
        <v>2475</v>
      </c>
      <c r="E770" s="17" t="s">
        <v>2474</v>
      </c>
      <c r="F770" s="19" t="s">
        <v>2476</v>
      </c>
    </row>
    <row r="771" spans="4:6" x14ac:dyDescent="0.25">
      <c r="D771" s="12" t="s">
        <v>2478</v>
      </c>
      <c r="E771" s="16" t="s">
        <v>2477</v>
      </c>
      <c r="F771" s="20" t="s">
        <v>2479</v>
      </c>
    </row>
    <row r="772" spans="4:6" x14ac:dyDescent="0.25">
      <c r="D772" s="11" t="s">
        <v>2481</v>
      </c>
      <c r="E772" s="17" t="s">
        <v>2480</v>
      </c>
      <c r="F772" s="19" t="s">
        <v>2482</v>
      </c>
    </row>
    <row r="773" spans="4:6" x14ac:dyDescent="0.25">
      <c r="D773" s="12" t="s">
        <v>2122</v>
      </c>
      <c r="E773" s="16" t="s">
        <v>2119</v>
      </c>
      <c r="F773" s="20" t="s">
        <v>2123</v>
      </c>
    </row>
    <row r="774" spans="4:6" x14ac:dyDescent="0.25">
      <c r="D774" s="12" t="s">
        <v>2484</v>
      </c>
      <c r="E774" s="16" t="s">
        <v>2483</v>
      </c>
      <c r="F774" s="20" t="s">
        <v>2485</v>
      </c>
    </row>
    <row r="775" spans="4:6" x14ac:dyDescent="0.25">
      <c r="D775" s="12" t="s">
        <v>2489</v>
      </c>
      <c r="E775" s="16" t="s">
        <v>2486</v>
      </c>
      <c r="F775" s="20" t="s">
        <v>2490</v>
      </c>
    </row>
    <row r="776" spans="4:6" x14ac:dyDescent="0.25">
      <c r="D776" s="12" t="s">
        <v>5152</v>
      </c>
      <c r="E776" s="16" t="s">
        <v>5151</v>
      </c>
      <c r="F776" s="20" t="s">
        <v>5153</v>
      </c>
    </row>
    <row r="777" spans="4:6" x14ac:dyDescent="0.25">
      <c r="D777" s="11" t="s">
        <v>2496</v>
      </c>
      <c r="E777" s="17" t="s">
        <v>2495</v>
      </c>
      <c r="F777" s="19" t="s">
        <v>2497</v>
      </c>
    </row>
    <row r="778" spans="4:6" x14ac:dyDescent="0.25">
      <c r="D778" s="11" t="s">
        <v>2502</v>
      </c>
      <c r="E778" s="17" t="s">
        <v>2501</v>
      </c>
      <c r="F778" s="19" t="s">
        <v>2503</v>
      </c>
    </row>
    <row r="779" spans="4:6" x14ac:dyDescent="0.25">
      <c r="D779" s="11" t="s">
        <v>2512</v>
      </c>
      <c r="E779" s="17" t="s">
        <v>2511</v>
      </c>
      <c r="F779" s="19" t="s">
        <v>2513</v>
      </c>
    </row>
    <row r="780" spans="4:6" x14ac:dyDescent="0.25">
      <c r="D780" s="11" t="s">
        <v>2507</v>
      </c>
      <c r="E780" s="17" t="s">
        <v>2504</v>
      </c>
      <c r="F780" s="19" t="s">
        <v>2508</v>
      </c>
    </row>
    <row r="781" spans="4:6" x14ac:dyDescent="0.25">
      <c r="D781" s="11" t="s">
        <v>2518</v>
      </c>
      <c r="E781" s="17" t="s">
        <v>2517</v>
      </c>
      <c r="F781" s="19" t="s">
        <v>2519</v>
      </c>
    </row>
    <row r="782" spans="4:6" x14ac:dyDescent="0.25">
      <c r="D782" s="12" t="s">
        <v>2521</v>
      </c>
      <c r="E782" s="16" t="s">
        <v>2520</v>
      </c>
      <c r="F782" s="20" t="s">
        <v>2522</v>
      </c>
    </row>
    <row r="783" spans="4:6" x14ac:dyDescent="0.25">
      <c r="D783" s="12" t="s">
        <v>6377</v>
      </c>
      <c r="E783" s="16" t="s">
        <v>6376</v>
      </c>
      <c r="F783" s="20" t="s">
        <v>6378</v>
      </c>
    </row>
    <row r="784" spans="4:6" x14ac:dyDescent="0.25">
      <c r="D784" s="11" t="s">
        <v>612</v>
      </c>
      <c r="E784" s="17" t="s">
        <v>611</v>
      </c>
      <c r="F784" s="19" t="s">
        <v>613</v>
      </c>
    </row>
    <row r="785" spans="4:6" x14ac:dyDescent="0.25">
      <c r="D785" s="11" t="s">
        <v>2524</v>
      </c>
      <c r="E785" s="17" t="s">
        <v>2523</v>
      </c>
      <c r="F785" s="19" t="s">
        <v>2525</v>
      </c>
    </row>
    <row r="786" spans="4:6" x14ac:dyDescent="0.25">
      <c r="D786" s="12" t="s">
        <v>2526</v>
      </c>
      <c r="E786" s="16" t="s">
        <v>2523</v>
      </c>
      <c r="F786" s="20" t="s">
        <v>2527</v>
      </c>
    </row>
    <row r="787" spans="4:6" x14ac:dyDescent="0.25">
      <c r="D787" s="11" t="s">
        <v>2529</v>
      </c>
      <c r="E787" s="17" t="s">
        <v>2528</v>
      </c>
      <c r="F787" s="19" t="s">
        <v>2530</v>
      </c>
    </row>
    <row r="788" spans="4:6" x14ac:dyDescent="0.25">
      <c r="D788" s="12" t="s">
        <v>2532</v>
      </c>
      <c r="E788" s="16" t="s">
        <v>2531</v>
      </c>
      <c r="F788" s="20" t="s">
        <v>2533</v>
      </c>
    </row>
    <row r="789" spans="4:6" x14ac:dyDescent="0.25">
      <c r="D789" s="12" t="s">
        <v>2959</v>
      </c>
      <c r="E789" s="16" t="s">
        <v>2958</v>
      </c>
      <c r="F789" s="20" t="s">
        <v>2960</v>
      </c>
    </row>
    <row r="790" spans="4:6" x14ac:dyDescent="0.25">
      <c r="D790" s="11" t="s">
        <v>4500</v>
      </c>
      <c r="E790" s="17" t="s">
        <v>4499</v>
      </c>
      <c r="F790" s="19" t="s">
        <v>4501</v>
      </c>
    </row>
    <row r="791" spans="4:6" x14ac:dyDescent="0.25">
      <c r="D791" s="11" t="s">
        <v>2535</v>
      </c>
      <c r="E791" s="17" t="s">
        <v>2534</v>
      </c>
      <c r="F791" s="19" t="s">
        <v>2536</v>
      </c>
    </row>
    <row r="792" spans="4:6" x14ac:dyDescent="0.25">
      <c r="D792" s="12" t="s">
        <v>5735</v>
      </c>
      <c r="E792" s="16" t="s">
        <v>5734</v>
      </c>
      <c r="F792" s="20" t="s">
        <v>5736</v>
      </c>
    </row>
    <row r="793" spans="4:6" x14ac:dyDescent="0.25">
      <c r="D793" s="12" t="s">
        <v>2538</v>
      </c>
      <c r="E793" s="16" t="s">
        <v>2537</v>
      </c>
      <c r="F793" s="20" t="s">
        <v>2539</v>
      </c>
    </row>
    <row r="794" spans="4:6" x14ac:dyDescent="0.25">
      <c r="D794" s="11" t="s">
        <v>2540</v>
      </c>
      <c r="E794" s="17" t="s">
        <v>2537</v>
      </c>
      <c r="F794" s="19" t="s">
        <v>2541</v>
      </c>
    </row>
    <row r="795" spans="4:6" x14ac:dyDescent="0.25">
      <c r="D795" s="12" t="s">
        <v>1548</v>
      </c>
      <c r="E795" s="16" t="s">
        <v>1547</v>
      </c>
      <c r="F795" s="20" t="s">
        <v>1549</v>
      </c>
    </row>
    <row r="796" spans="4:6" x14ac:dyDescent="0.25">
      <c r="D796" s="12" t="s">
        <v>2543</v>
      </c>
      <c r="E796" s="16" t="s">
        <v>2542</v>
      </c>
      <c r="F796" s="20" t="s">
        <v>2544</v>
      </c>
    </row>
    <row r="797" spans="4:6" x14ac:dyDescent="0.25">
      <c r="D797" s="11" t="s">
        <v>2546</v>
      </c>
      <c r="E797" s="17" t="s">
        <v>2545</v>
      </c>
      <c r="F797" s="19" t="s">
        <v>2547</v>
      </c>
    </row>
    <row r="798" spans="4:6" x14ac:dyDescent="0.25">
      <c r="D798" s="11" t="s">
        <v>6762</v>
      </c>
      <c r="E798" s="17" t="s">
        <v>6761</v>
      </c>
      <c r="F798" s="19" t="s">
        <v>6763</v>
      </c>
    </row>
    <row r="799" spans="4:6" x14ac:dyDescent="0.25">
      <c r="D799" s="12" t="s">
        <v>2549</v>
      </c>
      <c r="E799" s="16" t="s">
        <v>2548</v>
      </c>
      <c r="F799" s="20" t="s">
        <v>2550</v>
      </c>
    </row>
    <row r="800" spans="4:6" x14ac:dyDescent="0.25">
      <c r="D800" s="11" t="s">
        <v>2552</v>
      </c>
      <c r="E800" s="17" t="s">
        <v>2551</v>
      </c>
      <c r="F800" s="19" t="s">
        <v>2553</v>
      </c>
    </row>
    <row r="801" spans="4:6" x14ac:dyDescent="0.25">
      <c r="D801" s="12" t="s">
        <v>2554</v>
      </c>
      <c r="E801" s="16" t="s">
        <v>2551</v>
      </c>
      <c r="F801" s="20" t="s">
        <v>2555</v>
      </c>
    </row>
    <row r="802" spans="4:6" x14ac:dyDescent="0.25">
      <c r="D802" s="11" t="s">
        <v>2557</v>
      </c>
      <c r="E802" s="17" t="s">
        <v>2556</v>
      </c>
      <c r="F802" s="19" t="s">
        <v>2558</v>
      </c>
    </row>
    <row r="803" spans="4:6" x14ac:dyDescent="0.25">
      <c r="D803" s="12" t="s">
        <v>2560</v>
      </c>
      <c r="E803" s="16" t="s">
        <v>2559</v>
      </c>
      <c r="F803" s="20" t="s">
        <v>2561</v>
      </c>
    </row>
    <row r="804" spans="4:6" x14ac:dyDescent="0.25">
      <c r="D804" s="12" t="s">
        <v>4419</v>
      </c>
      <c r="E804" s="16" t="s">
        <v>4418</v>
      </c>
      <c r="F804" s="20" t="s">
        <v>4420</v>
      </c>
    </row>
    <row r="805" spans="4:6" x14ac:dyDescent="0.25">
      <c r="D805" s="11" t="s">
        <v>7679</v>
      </c>
      <c r="E805" s="17" t="s">
        <v>7678</v>
      </c>
      <c r="F805" s="19" t="s">
        <v>7680</v>
      </c>
    </row>
    <row r="806" spans="4:6" x14ac:dyDescent="0.25">
      <c r="D806" s="12" t="s">
        <v>3579</v>
      </c>
      <c r="E806" s="16" t="s">
        <v>3578</v>
      </c>
      <c r="F806" s="20" t="s">
        <v>3580</v>
      </c>
    </row>
    <row r="807" spans="4:6" x14ac:dyDescent="0.25">
      <c r="D807" s="11" t="s">
        <v>2563</v>
      </c>
      <c r="E807" s="17" t="s">
        <v>2562</v>
      </c>
      <c r="F807" s="19" t="s">
        <v>2564</v>
      </c>
    </row>
    <row r="808" spans="4:6" x14ac:dyDescent="0.25">
      <c r="D808" s="12" t="s">
        <v>8260</v>
      </c>
      <c r="E808" s="16" t="s">
        <v>8259</v>
      </c>
      <c r="F808" s="20" t="s">
        <v>8261</v>
      </c>
    </row>
    <row r="809" spans="4:6" x14ac:dyDescent="0.25">
      <c r="D809" s="12" t="s">
        <v>6463</v>
      </c>
      <c r="E809" s="16" t="s">
        <v>6462</v>
      </c>
      <c r="F809" s="20" t="s">
        <v>6464</v>
      </c>
    </row>
    <row r="810" spans="4:6" x14ac:dyDescent="0.25">
      <c r="D810" s="11" t="s">
        <v>2569</v>
      </c>
      <c r="E810" s="17" t="s">
        <v>2568</v>
      </c>
      <c r="F810" s="19" t="s">
        <v>2570</v>
      </c>
    </row>
    <row r="811" spans="4:6" x14ac:dyDescent="0.25">
      <c r="D811" s="11" t="s">
        <v>423</v>
      </c>
      <c r="E811" s="17" t="s">
        <v>420</v>
      </c>
      <c r="F811" s="19" t="s">
        <v>424</v>
      </c>
    </row>
    <row r="812" spans="4:6" x14ac:dyDescent="0.25">
      <c r="D812" s="11" t="s">
        <v>2574</v>
      </c>
      <c r="E812" s="17" t="s">
        <v>2571</v>
      </c>
      <c r="F812" s="19" t="s">
        <v>2575</v>
      </c>
    </row>
    <row r="813" spans="4:6" x14ac:dyDescent="0.25">
      <c r="D813" s="11" t="s">
        <v>2586</v>
      </c>
      <c r="E813" s="17" t="s">
        <v>2585</v>
      </c>
      <c r="F813" s="19" t="s">
        <v>2587</v>
      </c>
    </row>
    <row r="814" spans="4:6" x14ac:dyDescent="0.25">
      <c r="D814" s="11" t="s">
        <v>6114</v>
      </c>
      <c r="E814" s="17" t="s">
        <v>6113</v>
      </c>
      <c r="F814" s="19" t="s">
        <v>6115</v>
      </c>
    </row>
    <row r="815" spans="4:6" x14ac:dyDescent="0.25">
      <c r="D815" s="12" t="s">
        <v>2589</v>
      </c>
      <c r="E815" s="16" t="s">
        <v>2588</v>
      </c>
      <c r="F815" s="20" t="s">
        <v>2590</v>
      </c>
    </row>
    <row r="816" spans="4:6" x14ac:dyDescent="0.25">
      <c r="D816" s="12" t="s">
        <v>5788</v>
      </c>
      <c r="E816" s="16" t="s">
        <v>5787</v>
      </c>
      <c r="F816" s="20" t="s">
        <v>5789</v>
      </c>
    </row>
    <row r="817" spans="4:6" x14ac:dyDescent="0.25">
      <c r="D817" s="12" t="s">
        <v>3012</v>
      </c>
      <c r="E817" s="16" t="s">
        <v>3011</v>
      </c>
      <c r="F817" s="20" t="s">
        <v>3013</v>
      </c>
    </row>
    <row r="818" spans="4:6" x14ac:dyDescent="0.25">
      <c r="D818" s="11" t="s">
        <v>8433</v>
      </c>
      <c r="E818" s="17" t="s">
        <v>295</v>
      </c>
      <c r="F818" s="19" t="s">
        <v>8434</v>
      </c>
    </row>
    <row r="819" spans="4:6" x14ac:dyDescent="0.25">
      <c r="D819" s="12" t="s">
        <v>2595</v>
      </c>
      <c r="E819" s="16" t="s">
        <v>2594</v>
      </c>
      <c r="F819" s="20" t="s">
        <v>2596</v>
      </c>
    </row>
    <row r="820" spans="4:6" x14ac:dyDescent="0.25">
      <c r="D820" s="11" t="s">
        <v>2598</v>
      </c>
      <c r="E820" s="17" t="s">
        <v>2597</v>
      </c>
      <c r="F820" s="19" t="s">
        <v>2599</v>
      </c>
    </row>
    <row r="821" spans="4:6" x14ac:dyDescent="0.25">
      <c r="D821" s="12" t="s">
        <v>2601</v>
      </c>
      <c r="E821" s="16" t="s">
        <v>2600</v>
      </c>
      <c r="F821" s="20" t="s">
        <v>2602</v>
      </c>
    </row>
    <row r="822" spans="4:6" x14ac:dyDescent="0.25">
      <c r="D822" s="11" t="s">
        <v>2609</v>
      </c>
      <c r="E822" s="17" t="s">
        <v>2608</v>
      </c>
      <c r="F822" s="19" t="s">
        <v>2610</v>
      </c>
    </row>
    <row r="823" spans="4:6" x14ac:dyDescent="0.25">
      <c r="D823" s="12" t="s">
        <v>2611</v>
      </c>
      <c r="E823" s="16" t="s">
        <v>2608</v>
      </c>
      <c r="F823" s="20" t="s">
        <v>2612</v>
      </c>
    </row>
    <row r="824" spans="4:6" x14ac:dyDescent="0.25">
      <c r="D824" s="11" t="s">
        <v>2614</v>
      </c>
      <c r="E824" s="17" t="s">
        <v>2613</v>
      </c>
      <c r="F824" s="19" t="s">
        <v>2615</v>
      </c>
    </row>
    <row r="825" spans="4:6" x14ac:dyDescent="0.25">
      <c r="D825" s="12" t="s">
        <v>2617</v>
      </c>
      <c r="E825" s="16" t="s">
        <v>2616</v>
      </c>
      <c r="F825" s="20" t="s">
        <v>2618</v>
      </c>
    </row>
    <row r="826" spans="4:6" x14ac:dyDescent="0.25">
      <c r="D826" s="12" t="s">
        <v>2623</v>
      </c>
      <c r="E826" s="16" t="s">
        <v>2622</v>
      </c>
      <c r="F826" s="20" t="s">
        <v>2624</v>
      </c>
    </row>
    <row r="827" spans="4:6" x14ac:dyDescent="0.25">
      <c r="D827" s="12" t="s">
        <v>2645</v>
      </c>
      <c r="E827" s="16" t="s">
        <v>2644</v>
      </c>
      <c r="F827" s="20" t="s">
        <v>2646</v>
      </c>
    </row>
    <row r="828" spans="4:6" x14ac:dyDescent="0.25">
      <c r="D828" s="11" t="s">
        <v>1794</v>
      </c>
      <c r="E828" s="17" t="s">
        <v>1793</v>
      </c>
      <c r="F828" s="19" t="s">
        <v>1795</v>
      </c>
    </row>
    <row r="829" spans="4:6" x14ac:dyDescent="0.25">
      <c r="D829" s="11" t="s">
        <v>4518</v>
      </c>
      <c r="E829" s="17" t="s">
        <v>4517</v>
      </c>
      <c r="F829" s="19" t="s">
        <v>4519</v>
      </c>
    </row>
    <row r="830" spans="4:6" x14ac:dyDescent="0.25">
      <c r="D830" s="11" t="s">
        <v>4843</v>
      </c>
      <c r="E830" s="17" t="s">
        <v>4842</v>
      </c>
      <c r="F830" s="19" t="s">
        <v>4844</v>
      </c>
    </row>
    <row r="831" spans="4:6" x14ac:dyDescent="0.25">
      <c r="D831" s="11" t="s">
        <v>2648</v>
      </c>
      <c r="E831" s="17" t="s">
        <v>2647</v>
      </c>
      <c r="F831" s="19" t="s">
        <v>2649</v>
      </c>
    </row>
    <row r="832" spans="4:6" x14ac:dyDescent="0.25">
      <c r="D832" s="12" t="s">
        <v>2651</v>
      </c>
      <c r="E832" s="16" t="s">
        <v>2650</v>
      </c>
      <c r="F832" s="20" t="s">
        <v>2652</v>
      </c>
    </row>
    <row r="833" spans="4:6" x14ac:dyDescent="0.25">
      <c r="D833" s="12" t="s">
        <v>7061</v>
      </c>
      <c r="E833" s="16" t="s">
        <v>7060</v>
      </c>
      <c r="F833" s="20" t="s">
        <v>7062</v>
      </c>
    </row>
    <row r="834" spans="4:6" x14ac:dyDescent="0.25">
      <c r="D834" s="11" t="s">
        <v>2654</v>
      </c>
      <c r="E834" s="17" t="s">
        <v>2653</v>
      </c>
      <c r="F834" s="19" t="s">
        <v>2655</v>
      </c>
    </row>
    <row r="835" spans="4:6" x14ac:dyDescent="0.25">
      <c r="D835" s="12" t="s">
        <v>2657</v>
      </c>
      <c r="E835" s="16" t="s">
        <v>2656</v>
      </c>
      <c r="F835" s="20" t="s">
        <v>2658</v>
      </c>
    </row>
    <row r="836" spans="4:6" x14ac:dyDescent="0.25">
      <c r="D836" s="11" t="s">
        <v>2659</v>
      </c>
      <c r="E836" s="17" t="s">
        <v>2656</v>
      </c>
      <c r="F836" s="19" t="s">
        <v>2660</v>
      </c>
    </row>
    <row r="837" spans="4:6" x14ac:dyDescent="0.25">
      <c r="D837" s="11" t="s">
        <v>4207</v>
      </c>
      <c r="E837" s="17" t="s">
        <v>4206</v>
      </c>
      <c r="F837" s="19" t="s">
        <v>4208</v>
      </c>
    </row>
    <row r="838" spans="4:6" x14ac:dyDescent="0.25">
      <c r="D838" s="11" t="s">
        <v>2665</v>
      </c>
      <c r="E838" s="17" t="s">
        <v>2664</v>
      </c>
      <c r="F838" s="19" t="s">
        <v>2666</v>
      </c>
    </row>
    <row r="839" spans="4:6" x14ac:dyDescent="0.25">
      <c r="D839" s="11" t="s">
        <v>2671</v>
      </c>
      <c r="E839" s="17" t="s">
        <v>2670</v>
      </c>
      <c r="F839" s="19" t="s">
        <v>2672</v>
      </c>
    </row>
    <row r="840" spans="4:6" x14ac:dyDescent="0.25">
      <c r="D840" s="11" t="s">
        <v>1097</v>
      </c>
      <c r="E840" s="17" t="s">
        <v>1096</v>
      </c>
      <c r="F840" s="19" t="s">
        <v>1098</v>
      </c>
    </row>
    <row r="841" spans="4:6" x14ac:dyDescent="0.25">
      <c r="D841" s="12" t="s">
        <v>6116</v>
      </c>
      <c r="E841" s="16" t="s">
        <v>6113</v>
      </c>
      <c r="F841" s="20" t="s">
        <v>6117</v>
      </c>
    </row>
    <row r="842" spans="4:6" x14ac:dyDescent="0.25">
      <c r="D842" s="12" t="s">
        <v>8319</v>
      </c>
      <c r="E842" s="16" t="s">
        <v>8318</v>
      </c>
      <c r="F842" s="20" t="s">
        <v>8320</v>
      </c>
    </row>
    <row r="843" spans="4:6" x14ac:dyDescent="0.25">
      <c r="D843" s="12" t="s">
        <v>2674</v>
      </c>
      <c r="E843" s="16" t="s">
        <v>2673</v>
      </c>
      <c r="F843" s="20" t="s">
        <v>2675</v>
      </c>
    </row>
    <row r="844" spans="4:6" x14ac:dyDescent="0.25">
      <c r="D844" s="12" t="s">
        <v>5103</v>
      </c>
      <c r="E844" s="16" t="s">
        <v>5102</v>
      </c>
      <c r="F844" s="20" t="s">
        <v>5104</v>
      </c>
    </row>
    <row r="845" spans="4:6" x14ac:dyDescent="0.25">
      <c r="D845" s="11" t="s">
        <v>2683</v>
      </c>
      <c r="E845" s="17" t="s">
        <v>2682</v>
      </c>
      <c r="F845" s="19" t="s">
        <v>2684</v>
      </c>
    </row>
    <row r="846" spans="4:6" x14ac:dyDescent="0.25">
      <c r="D846" s="11" t="s">
        <v>6722</v>
      </c>
      <c r="E846" s="17" t="s">
        <v>6721</v>
      </c>
      <c r="F846" s="19" t="s">
        <v>6723</v>
      </c>
    </row>
    <row r="847" spans="4:6" x14ac:dyDescent="0.25">
      <c r="D847" s="11" t="s">
        <v>1067</v>
      </c>
      <c r="E847" s="17" t="s">
        <v>1066</v>
      </c>
      <c r="F847" s="19" t="s">
        <v>1068</v>
      </c>
    </row>
    <row r="848" spans="4:6" x14ac:dyDescent="0.25">
      <c r="D848" s="11" t="s">
        <v>3251</v>
      </c>
      <c r="E848" s="17" t="s">
        <v>3250</v>
      </c>
      <c r="F848" s="19" t="s">
        <v>3252</v>
      </c>
    </row>
    <row r="849" spans="4:6" x14ac:dyDescent="0.25">
      <c r="D849" s="12" t="s">
        <v>5399</v>
      </c>
      <c r="E849" s="16" t="s">
        <v>5398</v>
      </c>
      <c r="F849" s="20" t="s">
        <v>5400</v>
      </c>
    </row>
    <row r="850" spans="4:6" x14ac:dyDescent="0.25">
      <c r="D850" s="12" t="s">
        <v>2031</v>
      </c>
      <c r="E850" s="16" t="s">
        <v>2030</v>
      </c>
      <c r="F850" s="20" t="s">
        <v>2032</v>
      </c>
    </row>
    <row r="851" spans="4:6" x14ac:dyDescent="0.25">
      <c r="D851" s="12" t="s">
        <v>2686</v>
      </c>
      <c r="E851" s="16" t="s">
        <v>2685</v>
      </c>
      <c r="F851" s="20" t="s">
        <v>2687</v>
      </c>
    </row>
    <row r="852" spans="4:6" x14ac:dyDescent="0.25">
      <c r="D852" s="12" t="s">
        <v>2692</v>
      </c>
      <c r="E852" s="16" t="s">
        <v>2691</v>
      </c>
      <c r="F852" s="20" t="s">
        <v>2693</v>
      </c>
    </row>
    <row r="853" spans="4:6" x14ac:dyDescent="0.25">
      <c r="D853" s="11" t="s">
        <v>2695</v>
      </c>
      <c r="E853" s="17" t="s">
        <v>2694</v>
      </c>
      <c r="F853" s="19" t="s">
        <v>2696</v>
      </c>
    </row>
    <row r="854" spans="4:6" x14ac:dyDescent="0.25">
      <c r="D854" s="12" t="s">
        <v>2704</v>
      </c>
      <c r="E854" s="16" t="s">
        <v>2703</v>
      </c>
      <c r="F854" s="20" t="s">
        <v>2705</v>
      </c>
    </row>
    <row r="855" spans="4:6" x14ac:dyDescent="0.25">
      <c r="D855" s="11" t="s">
        <v>8538</v>
      </c>
      <c r="E855" s="17" t="s">
        <v>8537</v>
      </c>
      <c r="F855" s="19" t="s">
        <v>8539</v>
      </c>
    </row>
    <row r="856" spans="4:6" x14ac:dyDescent="0.25">
      <c r="D856" s="12" t="s">
        <v>6627</v>
      </c>
      <c r="E856" s="16" t="s">
        <v>204</v>
      </c>
      <c r="F856" s="20" t="s">
        <v>6628</v>
      </c>
    </row>
    <row r="857" spans="4:6" x14ac:dyDescent="0.25">
      <c r="D857" s="11" t="s">
        <v>1829</v>
      </c>
      <c r="E857" s="17" t="s">
        <v>1828</v>
      </c>
      <c r="F857" s="19" t="s">
        <v>1830</v>
      </c>
    </row>
    <row r="858" spans="4:6" x14ac:dyDescent="0.25">
      <c r="D858" s="12" t="s">
        <v>2710</v>
      </c>
      <c r="E858" s="16" t="s">
        <v>2709</v>
      </c>
      <c r="F858" s="20" t="s">
        <v>2711</v>
      </c>
    </row>
    <row r="859" spans="4:6" x14ac:dyDescent="0.25">
      <c r="D859" s="11" t="s">
        <v>2713</v>
      </c>
      <c r="E859" s="17" t="s">
        <v>2712</v>
      </c>
      <c r="F859" s="19" t="s">
        <v>2714</v>
      </c>
    </row>
    <row r="860" spans="4:6" x14ac:dyDescent="0.25">
      <c r="D860" s="11" t="s">
        <v>823</v>
      </c>
      <c r="E860" s="17" t="s">
        <v>822</v>
      </c>
      <c r="F860" s="19" t="s">
        <v>824</v>
      </c>
    </row>
    <row r="861" spans="4:6" x14ac:dyDescent="0.25">
      <c r="D861" s="11" t="s">
        <v>3294</v>
      </c>
      <c r="E861" s="17" t="s">
        <v>3293</v>
      </c>
      <c r="F861" s="19" t="s">
        <v>3295</v>
      </c>
    </row>
    <row r="862" spans="4:6" x14ac:dyDescent="0.25">
      <c r="D862" s="12" t="s">
        <v>2722</v>
      </c>
      <c r="E862" s="16" t="s">
        <v>2721</v>
      </c>
      <c r="F862" s="20" t="s">
        <v>2722</v>
      </c>
    </row>
    <row r="863" spans="4:6" x14ac:dyDescent="0.25">
      <c r="D863" s="11" t="s">
        <v>2724</v>
      </c>
      <c r="E863" s="17" t="s">
        <v>2723</v>
      </c>
      <c r="F863" s="19" t="s">
        <v>2725</v>
      </c>
    </row>
    <row r="864" spans="4:6" x14ac:dyDescent="0.25">
      <c r="D864" s="12" t="s">
        <v>2727</v>
      </c>
      <c r="E864" s="16" t="s">
        <v>2726</v>
      </c>
      <c r="F864" s="20" t="s">
        <v>2728</v>
      </c>
    </row>
    <row r="865" spans="4:6" x14ac:dyDescent="0.25">
      <c r="D865" s="12" t="s">
        <v>8762</v>
      </c>
      <c r="E865" s="16" t="s">
        <v>8761</v>
      </c>
      <c r="F865" s="20" t="s">
        <v>8763</v>
      </c>
    </row>
    <row r="866" spans="4:6" x14ac:dyDescent="0.25">
      <c r="D866" s="11" t="s">
        <v>2730</v>
      </c>
      <c r="E866" s="17" t="s">
        <v>2729</v>
      </c>
      <c r="F866" s="19" t="s">
        <v>2731</v>
      </c>
    </row>
    <row r="867" spans="4:6" x14ac:dyDescent="0.25">
      <c r="D867" s="12" t="s">
        <v>2733</v>
      </c>
      <c r="E867" s="16" t="s">
        <v>2732</v>
      </c>
      <c r="F867" s="20" t="s">
        <v>2734</v>
      </c>
    </row>
    <row r="868" spans="4:6" x14ac:dyDescent="0.25">
      <c r="D868" s="11" t="s">
        <v>2736</v>
      </c>
      <c r="E868" s="17" t="s">
        <v>2735</v>
      </c>
      <c r="F868" s="19" t="s">
        <v>2737</v>
      </c>
    </row>
    <row r="869" spans="4:6" x14ac:dyDescent="0.25">
      <c r="D869" s="11" t="s">
        <v>2741</v>
      </c>
      <c r="E869" s="17" t="s">
        <v>2740</v>
      </c>
      <c r="F869" s="19" t="s">
        <v>2742</v>
      </c>
    </row>
    <row r="870" spans="4:6" x14ac:dyDescent="0.25">
      <c r="D870" s="12" t="s">
        <v>2744</v>
      </c>
      <c r="E870" s="16" t="s">
        <v>2743</v>
      </c>
      <c r="F870" s="20" t="s">
        <v>2745</v>
      </c>
    </row>
    <row r="871" spans="4:6" x14ac:dyDescent="0.25">
      <c r="D871" s="11" t="s">
        <v>2747</v>
      </c>
      <c r="E871" s="17" t="s">
        <v>2746</v>
      </c>
      <c r="F871" s="19" t="s">
        <v>2748</v>
      </c>
    </row>
    <row r="872" spans="4:6" x14ac:dyDescent="0.25">
      <c r="D872" s="11" t="s">
        <v>2753</v>
      </c>
      <c r="E872" s="17" t="s">
        <v>2752</v>
      </c>
      <c r="F872" s="19" t="s">
        <v>2754</v>
      </c>
    </row>
    <row r="873" spans="4:6" x14ac:dyDescent="0.25">
      <c r="D873" s="12" t="s">
        <v>2756</v>
      </c>
      <c r="E873" s="16" t="s">
        <v>2755</v>
      </c>
      <c r="F873" s="20" t="s">
        <v>2757</v>
      </c>
    </row>
    <row r="874" spans="4:6" x14ac:dyDescent="0.25">
      <c r="D874" s="11" t="s">
        <v>2759</v>
      </c>
      <c r="E874" s="17" t="s">
        <v>2758</v>
      </c>
      <c r="F874" s="19" t="s">
        <v>2760</v>
      </c>
    </row>
    <row r="875" spans="4:6" x14ac:dyDescent="0.25">
      <c r="D875" s="11" t="s">
        <v>2765</v>
      </c>
      <c r="E875" s="17" t="s">
        <v>2764</v>
      </c>
      <c r="F875" s="19" t="s">
        <v>2766</v>
      </c>
    </row>
    <row r="876" spans="4:6" x14ac:dyDescent="0.25">
      <c r="D876" s="12" t="s">
        <v>2768</v>
      </c>
      <c r="E876" s="16" t="s">
        <v>2767</v>
      </c>
      <c r="F876" s="20" t="s">
        <v>2769</v>
      </c>
    </row>
    <row r="877" spans="4:6" x14ac:dyDescent="0.25">
      <c r="D877" s="11" t="s">
        <v>2771</v>
      </c>
      <c r="E877" s="17" t="s">
        <v>2770</v>
      </c>
      <c r="F877" s="19" t="s">
        <v>2772</v>
      </c>
    </row>
    <row r="878" spans="4:6" x14ac:dyDescent="0.25">
      <c r="D878" s="12" t="s">
        <v>3034</v>
      </c>
      <c r="E878" s="16" t="s">
        <v>3033</v>
      </c>
      <c r="F878" s="20" t="s">
        <v>3035</v>
      </c>
    </row>
    <row r="879" spans="4:6" x14ac:dyDescent="0.25">
      <c r="D879" s="12" t="s">
        <v>2774</v>
      </c>
      <c r="E879" s="16" t="s">
        <v>2773</v>
      </c>
      <c r="F879" s="20" t="s">
        <v>2775</v>
      </c>
    </row>
    <row r="880" spans="4:6" x14ac:dyDescent="0.25">
      <c r="D880" s="11" t="s">
        <v>2782</v>
      </c>
      <c r="E880" s="17" t="s">
        <v>2781</v>
      </c>
      <c r="F880" s="19" t="s">
        <v>2783</v>
      </c>
    </row>
    <row r="881" spans="4:6" x14ac:dyDescent="0.25">
      <c r="D881" s="12" t="s">
        <v>2785</v>
      </c>
      <c r="E881" s="16" t="s">
        <v>2784</v>
      </c>
      <c r="F881" s="20" t="s">
        <v>2786</v>
      </c>
    </row>
    <row r="882" spans="4:6" x14ac:dyDescent="0.25">
      <c r="D882" s="11" t="s">
        <v>2787</v>
      </c>
      <c r="E882" s="17" t="s">
        <v>2784</v>
      </c>
      <c r="F882" s="19" t="s">
        <v>2788</v>
      </c>
    </row>
    <row r="883" spans="4:6" x14ac:dyDescent="0.25">
      <c r="D883" s="12" t="s">
        <v>2790</v>
      </c>
      <c r="E883" s="16" t="s">
        <v>2789</v>
      </c>
      <c r="F883" s="20" t="s">
        <v>2791</v>
      </c>
    </row>
    <row r="884" spans="4:6" x14ac:dyDescent="0.25">
      <c r="D884" s="11" t="s">
        <v>2793</v>
      </c>
      <c r="E884" s="17" t="s">
        <v>2792</v>
      </c>
      <c r="F884" s="19" t="s">
        <v>2794</v>
      </c>
    </row>
    <row r="885" spans="4:6" x14ac:dyDescent="0.25">
      <c r="D885" s="12" t="s">
        <v>2796</v>
      </c>
      <c r="E885" s="16" t="s">
        <v>2795</v>
      </c>
      <c r="F885" s="20" t="s">
        <v>2797</v>
      </c>
    </row>
    <row r="886" spans="4:6" x14ac:dyDescent="0.25">
      <c r="D886" s="11" t="s">
        <v>2799</v>
      </c>
      <c r="E886" s="17" t="s">
        <v>2798</v>
      </c>
      <c r="F886" s="19" t="s">
        <v>2800</v>
      </c>
    </row>
    <row r="887" spans="4:6" x14ac:dyDescent="0.25">
      <c r="D887" s="11" t="s">
        <v>4079</v>
      </c>
      <c r="E887" s="17" t="s">
        <v>89</v>
      </c>
      <c r="F887" s="19" t="s">
        <v>4080</v>
      </c>
    </row>
    <row r="888" spans="4:6" x14ac:dyDescent="0.25">
      <c r="D888" s="12" t="s">
        <v>4079</v>
      </c>
      <c r="E888" s="16" t="s">
        <v>4950</v>
      </c>
      <c r="F888" s="20" t="s">
        <v>4951</v>
      </c>
    </row>
    <row r="889" spans="4:6" x14ac:dyDescent="0.25">
      <c r="D889" s="11" t="s">
        <v>9245</v>
      </c>
      <c r="E889" s="17" t="s">
        <v>9244</v>
      </c>
      <c r="F889" s="19" t="s">
        <v>9246</v>
      </c>
    </row>
    <row r="890" spans="4:6" x14ac:dyDescent="0.25">
      <c r="D890" s="11" t="s">
        <v>2811</v>
      </c>
      <c r="E890" s="17" t="s">
        <v>2810</v>
      </c>
      <c r="F890" s="19" t="s">
        <v>2812</v>
      </c>
    </row>
    <row r="891" spans="4:6" x14ac:dyDescent="0.25">
      <c r="D891" s="12" t="s">
        <v>2814</v>
      </c>
      <c r="E891" s="16" t="s">
        <v>2813</v>
      </c>
      <c r="F891" s="20" t="s">
        <v>2815</v>
      </c>
    </row>
    <row r="892" spans="4:6" x14ac:dyDescent="0.25">
      <c r="D892" s="11" t="s">
        <v>2817</v>
      </c>
      <c r="E892" s="17" t="s">
        <v>2816</v>
      </c>
      <c r="F892" s="19" t="s">
        <v>2818</v>
      </c>
    </row>
    <row r="893" spans="4:6" x14ac:dyDescent="0.25">
      <c r="D893" s="11" t="s">
        <v>3257</v>
      </c>
      <c r="E893" s="17" t="s">
        <v>3256</v>
      </c>
      <c r="F893" s="19" t="s">
        <v>3258</v>
      </c>
    </row>
    <row r="894" spans="4:6" x14ac:dyDescent="0.25">
      <c r="D894" s="12" t="s">
        <v>2820</v>
      </c>
      <c r="E894" s="16" t="s">
        <v>2819</v>
      </c>
      <c r="F894" s="20" t="s">
        <v>2821</v>
      </c>
    </row>
    <row r="895" spans="4:6" x14ac:dyDescent="0.25">
      <c r="D895" s="11" t="s">
        <v>2822</v>
      </c>
      <c r="E895" s="17" t="s">
        <v>2819</v>
      </c>
      <c r="F895" s="19" t="s">
        <v>2823</v>
      </c>
    </row>
    <row r="896" spans="4:6" x14ac:dyDescent="0.25">
      <c r="D896" s="12" t="s">
        <v>2825</v>
      </c>
      <c r="E896" s="16" t="s">
        <v>2824</v>
      </c>
      <c r="F896" s="20" t="s">
        <v>2826</v>
      </c>
    </row>
    <row r="897" spans="4:6" x14ac:dyDescent="0.25">
      <c r="D897" s="11" t="s">
        <v>2828</v>
      </c>
      <c r="E897" s="17" t="s">
        <v>2827</v>
      </c>
      <c r="F897" s="19" t="s">
        <v>2829</v>
      </c>
    </row>
    <row r="898" spans="4:6" x14ac:dyDescent="0.25">
      <c r="D898" s="12" t="s">
        <v>2831</v>
      </c>
      <c r="E898" s="16" t="s">
        <v>2830</v>
      </c>
      <c r="F898" s="20" t="s">
        <v>2832</v>
      </c>
    </row>
    <row r="899" spans="4:6" x14ac:dyDescent="0.25">
      <c r="D899" s="11" t="s">
        <v>2833</v>
      </c>
      <c r="E899" s="17" t="s">
        <v>2830</v>
      </c>
      <c r="F899" s="19" t="s">
        <v>2834</v>
      </c>
    </row>
    <row r="900" spans="4:6" x14ac:dyDescent="0.25">
      <c r="D900" s="12" t="s">
        <v>2842</v>
      </c>
      <c r="E900" s="16" t="s">
        <v>2841</v>
      </c>
      <c r="F900" s="20" t="s">
        <v>2843</v>
      </c>
    </row>
    <row r="901" spans="4:6" x14ac:dyDescent="0.25">
      <c r="D901" s="11" t="s">
        <v>2844</v>
      </c>
      <c r="E901" s="17" t="s">
        <v>47</v>
      </c>
      <c r="F901" s="19" t="s">
        <v>2845</v>
      </c>
    </row>
    <row r="902" spans="4:6" x14ac:dyDescent="0.25">
      <c r="D902" s="12" t="s">
        <v>2846</v>
      </c>
      <c r="E902" s="16" t="s">
        <v>47</v>
      </c>
      <c r="F902" s="20" t="s">
        <v>2847</v>
      </c>
    </row>
    <row r="903" spans="4:6" x14ac:dyDescent="0.25">
      <c r="D903" s="11" t="s">
        <v>2849</v>
      </c>
      <c r="E903" s="17" t="s">
        <v>2848</v>
      </c>
      <c r="F903" s="19" t="s">
        <v>2850</v>
      </c>
    </row>
    <row r="904" spans="4:6" x14ac:dyDescent="0.25">
      <c r="D904" s="12" t="s">
        <v>2852</v>
      </c>
      <c r="E904" s="16" t="s">
        <v>2851</v>
      </c>
      <c r="F904" s="20" t="s">
        <v>2853</v>
      </c>
    </row>
    <row r="905" spans="4:6" x14ac:dyDescent="0.25">
      <c r="D905" s="11" t="s">
        <v>2855</v>
      </c>
      <c r="E905" s="17" t="s">
        <v>2854</v>
      </c>
      <c r="F905" s="19" t="s">
        <v>2856</v>
      </c>
    </row>
    <row r="906" spans="4:6" x14ac:dyDescent="0.25">
      <c r="D906" s="12" t="s">
        <v>6395</v>
      </c>
      <c r="E906" s="16" t="s">
        <v>6394</v>
      </c>
      <c r="F906" s="20" t="s">
        <v>6396</v>
      </c>
    </row>
    <row r="907" spans="4:6" x14ac:dyDescent="0.25">
      <c r="D907" s="11" t="s">
        <v>359</v>
      </c>
      <c r="E907" s="17" t="s">
        <v>358</v>
      </c>
      <c r="F907" s="19" t="s">
        <v>360</v>
      </c>
    </row>
    <row r="908" spans="4:6" x14ac:dyDescent="0.25">
      <c r="D908" s="12" t="s">
        <v>2858</v>
      </c>
      <c r="E908" s="16" t="s">
        <v>2857</v>
      </c>
      <c r="F908" s="20" t="s">
        <v>2859</v>
      </c>
    </row>
    <row r="909" spans="4:6" x14ac:dyDescent="0.25">
      <c r="D909" s="11" t="s">
        <v>2860</v>
      </c>
      <c r="E909" s="17" t="s">
        <v>2857</v>
      </c>
      <c r="F909" s="19" t="s">
        <v>2861</v>
      </c>
    </row>
    <row r="910" spans="4:6" x14ac:dyDescent="0.25">
      <c r="D910" s="12" t="s">
        <v>7085</v>
      </c>
      <c r="E910" s="16" t="s">
        <v>7084</v>
      </c>
      <c r="F910" s="20" t="s">
        <v>7086</v>
      </c>
    </row>
    <row r="911" spans="4:6" x14ac:dyDescent="0.25">
      <c r="D911" s="11" t="s">
        <v>2866</v>
      </c>
      <c r="E911" s="17" t="s">
        <v>2865</v>
      </c>
      <c r="F911" s="19" t="s">
        <v>2867</v>
      </c>
    </row>
    <row r="912" spans="4:6" x14ac:dyDescent="0.25">
      <c r="D912" s="11" t="s">
        <v>439</v>
      </c>
      <c r="E912" s="17" t="s">
        <v>434</v>
      </c>
      <c r="F912" s="19" t="s">
        <v>440</v>
      </c>
    </row>
    <row r="913" spans="4:6" x14ac:dyDescent="0.25">
      <c r="D913" s="11" t="s">
        <v>1432</v>
      </c>
      <c r="E913" s="17" t="s">
        <v>114</v>
      </c>
      <c r="F913" s="19" t="s">
        <v>1433</v>
      </c>
    </row>
    <row r="914" spans="4:6" x14ac:dyDescent="0.25">
      <c r="D914" s="12" t="s">
        <v>2875</v>
      </c>
      <c r="E914" s="16" t="s">
        <v>2874</v>
      </c>
      <c r="F914" s="20" t="s">
        <v>2876</v>
      </c>
    </row>
    <row r="915" spans="4:6" x14ac:dyDescent="0.25">
      <c r="D915" s="11" t="s">
        <v>2878</v>
      </c>
      <c r="E915" s="17" t="s">
        <v>2877</v>
      </c>
      <c r="F915" s="19" t="s">
        <v>2879</v>
      </c>
    </row>
    <row r="916" spans="4:6" x14ac:dyDescent="0.25">
      <c r="D916" s="12" t="s">
        <v>5432</v>
      </c>
      <c r="E916" s="16" t="s">
        <v>5431</v>
      </c>
      <c r="F916" s="20" t="s">
        <v>5433</v>
      </c>
    </row>
    <row r="917" spans="4:6" x14ac:dyDescent="0.25">
      <c r="D917" s="11" t="s">
        <v>2888</v>
      </c>
      <c r="E917" s="17" t="s">
        <v>2887</v>
      </c>
      <c r="F917" s="19" t="s">
        <v>2889</v>
      </c>
    </row>
    <row r="918" spans="4:6" x14ac:dyDescent="0.25">
      <c r="D918" s="12" t="s">
        <v>2891</v>
      </c>
      <c r="E918" s="16" t="s">
        <v>2890</v>
      </c>
      <c r="F918" s="20" t="s">
        <v>2892</v>
      </c>
    </row>
    <row r="919" spans="4:6" x14ac:dyDescent="0.25">
      <c r="D919" s="11" t="s">
        <v>2894</v>
      </c>
      <c r="E919" s="17" t="s">
        <v>2893</v>
      </c>
      <c r="F919" s="19" t="s">
        <v>2895</v>
      </c>
    </row>
    <row r="920" spans="4:6" x14ac:dyDescent="0.25">
      <c r="D920" s="12" t="s">
        <v>2894</v>
      </c>
      <c r="E920" s="16" t="s">
        <v>2893</v>
      </c>
      <c r="F920" s="20" t="s">
        <v>2896</v>
      </c>
    </row>
    <row r="921" spans="4:6" x14ac:dyDescent="0.25">
      <c r="D921" s="11" t="s">
        <v>2897</v>
      </c>
      <c r="E921" s="17" t="s">
        <v>2893</v>
      </c>
      <c r="F921" s="19" t="s">
        <v>2898</v>
      </c>
    </row>
    <row r="922" spans="4:6" x14ac:dyDescent="0.25">
      <c r="D922" s="11" t="s">
        <v>2906</v>
      </c>
      <c r="E922" s="17" t="s">
        <v>2905</v>
      </c>
      <c r="F922" s="19" t="s">
        <v>2907</v>
      </c>
    </row>
    <row r="923" spans="4:6" x14ac:dyDescent="0.25">
      <c r="D923" s="12" t="s">
        <v>2909</v>
      </c>
      <c r="E923" s="16" t="s">
        <v>2908</v>
      </c>
      <c r="F923" s="20" t="s">
        <v>2910</v>
      </c>
    </row>
    <row r="924" spans="4:6" x14ac:dyDescent="0.25">
      <c r="D924" s="11" t="s">
        <v>2912</v>
      </c>
      <c r="E924" s="17" t="s">
        <v>2911</v>
      </c>
      <c r="F924" s="19" t="s">
        <v>2913</v>
      </c>
    </row>
    <row r="925" spans="4:6" x14ac:dyDescent="0.25">
      <c r="D925" s="12" t="s">
        <v>2915</v>
      </c>
      <c r="E925" s="16" t="s">
        <v>2914</v>
      </c>
      <c r="F925" s="20" t="s">
        <v>2916</v>
      </c>
    </row>
    <row r="926" spans="4:6" x14ac:dyDescent="0.25">
      <c r="D926" s="12" t="s">
        <v>6442</v>
      </c>
      <c r="E926" s="16" t="s">
        <v>6441</v>
      </c>
      <c r="F926" s="20" t="s">
        <v>6443</v>
      </c>
    </row>
    <row r="927" spans="4:6" x14ac:dyDescent="0.25">
      <c r="D927" s="12" t="s">
        <v>8721</v>
      </c>
      <c r="E927" s="16" t="s">
        <v>8720</v>
      </c>
      <c r="F927" s="20" t="s">
        <v>8722</v>
      </c>
    </row>
    <row r="928" spans="4:6" x14ac:dyDescent="0.25">
      <c r="D928" s="12" t="s">
        <v>2921</v>
      </c>
      <c r="E928" s="16" t="s">
        <v>2920</v>
      </c>
      <c r="F928" s="20" t="s">
        <v>2922</v>
      </c>
    </row>
    <row r="929" spans="4:6" x14ac:dyDescent="0.25">
      <c r="D929" s="12" t="s">
        <v>2927</v>
      </c>
      <c r="E929" s="16" t="s">
        <v>2926</v>
      </c>
      <c r="F929" s="20" t="s">
        <v>2928</v>
      </c>
    </row>
    <row r="930" spans="4:6" x14ac:dyDescent="0.25">
      <c r="D930" s="12" t="s">
        <v>6448</v>
      </c>
      <c r="E930" s="16" t="s">
        <v>6447</v>
      </c>
      <c r="F930" s="20" t="s">
        <v>6449</v>
      </c>
    </row>
    <row r="931" spans="4:6" x14ac:dyDescent="0.25">
      <c r="D931" s="11" t="s">
        <v>2930</v>
      </c>
      <c r="E931" s="17" t="s">
        <v>2929</v>
      </c>
      <c r="F931" s="19" t="s">
        <v>2931</v>
      </c>
    </row>
    <row r="932" spans="4:6" x14ac:dyDescent="0.25">
      <c r="D932" s="12" t="s">
        <v>2933</v>
      </c>
      <c r="E932" s="16" t="s">
        <v>2932</v>
      </c>
      <c r="F932" s="20" t="s">
        <v>2934</v>
      </c>
    </row>
    <row r="933" spans="4:6" x14ac:dyDescent="0.25">
      <c r="D933" s="11" t="s">
        <v>2936</v>
      </c>
      <c r="E933" s="17" t="s">
        <v>2935</v>
      </c>
      <c r="F933" s="19" t="s">
        <v>2937</v>
      </c>
    </row>
    <row r="934" spans="4:6" x14ac:dyDescent="0.25">
      <c r="D934" s="11" t="s">
        <v>4812</v>
      </c>
      <c r="E934" s="17" t="s">
        <v>4809</v>
      </c>
      <c r="F934" s="19" t="s">
        <v>4813</v>
      </c>
    </row>
    <row r="935" spans="4:6" x14ac:dyDescent="0.25">
      <c r="D935" s="12" t="s">
        <v>4812</v>
      </c>
      <c r="E935" s="16" t="s">
        <v>9308</v>
      </c>
      <c r="F935" s="20" t="s">
        <v>9309</v>
      </c>
    </row>
    <row r="936" spans="4:6" x14ac:dyDescent="0.25">
      <c r="D936" s="12" t="s">
        <v>2939</v>
      </c>
      <c r="E936" s="16" t="s">
        <v>2938</v>
      </c>
      <c r="F936" s="20" t="s">
        <v>2940</v>
      </c>
    </row>
    <row r="937" spans="4:6" x14ac:dyDescent="0.25">
      <c r="D937" s="11" t="s">
        <v>2939</v>
      </c>
      <c r="E937" s="17" t="s">
        <v>2938</v>
      </c>
      <c r="F937" s="19" t="s">
        <v>2941</v>
      </c>
    </row>
    <row r="938" spans="4:6" x14ac:dyDescent="0.25">
      <c r="D938" s="11" t="s">
        <v>2946</v>
      </c>
      <c r="E938" s="17" t="s">
        <v>2945</v>
      </c>
      <c r="F938" s="19" t="s">
        <v>2947</v>
      </c>
    </row>
    <row r="939" spans="4:6" x14ac:dyDescent="0.25">
      <c r="D939" s="12" t="s">
        <v>2948</v>
      </c>
      <c r="E939" s="16" t="s">
        <v>2945</v>
      </c>
      <c r="F939" s="20" t="s">
        <v>2949</v>
      </c>
    </row>
    <row r="940" spans="4:6" x14ac:dyDescent="0.25">
      <c r="D940" s="11" t="s">
        <v>2950</v>
      </c>
      <c r="E940" s="17" t="s">
        <v>2945</v>
      </c>
      <c r="F940" s="19" t="s">
        <v>2951</v>
      </c>
    </row>
    <row r="941" spans="4:6" x14ac:dyDescent="0.25">
      <c r="D941" s="12" t="s">
        <v>2953</v>
      </c>
      <c r="E941" s="16" t="s">
        <v>2952</v>
      </c>
      <c r="F941" s="20" t="s">
        <v>2954</v>
      </c>
    </row>
    <row r="942" spans="4:6" x14ac:dyDescent="0.25">
      <c r="D942" s="11" t="s">
        <v>2956</v>
      </c>
      <c r="E942" s="17" t="s">
        <v>2955</v>
      </c>
      <c r="F942" s="19" t="s">
        <v>2957</v>
      </c>
    </row>
    <row r="943" spans="4:6" x14ac:dyDescent="0.25">
      <c r="D943" s="12" t="s">
        <v>5550</v>
      </c>
      <c r="E943" s="16" t="s">
        <v>5549</v>
      </c>
      <c r="F943" s="20" t="s">
        <v>5551</v>
      </c>
    </row>
    <row r="944" spans="4:6" x14ac:dyDescent="0.25">
      <c r="D944" s="12" t="s">
        <v>2965</v>
      </c>
      <c r="E944" s="16" t="s">
        <v>2964</v>
      </c>
      <c r="F944" s="20" t="s">
        <v>2966</v>
      </c>
    </row>
    <row r="945" spans="4:6" x14ac:dyDescent="0.25">
      <c r="D945" s="11" t="s">
        <v>2968</v>
      </c>
      <c r="E945" s="17" t="s">
        <v>2967</v>
      </c>
      <c r="F945" s="19" t="s">
        <v>2969</v>
      </c>
    </row>
    <row r="946" spans="4:6" x14ac:dyDescent="0.25">
      <c r="D946" s="12" t="s">
        <v>2971</v>
      </c>
      <c r="E946" s="16" t="s">
        <v>2970</v>
      </c>
      <c r="F946" s="20" t="s">
        <v>2972</v>
      </c>
    </row>
    <row r="947" spans="4:6" x14ac:dyDescent="0.25">
      <c r="D947" s="11" t="s">
        <v>4230</v>
      </c>
      <c r="E947" s="17" t="s">
        <v>4229</v>
      </c>
      <c r="F947" s="19" t="s">
        <v>4231</v>
      </c>
    </row>
    <row r="948" spans="4:6" x14ac:dyDescent="0.25">
      <c r="D948" s="12" t="s">
        <v>2983</v>
      </c>
      <c r="E948" s="16" t="s">
        <v>2982</v>
      </c>
      <c r="F948" s="20" t="s">
        <v>2984</v>
      </c>
    </row>
    <row r="949" spans="4:6" x14ac:dyDescent="0.25">
      <c r="D949" s="11" t="s">
        <v>6102</v>
      </c>
      <c r="E949" s="17" t="s">
        <v>6101</v>
      </c>
      <c r="F949" s="19" t="s">
        <v>6103</v>
      </c>
    </row>
    <row r="950" spans="4:6" x14ac:dyDescent="0.25">
      <c r="D950" s="12" t="s">
        <v>2989</v>
      </c>
      <c r="E950" s="16" t="s">
        <v>2988</v>
      </c>
      <c r="F950" s="20" t="s">
        <v>2990</v>
      </c>
    </row>
    <row r="951" spans="4:6" x14ac:dyDescent="0.25">
      <c r="D951" s="12" t="s">
        <v>728</v>
      </c>
      <c r="E951" s="16" t="s">
        <v>720</v>
      </c>
      <c r="F951" s="20" t="s">
        <v>729</v>
      </c>
    </row>
    <row r="952" spans="4:6" x14ac:dyDescent="0.25">
      <c r="D952" s="11" t="s">
        <v>2998</v>
      </c>
      <c r="E952" s="17" t="s">
        <v>2997</v>
      </c>
      <c r="F952" s="19" t="s">
        <v>2999</v>
      </c>
    </row>
    <row r="953" spans="4:6" x14ac:dyDescent="0.25">
      <c r="D953" s="11" t="s">
        <v>3003</v>
      </c>
      <c r="E953" s="17" t="s">
        <v>3002</v>
      </c>
      <c r="F953" s="19" t="s">
        <v>3004</v>
      </c>
    </row>
    <row r="954" spans="4:6" x14ac:dyDescent="0.25">
      <c r="D954" s="12" t="s">
        <v>3006</v>
      </c>
      <c r="E954" s="16" t="s">
        <v>3005</v>
      </c>
      <c r="F954" s="20" t="s">
        <v>3007</v>
      </c>
    </row>
    <row r="955" spans="4:6" x14ac:dyDescent="0.25">
      <c r="D955" s="12" t="s">
        <v>7995</v>
      </c>
      <c r="E955" s="16" t="s">
        <v>7994</v>
      </c>
      <c r="F955" s="20" t="s">
        <v>7996</v>
      </c>
    </row>
    <row r="956" spans="4:6" x14ac:dyDescent="0.25">
      <c r="D956" s="12" t="s">
        <v>7995</v>
      </c>
      <c r="E956" s="16" t="s">
        <v>8974</v>
      </c>
      <c r="F956" s="20" t="s">
        <v>8975</v>
      </c>
    </row>
    <row r="957" spans="4:6" x14ac:dyDescent="0.25">
      <c r="D957" s="12" t="s">
        <v>4702</v>
      </c>
      <c r="E957" s="16" t="s">
        <v>4701</v>
      </c>
      <c r="F957" s="20" t="s">
        <v>4703</v>
      </c>
    </row>
    <row r="958" spans="4:6" x14ac:dyDescent="0.25">
      <c r="D958" s="11" t="s">
        <v>3014</v>
      </c>
      <c r="E958" s="17" t="s">
        <v>3011</v>
      </c>
      <c r="F958" s="19" t="s">
        <v>3015</v>
      </c>
    </row>
    <row r="959" spans="4:6" x14ac:dyDescent="0.25">
      <c r="D959" s="12" t="s">
        <v>3016</v>
      </c>
      <c r="E959" s="16" t="s">
        <v>3011</v>
      </c>
      <c r="F959" s="20" t="s">
        <v>3017</v>
      </c>
    </row>
    <row r="960" spans="4:6" x14ac:dyDescent="0.25">
      <c r="D960" s="12" t="s">
        <v>8051</v>
      </c>
      <c r="E960" s="16" t="s">
        <v>8050</v>
      </c>
      <c r="F960" s="20" t="s">
        <v>8052</v>
      </c>
    </row>
    <row r="961" spans="4:6" x14ac:dyDescent="0.25">
      <c r="D961" s="12" t="s">
        <v>3022</v>
      </c>
      <c r="E961" s="16" t="s">
        <v>3021</v>
      </c>
      <c r="F961" s="20" t="s">
        <v>3023</v>
      </c>
    </row>
    <row r="962" spans="4:6" x14ac:dyDescent="0.25">
      <c r="D962" s="11" t="s">
        <v>3025</v>
      </c>
      <c r="E962" s="17" t="s">
        <v>3024</v>
      </c>
      <c r="F962" s="19" t="s">
        <v>3026</v>
      </c>
    </row>
    <row r="963" spans="4:6" x14ac:dyDescent="0.25">
      <c r="D963" s="11" t="s">
        <v>7622</v>
      </c>
      <c r="E963" s="17" t="s">
        <v>7621</v>
      </c>
      <c r="F963" s="19" t="s">
        <v>7623</v>
      </c>
    </row>
    <row r="964" spans="4:6" x14ac:dyDescent="0.25">
      <c r="D964" s="11" t="s">
        <v>7094</v>
      </c>
      <c r="E964" s="17" t="s">
        <v>7093</v>
      </c>
      <c r="F964" s="19" t="s">
        <v>7095</v>
      </c>
    </row>
    <row r="965" spans="4:6" x14ac:dyDescent="0.25">
      <c r="D965" s="12" t="s">
        <v>3028</v>
      </c>
      <c r="E965" s="16" t="s">
        <v>3027</v>
      </c>
      <c r="F965" s="20" t="s">
        <v>3029</v>
      </c>
    </row>
    <row r="966" spans="4:6" x14ac:dyDescent="0.25">
      <c r="D966" s="11" t="s">
        <v>7796</v>
      </c>
      <c r="E966" s="17" t="s">
        <v>7795</v>
      </c>
      <c r="F966" s="19" t="s">
        <v>7797</v>
      </c>
    </row>
    <row r="967" spans="4:6" x14ac:dyDescent="0.25">
      <c r="D967" s="11" t="s">
        <v>3031</v>
      </c>
      <c r="E967" s="17" t="s">
        <v>3030</v>
      </c>
      <c r="F967" s="19" t="s">
        <v>3032</v>
      </c>
    </row>
    <row r="968" spans="4:6" x14ac:dyDescent="0.25">
      <c r="D968" s="11" t="s">
        <v>4576</v>
      </c>
      <c r="E968" s="17" t="s">
        <v>4575</v>
      </c>
      <c r="F968" s="19" t="s">
        <v>4577</v>
      </c>
    </row>
    <row r="969" spans="4:6" x14ac:dyDescent="0.25">
      <c r="D969" s="12" t="s">
        <v>1703</v>
      </c>
      <c r="E969" s="16" t="s">
        <v>1700</v>
      </c>
      <c r="F969" s="20" t="s">
        <v>1704</v>
      </c>
    </row>
    <row r="970" spans="4:6" x14ac:dyDescent="0.25">
      <c r="D970" s="11" t="s">
        <v>3037</v>
      </c>
      <c r="E970" s="17" t="s">
        <v>3036</v>
      </c>
      <c r="F970" s="19" t="s">
        <v>3038</v>
      </c>
    </row>
    <row r="971" spans="4:6" x14ac:dyDescent="0.25">
      <c r="D971" s="12" t="s">
        <v>3040</v>
      </c>
      <c r="E971" s="16" t="s">
        <v>3039</v>
      </c>
      <c r="F971" s="20" t="s">
        <v>3041</v>
      </c>
    </row>
    <row r="972" spans="4:6" x14ac:dyDescent="0.25">
      <c r="D972" s="11" t="s">
        <v>3043</v>
      </c>
      <c r="E972" s="17" t="s">
        <v>3042</v>
      </c>
      <c r="F972" s="19" t="s">
        <v>3044</v>
      </c>
    </row>
    <row r="973" spans="4:6" x14ac:dyDescent="0.25">
      <c r="D973" s="12" t="s">
        <v>6583</v>
      </c>
      <c r="E973" s="16" t="s">
        <v>6582</v>
      </c>
      <c r="F973" s="20" t="s">
        <v>6584</v>
      </c>
    </row>
    <row r="974" spans="4:6" x14ac:dyDescent="0.25">
      <c r="D974" s="12" t="s">
        <v>3046</v>
      </c>
      <c r="E974" s="16" t="s">
        <v>3045</v>
      </c>
      <c r="F974" s="20" t="s">
        <v>3047</v>
      </c>
    </row>
    <row r="975" spans="4:6" x14ac:dyDescent="0.25">
      <c r="D975" s="11" t="s">
        <v>3049</v>
      </c>
      <c r="E975" s="17" t="s">
        <v>3048</v>
      </c>
      <c r="F975" s="19" t="s">
        <v>3050</v>
      </c>
    </row>
    <row r="976" spans="4:6" x14ac:dyDescent="0.25">
      <c r="D976" s="12" t="s">
        <v>3052</v>
      </c>
      <c r="E976" s="16" t="s">
        <v>3051</v>
      </c>
      <c r="F976" s="20" t="s">
        <v>3053</v>
      </c>
    </row>
    <row r="977" spans="4:6" x14ac:dyDescent="0.25">
      <c r="D977" s="11" t="s">
        <v>3055</v>
      </c>
      <c r="E977" s="17" t="s">
        <v>3054</v>
      </c>
      <c r="F977" s="19" t="s">
        <v>3056</v>
      </c>
    </row>
    <row r="978" spans="4:6" x14ac:dyDescent="0.25">
      <c r="D978" s="11" t="s">
        <v>1905</v>
      </c>
      <c r="E978" s="17" t="s">
        <v>1904</v>
      </c>
      <c r="F978" s="19" t="s">
        <v>1906</v>
      </c>
    </row>
    <row r="979" spans="4:6" x14ac:dyDescent="0.25">
      <c r="D979" s="12" t="s">
        <v>3064</v>
      </c>
      <c r="E979" s="16" t="s">
        <v>3063</v>
      </c>
      <c r="F979" s="20" t="s">
        <v>3065</v>
      </c>
    </row>
    <row r="980" spans="4:6" x14ac:dyDescent="0.25">
      <c r="D980" s="11" t="s">
        <v>3067</v>
      </c>
      <c r="E980" s="17" t="s">
        <v>3066</v>
      </c>
      <c r="F980" s="19" t="s">
        <v>3068</v>
      </c>
    </row>
    <row r="981" spans="4:6" x14ac:dyDescent="0.25">
      <c r="D981" s="12" t="s">
        <v>3070</v>
      </c>
      <c r="E981" s="16" t="s">
        <v>3069</v>
      </c>
      <c r="F981" s="20" t="s">
        <v>3071</v>
      </c>
    </row>
    <row r="982" spans="4:6" x14ac:dyDescent="0.25">
      <c r="D982" s="11" t="s">
        <v>3072</v>
      </c>
      <c r="E982" s="17" t="s">
        <v>3069</v>
      </c>
      <c r="F982" s="19" t="s">
        <v>3073</v>
      </c>
    </row>
    <row r="983" spans="4:6" x14ac:dyDescent="0.25">
      <c r="D983" s="12" t="s">
        <v>3425</v>
      </c>
      <c r="E983" s="16" t="s">
        <v>3424</v>
      </c>
      <c r="F983" s="20" t="s">
        <v>3426</v>
      </c>
    </row>
    <row r="984" spans="4:6" x14ac:dyDescent="0.25">
      <c r="D984" s="11" t="s">
        <v>4907</v>
      </c>
      <c r="E984" s="17" t="s">
        <v>4906</v>
      </c>
      <c r="F984" s="19" t="s">
        <v>4908</v>
      </c>
    </row>
    <row r="985" spans="4:6" x14ac:dyDescent="0.25">
      <c r="D985" s="12" t="s">
        <v>3074</v>
      </c>
      <c r="E985" s="16" t="s">
        <v>117</v>
      </c>
      <c r="F985" s="20" t="s">
        <v>3075</v>
      </c>
    </row>
    <row r="986" spans="4:6" x14ac:dyDescent="0.25">
      <c r="D986" s="12" t="s">
        <v>5689</v>
      </c>
      <c r="E986" s="16" t="s">
        <v>5682</v>
      </c>
      <c r="F986" s="20" t="s">
        <v>5690</v>
      </c>
    </row>
    <row r="987" spans="4:6" x14ac:dyDescent="0.25">
      <c r="D987" s="11" t="s">
        <v>3077</v>
      </c>
      <c r="E987" s="17" t="s">
        <v>3076</v>
      </c>
      <c r="F987" s="19" t="s">
        <v>3078</v>
      </c>
    </row>
    <row r="988" spans="4:6" x14ac:dyDescent="0.25">
      <c r="D988" s="12" t="s">
        <v>3080</v>
      </c>
      <c r="E988" s="16" t="s">
        <v>3079</v>
      </c>
      <c r="F988" s="20" t="s">
        <v>3081</v>
      </c>
    </row>
    <row r="989" spans="4:6" x14ac:dyDescent="0.25">
      <c r="D989" s="11" t="s">
        <v>5831</v>
      </c>
      <c r="E989" s="17" t="s">
        <v>5830</v>
      </c>
      <c r="F989" s="19" t="s">
        <v>5832</v>
      </c>
    </row>
    <row r="990" spans="4:6" x14ac:dyDescent="0.25">
      <c r="D990" s="11" t="s">
        <v>8560</v>
      </c>
      <c r="E990" s="17" t="s">
        <v>8559</v>
      </c>
      <c r="F990" s="19" t="s">
        <v>8561</v>
      </c>
    </row>
    <row r="991" spans="4:6" x14ac:dyDescent="0.25">
      <c r="D991" s="11" t="s">
        <v>4254</v>
      </c>
      <c r="E991" s="17" t="s">
        <v>4253</v>
      </c>
      <c r="F991" s="19" t="s">
        <v>4255</v>
      </c>
    </row>
    <row r="992" spans="4:6" x14ac:dyDescent="0.25">
      <c r="D992" s="11" t="s">
        <v>3083</v>
      </c>
      <c r="E992" s="17" t="s">
        <v>3082</v>
      </c>
      <c r="F992" s="19" t="s">
        <v>3084</v>
      </c>
    </row>
    <row r="993" spans="4:6" x14ac:dyDescent="0.25">
      <c r="D993" s="11" t="s">
        <v>3089</v>
      </c>
      <c r="E993" s="17" t="s">
        <v>3088</v>
      </c>
      <c r="F993" s="19" t="s">
        <v>3090</v>
      </c>
    </row>
    <row r="994" spans="4:6" x14ac:dyDescent="0.25">
      <c r="D994" s="12" t="s">
        <v>3092</v>
      </c>
      <c r="E994" s="16" t="s">
        <v>3091</v>
      </c>
      <c r="F994" s="20" t="s">
        <v>3093</v>
      </c>
    </row>
    <row r="995" spans="4:6" x14ac:dyDescent="0.25">
      <c r="D995" s="12" t="s">
        <v>3098</v>
      </c>
      <c r="E995" s="16" t="s">
        <v>3097</v>
      </c>
      <c r="F995" s="20" t="s">
        <v>3099</v>
      </c>
    </row>
    <row r="996" spans="4:6" x14ac:dyDescent="0.25">
      <c r="D996" s="11" t="s">
        <v>3101</v>
      </c>
      <c r="E996" s="17" t="s">
        <v>3100</v>
      </c>
      <c r="F996" s="19" t="s">
        <v>3102</v>
      </c>
    </row>
    <row r="997" spans="4:6" x14ac:dyDescent="0.25">
      <c r="D997" s="12" t="s">
        <v>3104</v>
      </c>
      <c r="E997" s="16" t="s">
        <v>3103</v>
      </c>
      <c r="F997" s="20" t="s">
        <v>3105</v>
      </c>
    </row>
    <row r="998" spans="4:6" x14ac:dyDescent="0.25">
      <c r="D998" s="11" t="s">
        <v>3107</v>
      </c>
      <c r="E998" s="17" t="s">
        <v>3106</v>
      </c>
      <c r="F998" s="19" t="s">
        <v>3108</v>
      </c>
    </row>
    <row r="999" spans="4:6" x14ac:dyDescent="0.25">
      <c r="D999" s="12" t="s">
        <v>3110</v>
      </c>
      <c r="E999" s="16" t="s">
        <v>3109</v>
      </c>
      <c r="F999" s="20" t="s">
        <v>3111</v>
      </c>
    </row>
    <row r="1000" spans="4:6" x14ac:dyDescent="0.25">
      <c r="D1000" s="12" t="s">
        <v>3122</v>
      </c>
      <c r="E1000" s="16" t="s">
        <v>3121</v>
      </c>
      <c r="F1000" s="20" t="s">
        <v>3123</v>
      </c>
    </row>
    <row r="1001" spans="4:6" x14ac:dyDescent="0.25">
      <c r="D1001" s="11" t="s">
        <v>3124</v>
      </c>
      <c r="E1001" s="17" t="s">
        <v>3121</v>
      </c>
      <c r="F1001" s="19" t="s">
        <v>3125</v>
      </c>
    </row>
    <row r="1002" spans="4:6" x14ac:dyDescent="0.25">
      <c r="D1002" s="11" t="s">
        <v>3130</v>
      </c>
      <c r="E1002" s="17" t="s">
        <v>3129</v>
      </c>
      <c r="F1002" s="19" t="s">
        <v>3131</v>
      </c>
    </row>
    <row r="1003" spans="4:6" x14ac:dyDescent="0.25">
      <c r="D1003" s="11" t="s">
        <v>3136</v>
      </c>
      <c r="E1003" s="17" t="s">
        <v>3135</v>
      </c>
      <c r="F1003" s="19" t="s">
        <v>3137</v>
      </c>
    </row>
    <row r="1004" spans="4:6" x14ac:dyDescent="0.25">
      <c r="D1004" s="12" t="s">
        <v>3150</v>
      </c>
      <c r="E1004" s="16" t="s">
        <v>3149</v>
      </c>
      <c r="F1004" s="20" t="s">
        <v>3151</v>
      </c>
    </row>
    <row r="1005" spans="4:6" x14ac:dyDescent="0.25">
      <c r="D1005" s="11" t="s">
        <v>3153</v>
      </c>
      <c r="E1005" s="17" t="s">
        <v>3152</v>
      </c>
      <c r="F1005" s="19" t="s">
        <v>3154</v>
      </c>
    </row>
    <row r="1006" spans="4:6" x14ac:dyDescent="0.25">
      <c r="D1006" s="11" t="s">
        <v>3159</v>
      </c>
      <c r="E1006" s="17" t="s">
        <v>3158</v>
      </c>
      <c r="F1006" s="19" t="s">
        <v>3160</v>
      </c>
    </row>
    <row r="1007" spans="4:6" x14ac:dyDescent="0.25">
      <c r="D1007" s="12" t="s">
        <v>3162</v>
      </c>
      <c r="E1007" s="16" t="s">
        <v>3161</v>
      </c>
      <c r="F1007" s="20" t="s">
        <v>3163</v>
      </c>
    </row>
    <row r="1008" spans="4:6" x14ac:dyDescent="0.25">
      <c r="D1008" s="11" t="s">
        <v>3165</v>
      </c>
      <c r="E1008" s="17" t="s">
        <v>3164</v>
      </c>
      <c r="F1008" s="19" t="s">
        <v>3166</v>
      </c>
    </row>
    <row r="1009" spans="4:6" x14ac:dyDescent="0.25">
      <c r="D1009" s="11" t="s">
        <v>3170</v>
      </c>
      <c r="E1009" s="17" t="s">
        <v>3169</v>
      </c>
      <c r="F1009" s="19" t="s">
        <v>3171</v>
      </c>
    </row>
    <row r="1010" spans="4:6" x14ac:dyDescent="0.25">
      <c r="D1010" s="12" t="s">
        <v>3172</v>
      </c>
      <c r="E1010" s="16" t="s">
        <v>3169</v>
      </c>
      <c r="F1010" s="20" t="s">
        <v>3173</v>
      </c>
    </row>
    <row r="1011" spans="4:6" x14ac:dyDescent="0.25">
      <c r="D1011" s="11" t="s">
        <v>3174</v>
      </c>
      <c r="E1011" s="17" t="s">
        <v>3169</v>
      </c>
      <c r="F1011" s="19" t="s">
        <v>3175</v>
      </c>
    </row>
    <row r="1012" spans="4:6" x14ac:dyDescent="0.25">
      <c r="D1012" s="11" t="s">
        <v>3180</v>
      </c>
      <c r="E1012" s="17" t="s">
        <v>3179</v>
      </c>
      <c r="F1012" s="19" t="s">
        <v>3181</v>
      </c>
    </row>
    <row r="1013" spans="4:6" x14ac:dyDescent="0.25">
      <c r="D1013" s="11" t="s">
        <v>3186</v>
      </c>
      <c r="E1013" s="17" t="s">
        <v>3185</v>
      </c>
      <c r="F1013" s="19" t="s">
        <v>3187</v>
      </c>
    </row>
    <row r="1014" spans="4:6" x14ac:dyDescent="0.25">
      <c r="D1014" s="12" t="s">
        <v>3189</v>
      </c>
      <c r="E1014" s="16" t="s">
        <v>3188</v>
      </c>
      <c r="F1014" s="20" t="s">
        <v>3190</v>
      </c>
    </row>
    <row r="1015" spans="4:6" x14ac:dyDescent="0.25">
      <c r="D1015" s="12" t="s">
        <v>2880</v>
      </c>
      <c r="E1015" s="16" t="s">
        <v>2877</v>
      </c>
      <c r="F1015" s="20" t="s">
        <v>2881</v>
      </c>
    </row>
    <row r="1016" spans="4:6" x14ac:dyDescent="0.25">
      <c r="D1016" s="12" t="s">
        <v>3000</v>
      </c>
      <c r="E1016" s="16" t="s">
        <v>2997</v>
      </c>
      <c r="F1016" s="20" t="s">
        <v>3001</v>
      </c>
    </row>
    <row r="1017" spans="4:6" x14ac:dyDescent="0.25">
      <c r="D1017" s="11" t="s">
        <v>3393</v>
      </c>
      <c r="E1017" s="17" t="s">
        <v>3392</v>
      </c>
      <c r="F1017" s="19" t="s">
        <v>3394</v>
      </c>
    </row>
    <row r="1018" spans="4:6" x14ac:dyDescent="0.25">
      <c r="D1018" s="11" t="s">
        <v>9140</v>
      </c>
      <c r="E1018" s="17" t="s">
        <v>9139</v>
      </c>
      <c r="F1018" s="19" t="s">
        <v>9141</v>
      </c>
    </row>
    <row r="1019" spans="4:6" x14ac:dyDescent="0.25">
      <c r="D1019" s="11" t="s">
        <v>7547</v>
      </c>
      <c r="E1019" s="17" t="s">
        <v>7546</v>
      </c>
      <c r="F1019" s="19" t="s">
        <v>7548</v>
      </c>
    </row>
    <row r="1020" spans="4:6" x14ac:dyDescent="0.25">
      <c r="D1020" s="11" t="s">
        <v>1265</v>
      </c>
      <c r="E1020" s="17" t="s">
        <v>1264</v>
      </c>
      <c r="F1020" s="19" t="s">
        <v>1266</v>
      </c>
    </row>
    <row r="1021" spans="4:6" x14ac:dyDescent="0.25">
      <c r="D1021" s="11" t="s">
        <v>5627</v>
      </c>
      <c r="E1021" s="17" t="s">
        <v>5626</v>
      </c>
      <c r="F1021" s="19" t="s">
        <v>5628</v>
      </c>
    </row>
    <row r="1022" spans="4:6" x14ac:dyDescent="0.25">
      <c r="D1022" s="12" t="s">
        <v>3194</v>
      </c>
      <c r="E1022" s="16" t="s">
        <v>3191</v>
      </c>
      <c r="F1022" s="20" t="s">
        <v>3195</v>
      </c>
    </row>
    <row r="1023" spans="4:6" x14ac:dyDescent="0.25">
      <c r="D1023" s="11" t="s">
        <v>3196</v>
      </c>
      <c r="E1023" s="17" t="s">
        <v>3191</v>
      </c>
      <c r="F1023" s="19" t="s">
        <v>3197</v>
      </c>
    </row>
    <row r="1024" spans="4:6" x14ac:dyDescent="0.25">
      <c r="D1024" s="11" t="s">
        <v>8735</v>
      </c>
      <c r="E1024" s="17" t="s">
        <v>8734</v>
      </c>
      <c r="F1024" s="19" t="s">
        <v>8736</v>
      </c>
    </row>
    <row r="1025" spans="4:6" x14ac:dyDescent="0.25">
      <c r="D1025" s="12" t="s">
        <v>1503</v>
      </c>
      <c r="E1025" s="16" t="s">
        <v>1502</v>
      </c>
      <c r="F1025" s="20" t="s">
        <v>1504</v>
      </c>
    </row>
    <row r="1026" spans="4:6" x14ac:dyDescent="0.25">
      <c r="D1026" s="11" t="s">
        <v>1503</v>
      </c>
      <c r="E1026" s="17" t="s">
        <v>5911</v>
      </c>
      <c r="F1026" s="19" t="s">
        <v>5912</v>
      </c>
    </row>
    <row r="1027" spans="4:6" x14ac:dyDescent="0.25">
      <c r="D1027" s="11" t="s">
        <v>1503</v>
      </c>
      <c r="E1027" s="17" t="s">
        <v>7801</v>
      </c>
      <c r="F1027" s="19" t="s">
        <v>7802</v>
      </c>
    </row>
    <row r="1028" spans="4:6" x14ac:dyDescent="0.25">
      <c r="D1028" s="12" t="s">
        <v>1660</v>
      </c>
      <c r="E1028" s="16" t="s">
        <v>1659</v>
      </c>
      <c r="F1028" s="20" t="s">
        <v>1661</v>
      </c>
    </row>
    <row r="1029" spans="4:6" x14ac:dyDescent="0.25">
      <c r="D1029" s="11" t="s">
        <v>3937</v>
      </c>
      <c r="E1029" s="17" t="s">
        <v>3936</v>
      </c>
      <c r="F1029" s="19" t="s">
        <v>3938</v>
      </c>
    </row>
    <row r="1030" spans="4:6" x14ac:dyDescent="0.25">
      <c r="D1030" s="12" t="s">
        <v>3199</v>
      </c>
      <c r="E1030" s="16" t="s">
        <v>3198</v>
      </c>
      <c r="F1030" s="20" t="s">
        <v>3200</v>
      </c>
    </row>
    <row r="1031" spans="4:6" x14ac:dyDescent="0.25">
      <c r="D1031" s="11" t="s">
        <v>3199</v>
      </c>
      <c r="E1031" s="17" t="s">
        <v>8723</v>
      </c>
      <c r="F1031" s="19" t="s">
        <v>8724</v>
      </c>
    </row>
    <row r="1032" spans="4:6" x14ac:dyDescent="0.25">
      <c r="D1032" s="11" t="s">
        <v>3201</v>
      </c>
      <c r="E1032" s="17" t="s">
        <v>3198</v>
      </c>
      <c r="F1032" s="19" t="s">
        <v>3202</v>
      </c>
    </row>
    <row r="1033" spans="4:6" x14ac:dyDescent="0.25">
      <c r="D1033" s="12" t="s">
        <v>3208</v>
      </c>
      <c r="E1033" s="16" t="s">
        <v>3207</v>
      </c>
      <c r="F1033" s="20" t="s">
        <v>3209</v>
      </c>
    </row>
    <row r="1034" spans="4:6" x14ac:dyDescent="0.25">
      <c r="D1034" s="11" t="s">
        <v>3210</v>
      </c>
      <c r="E1034" s="17" t="s">
        <v>3207</v>
      </c>
      <c r="F1034" s="19" t="s">
        <v>3211</v>
      </c>
    </row>
    <row r="1035" spans="4:6" x14ac:dyDescent="0.25">
      <c r="D1035" s="12" t="s">
        <v>3218</v>
      </c>
      <c r="E1035" s="16" t="s">
        <v>3217</v>
      </c>
      <c r="F1035" s="20" t="s">
        <v>3219</v>
      </c>
    </row>
    <row r="1036" spans="4:6" x14ac:dyDescent="0.25">
      <c r="D1036" s="11" t="s">
        <v>4416</v>
      </c>
      <c r="E1036" s="17" t="s">
        <v>4415</v>
      </c>
      <c r="F1036" s="19" t="s">
        <v>4417</v>
      </c>
    </row>
    <row r="1037" spans="4:6" x14ac:dyDescent="0.25">
      <c r="D1037" s="12" t="s">
        <v>7809</v>
      </c>
      <c r="E1037" s="16" t="s">
        <v>7808</v>
      </c>
      <c r="F1037" s="20" t="s">
        <v>7810</v>
      </c>
    </row>
    <row r="1038" spans="4:6" x14ac:dyDescent="0.25">
      <c r="D1038" s="11" t="s">
        <v>1506</v>
      </c>
      <c r="E1038" s="17" t="s">
        <v>1505</v>
      </c>
      <c r="F1038" s="19" t="s">
        <v>1507</v>
      </c>
    </row>
    <row r="1039" spans="4:6" x14ac:dyDescent="0.25">
      <c r="D1039" s="12" t="s">
        <v>3224</v>
      </c>
      <c r="E1039" s="16" t="s">
        <v>3223</v>
      </c>
      <c r="F1039" s="20" t="s">
        <v>3225</v>
      </c>
    </row>
    <row r="1040" spans="4:6" x14ac:dyDescent="0.25">
      <c r="D1040" s="11" t="s">
        <v>3224</v>
      </c>
      <c r="E1040" s="17" t="s">
        <v>3223</v>
      </c>
      <c r="F1040" s="19" t="s">
        <v>3226</v>
      </c>
    </row>
    <row r="1041" spans="4:6" x14ac:dyDescent="0.25">
      <c r="D1041" s="11" t="s">
        <v>3230</v>
      </c>
      <c r="E1041" s="17" t="s">
        <v>3229</v>
      </c>
      <c r="F1041" s="19" t="s">
        <v>3231</v>
      </c>
    </row>
    <row r="1042" spans="4:6" x14ac:dyDescent="0.25">
      <c r="D1042" s="11" t="s">
        <v>5948</v>
      </c>
      <c r="E1042" s="17" t="s">
        <v>5947</v>
      </c>
      <c r="F1042" s="19" t="s">
        <v>5949</v>
      </c>
    </row>
    <row r="1043" spans="4:6" x14ac:dyDescent="0.25">
      <c r="D1043" s="11" t="s">
        <v>3236</v>
      </c>
      <c r="E1043" s="17" t="s">
        <v>3235</v>
      </c>
      <c r="F1043" s="19" t="s">
        <v>3237</v>
      </c>
    </row>
    <row r="1044" spans="4:6" x14ac:dyDescent="0.25">
      <c r="D1044" s="12" t="s">
        <v>3238</v>
      </c>
      <c r="E1044" s="16" t="s">
        <v>3235</v>
      </c>
      <c r="F1044" s="20" t="s">
        <v>3239</v>
      </c>
    </row>
    <row r="1045" spans="4:6" x14ac:dyDescent="0.25">
      <c r="D1045" s="11" t="s">
        <v>3241</v>
      </c>
      <c r="E1045" s="17" t="s">
        <v>3240</v>
      </c>
      <c r="F1045" s="19" t="s">
        <v>3242</v>
      </c>
    </row>
    <row r="1046" spans="4:6" x14ac:dyDescent="0.25">
      <c r="D1046" s="12" t="s">
        <v>3241</v>
      </c>
      <c r="E1046" s="16" t="s">
        <v>3240</v>
      </c>
      <c r="F1046" s="20" t="s">
        <v>3243</v>
      </c>
    </row>
    <row r="1047" spans="4:6" x14ac:dyDescent="0.25">
      <c r="D1047" s="12" t="s">
        <v>3686</v>
      </c>
      <c r="E1047" s="16" t="s">
        <v>3685</v>
      </c>
      <c r="F1047" s="20" t="s">
        <v>3687</v>
      </c>
    </row>
    <row r="1048" spans="4:6" x14ac:dyDescent="0.25">
      <c r="D1048" s="11" t="s">
        <v>2491</v>
      </c>
      <c r="E1048" s="17" t="s">
        <v>2486</v>
      </c>
      <c r="F1048" s="19" t="s">
        <v>2492</v>
      </c>
    </row>
    <row r="1049" spans="4:6" x14ac:dyDescent="0.25">
      <c r="D1049" s="12" t="s">
        <v>3248</v>
      </c>
      <c r="E1049" s="16" t="s">
        <v>3247</v>
      </c>
      <c r="F1049" s="20" t="s">
        <v>3249</v>
      </c>
    </row>
    <row r="1050" spans="4:6" x14ac:dyDescent="0.25">
      <c r="D1050" s="12" t="s">
        <v>3254</v>
      </c>
      <c r="E1050" s="16" t="s">
        <v>3253</v>
      </c>
      <c r="F1050" s="20" t="s">
        <v>3255</v>
      </c>
    </row>
    <row r="1051" spans="4:6" x14ac:dyDescent="0.25">
      <c r="D1051" s="12" t="s">
        <v>3259</v>
      </c>
      <c r="E1051" s="16" t="s">
        <v>3256</v>
      </c>
      <c r="F1051" s="20" t="s">
        <v>3260</v>
      </c>
    </row>
    <row r="1052" spans="4:6" x14ac:dyDescent="0.25">
      <c r="D1052" s="12" t="s">
        <v>4386</v>
      </c>
      <c r="E1052" s="16" t="s">
        <v>4385</v>
      </c>
      <c r="F1052" s="20" t="s">
        <v>4387</v>
      </c>
    </row>
    <row r="1053" spans="4:6" x14ac:dyDescent="0.25">
      <c r="D1053" s="12" t="s">
        <v>4386</v>
      </c>
      <c r="E1053" s="16" t="s">
        <v>7394</v>
      </c>
      <c r="F1053" s="20" t="s">
        <v>7395</v>
      </c>
    </row>
    <row r="1054" spans="4:6" x14ac:dyDescent="0.25">
      <c r="D1054" s="12" t="s">
        <v>4386</v>
      </c>
      <c r="E1054" s="16" t="s">
        <v>9019</v>
      </c>
      <c r="F1054" s="20" t="s">
        <v>9020</v>
      </c>
    </row>
    <row r="1055" spans="4:6" x14ac:dyDescent="0.25">
      <c r="D1055" s="11" t="s">
        <v>686</v>
      </c>
      <c r="E1055" s="17" t="s">
        <v>192</v>
      </c>
      <c r="F1055" s="19" t="s">
        <v>687</v>
      </c>
    </row>
    <row r="1056" spans="4:6" x14ac:dyDescent="0.25">
      <c r="D1056" s="12" t="s">
        <v>3264</v>
      </c>
      <c r="E1056" s="16" t="s">
        <v>3263</v>
      </c>
      <c r="F1056" s="20" t="s">
        <v>3265</v>
      </c>
    </row>
    <row r="1057" spans="4:6" x14ac:dyDescent="0.25">
      <c r="D1057" s="12" t="s">
        <v>3086</v>
      </c>
      <c r="E1057" s="16" t="s">
        <v>3085</v>
      </c>
      <c r="F1057" s="20" t="s">
        <v>3087</v>
      </c>
    </row>
    <row r="1058" spans="4:6" x14ac:dyDescent="0.25">
      <c r="D1058" s="11" t="s">
        <v>3267</v>
      </c>
      <c r="E1058" s="17" t="s">
        <v>3266</v>
      </c>
      <c r="F1058" s="19" t="s">
        <v>3268</v>
      </c>
    </row>
    <row r="1059" spans="4:6" x14ac:dyDescent="0.25">
      <c r="D1059" s="11" t="s">
        <v>3273</v>
      </c>
      <c r="E1059" s="17" t="s">
        <v>3272</v>
      </c>
      <c r="F1059" s="19" t="s">
        <v>3274</v>
      </c>
    </row>
    <row r="1060" spans="4:6" x14ac:dyDescent="0.25">
      <c r="D1060" s="11" t="s">
        <v>7791</v>
      </c>
      <c r="E1060" s="17" t="s">
        <v>7790</v>
      </c>
      <c r="F1060" s="19" t="s">
        <v>7792</v>
      </c>
    </row>
    <row r="1061" spans="4:6" x14ac:dyDescent="0.25">
      <c r="D1061" s="11" t="s">
        <v>3278</v>
      </c>
      <c r="E1061" s="17" t="s">
        <v>3277</v>
      </c>
      <c r="F1061" s="19" t="s">
        <v>3279</v>
      </c>
    </row>
    <row r="1062" spans="4:6" x14ac:dyDescent="0.25">
      <c r="D1062" s="12" t="s">
        <v>3280</v>
      </c>
      <c r="E1062" s="16" t="s">
        <v>3277</v>
      </c>
      <c r="F1062" s="20" t="s">
        <v>3281</v>
      </c>
    </row>
    <row r="1063" spans="4:6" x14ac:dyDescent="0.25">
      <c r="D1063" s="12" t="s">
        <v>3291</v>
      </c>
      <c r="E1063" s="16" t="s">
        <v>3290</v>
      </c>
      <c r="F1063" s="20" t="s">
        <v>3292</v>
      </c>
    </row>
    <row r="1064" spans="4:6" x14ac:dyDescent="0.25">
      <c r="D1064" s="12" t="s">
        <v>3297</v>
      </c>
      <c r="E1064" s="16" t="s">
        <v>3296</v>
      </c>
      <c r="F1064" s="20" t="s">
        <v>3298</v>
      </c>
    </row>
    <row r="1065" spans="4:6" x14ac:dyDescent="0.25">
      <c r="D1065" s="11" t="s">
        <v>3300</v>
      </c>
      <c r="E1065" s="17" t="s">
        <v>3299</v>
      </c>
      <c r="F1065" s="19" t="s">
        <v>3301</v>
      </c>
    </row>
    <row r="1066" spans="4:6" x14ac:dyDescent="0.25">
      <c r="D1066" s="12" t="s">
        <v>3309</v>
      </c>
      <c r="E1066" s="16" t="s">
        <v>3308</v>
      </c>
      <c r="F1066" s="20" t="s">
        <v>3310</v>
      </c>
    </row>
    <row r="1067" spans="4:6" x14ac:dyDescent="0.25">
      <c r="D1067" s="11" t="s">
        <v>3312</v>
      </c>
      <c r="E1067" s="17" t="s">
        <v>3311</v>
      </c>
      <c r="F1067" s="19" t="s">
        <v>3313</v>
      </c>
    </row>
    <row r="1068" spans="4:6" x14ac:dyDescent="0.25">
      <c r="D1068" s="11" t="s">
        <v>3605</v>
      </c>
      <c r="E1068" s="17" t="s">
        <v>3604</v>
      </c>
      <c r="F1068" s="19" t="s">
        <v>3606</v>
      </c>
    </row>
    <row r="1069" spans="4:6" x14ac:dyDescent="0.25">
      <c r="D1069" s="11" t="s">
        <v>3318</v>
      </c>
      <c r="E1069" s="17" t="s">
        <v>3317</v>
      </c>
      <c r="F1069" s="19" t="s">
        <v>3319</v>
      </c>
    </row>
    <row r="1070" spans="4:6" x14ac:dyDescent="0.25">
      <c r="D1070" s="11" t="s">
        <v>7173</v>
      </c>
      <c r="E1070" s="17" t="s">
        <v>7172</v>
      </c>
      <c r="F1070" s="19" t="s">
        <v>7174</v>
      </c>
    </row>
    <row r="1071" spans="4:6" x14ac:dyDescent="0.25">
      <c r="D1071" s="12" t="s">
        <v>3321</v>
      </c>
      <c r="E1071" s="16" t="s">
        <v>3320</v>
      </c>
      <c r="F1071" s="20" t="s">
        <v>3322</v>
      </c>
    </row>
    <row r="1072" spans="4:6" x14ac:dyDescent="0.25">
      <c r="D1072" s="11" t="s">
        <v>3324</v>
      </c>
      <c r="E1072" s="17" t="s">
        <v>3323</v>
      </c>
      <c r="F1072" s="19" t="s">
        <v>3325</v>
      </c>
    </row>
    <row r="1073" spans="4:6" x14ac:dyDescent="0.25">
      <c r="D1073" s="12" t="s">
        <v>6489</v>
      </c>
      <c r="E1073" s="16" t="s">
        <v>6488</v>
      </c>
      <c r="F1073" s="20" t="s">
        <v>6490</v>
      </c>
    </row>
    <row r="1074" spans="4:6" x14ac:dyDescent="0.25">
      <c r="D1074" s="12" t="s">
        <v>3327</v>
      </c>
      <c r="E1074" s="16" t="s">
        <v>3326</v>
      </c>
      <c r="F1074" s="20" t="s">
        <v>3328</v>
      </c>
    </row>
    <row r="1075" spans="4:6" x14ac:dyDescent="0.25">
      <c r="D1075" s="11" t="s">
        <v>3330</v>
      </c>
      <c r="E1075" s="17" t="s">
        <v>3329</v>
      </c>
      <c r="F1075" s="19" t="s">
        <v>3331</v>
      </c>
    </row>
    <row r="1076" spans="4:6" x14ac:dyDescent="0.25">
      <c r="D1076" s="12" t="s">
        <v>3330</v>
      </c>
      <c r="E1076" s="16" t="s">
        <v>3329</v>
      </c>
      <c r="F1076" s="20" t="s">
        <v>3332</v>
      </c>
    </row>
    <row r="1077" spans="4:6" x14ac:dyDescent="0.25">
      <c r="D1077" s="12" t="s">
        <v>7356</v>
      </c>
      <c r="E1077" s="16" t="s">
        <v>7355</v>
      </c>
      <c r="F1077" s="20" t="s">
        <v>7357</v>
      </c>
    </row>
    <row r="1078" spans="4:6" x14ac:dyDescent="0.25">
      <c r="D1078" s="11" t="s">
        <v>3334</v>
      </c>
      <c r="E1078" s="17" t="s">
        <v>3333</v>
      </c>
      <c r="F1078" s="19" t="s">
        <v>3335</v>
      </c>
    </row>
    <row r="1079" spans="4:6" x14ac:dyDescent="0.25">
      <c r="D1079" s="12" t="s">
        <v>8738</v>
      </c>
      <c r="E1079" s="16" t="s">
        <v>8737</v>
      </c>
      <c r="F1079" s="20" t="s">
        <v>8739</v>
      </c>
    </row>
    <row r="1080" spans="4:6" x14ac:dyDescent="0.25">
      <c r="D1080" s="12" t="s">
        <v>3337</v>
      </c>
      <c r="E1080" s="16" t="s">
        <v>3336</v>
      </c>
      <c r="F1080" s="20" t="s">
        <v>3338</v>
      </c>
    </row>
    <row r="1081" spans="4:6" x14ac:dyDescent="0.25">
      <c r="D1081" s="11" t="s">
        <v>6292</v>
      </c>
      <c r="E1081" s="17" t="s">
        <v>6291</v>
      </c>
      <c r="F1081" s="19" t="s">
        <v>6293</v>
      </c>
    </row>
    <row r="1082" spans="4:6" x14ac:dyDescent="0.25">
      <c r="D1082" s="11" t="s">
        <v>3340</v>
      </c>
      <c r="E1082" s="17" t="s">
        <v>3339</v>
      </c>
      <c r="F1082" s="19" t="s">
        <v>3341</v>
      </c>
    </row>
    <row r="1083" spans="4:6" x14ac:dyDescent="0.25">
      <c r="D1083" s="12" t="s">
        <v>3343</v>
      </c>
      <c r="E1083" s="16" t="s">
        <v>3342</v>
      </c>
      <c r="F1083" s="20" t="s">
        <v>3344</v>
      </c>
    </row>
    <row r="1084" spans="4:6" x14ac:dyDescent="0.25">
      <c r="D1084" s="12" t="s">
        <v>3349</v>
      </c>
      <c r="E1084" s="16" t="s">
        <v>3348</v>
      </c>
      <c r="F1084" s="20" t="s">
        <v>3350</v>
      </c>
    </row>
    <row r="1085" spans="4:6" x14ac:dyDescent="0.25">
      <c r="D1085" s="11" t="s">
        <v>3352</v>
      </c>
      <c r="E1085" s="17" t="s">
        <v>3351</v>
      </c>
      <c r="F1085" s="19" t="s">
        <v>3353</v>
      </c>
    </row>
    <row r="1086" spans="4:6" x14ac:dyDescent="0.25">
      <c r="D1086" s="12" t="s">
        <v>7799</v>
      </c>
      <c r="E1086" s="16" t="s">
        <v>7798</v>
      </c>
      <c r="F1086" s="20" t="s">
        <v>7800</v>
      </c>
    </row>
    <row r="1087" spans="4:6" x14ac:dyDescent="0.25">
      <c r="D1087" s="12" t="s">
        <v>3355</v>
      </c>
      <c r="E1087" s="16" t="s">
        <v>3354</v>
      </c>
      <c r="F1087" s="20" t="s">
        <v>3356</v>
      </c>
    </row>
    <row r="1088" spans="4:6" x14ac:dyDescent="0.25">
      <c r="D1088" s="12" t="s">
        <v>5598</v>
      </c>
      <c r="E1088" s="16" t="s">
        <v>5597</v>
      </c>
      <c r="F1088" s="20" t="s">
        <v>5599</v>
      </c>
    </row>
    <row r="1089" spans="4:6" x14ac:dyDescent="0.25">
      <c r="D1089" s="11" t="s">
        <v>2980</v>
      </c>
      <c r="E1089" s="17" t="s">
        <v>2979</v>
      </c>
      <c r="F1089" s="19" t="s">
        <v>2981</v>
      </c>
    </row>
    <row r="1090" spans="4:6" x14ac:dyDescent="0.25">
      <c r="D1090" s="11" t="s">
        <v>5514</v>
      </c>
      <c r="E1090" s="17" t="s">
        <v>5513</v>
      </c>
      <c r="F1090" s="19" t="s">
        <v>5515</v>
      </c>
    </row>
    <row r="1091" spans="4:6" x14ac:dyDescent="0.25">
      <c r="D1091" s="12" t="s">
        <v>4151</v>
      </c>
      <c r="E1091" s="16" t="s">
        <v>4150</v>
      </c>
      <c r="F1091" s="20" t="s">
        <v>4152</v>
      </c>
    </row>
    <row r="1092" spans="4:6" x14ac:dyDescent="0.25">
      <c r="D1092" s="12" t="s">
        <v>6731</v>
      </c>
      <c r="E1092" s="16" t="s">
        <v>6730</v>
      </c>
      <c r="F1092" s="20" t="s">
        <v>6732</v>
      </c>
    </row>
    <row r="1093" spans="4:6" x14ac:dyDescent="0.25">
      <c r="D1093" s="12" t="s">
        <v>1189</v>
      </c>
      <c r="E1093" s="16" t="s">
        <v>1188</v>
      </c>
      <c r="F1093" s="20" t="s">
        <v>1190</v>
      </c>
    </row>
    <row r="1094" spans="4:6" x14ac:dyDescent="0.25">
      <c r="D1094" s="11" t="s">
        <v>5662</v>
      </c>
      <c r="E1094" s="17" t="s">
        <v>5661</v>
      </c>
      <c r="F1094" s="19" t="s">
        <v>5663</v>
      </c>
    </row>
    <row r="1095" spans="4:6" x14ac:dyDescent="0.25">
      <c r="D1095" s="12" t="s">
        <v>4814</v>
      </c>
      <c r="E1095" s="16" t="s">
        <v>4809</v>
      </c>
      <c r="F1095" s="20" t="s">
        <v>4815</v>
      </c>
    </row>
    <row r="1096" spans="4:6" x14ac:dyDescent="0.25">
      <c r="D1096" s="11" t="s">
        <v>846</v>
      </c>
      <c r="E1096" s="17" t="s">
        <v>843</v>
      </c>
      <c r="F1096" s="19" t="s">
        <v>847</v>
      </c>
    </row>
    <row r="1097" spans="4:6" x14ac:dyDescent="0.25">
      <c r="D1097" s="11" t="s">
        <v>3358</v>
      </c>
      <c r="E1097" s="17" t="s">
        <v>3357</v>
      </c>
      <c r="F1097" s="19" t="s">
        <v>3359</v>
      </c>
    </row>
    <row r="1098" spans="4:6" x14ac:dyDescent="0.25">
      <c r="D1098" s="12" t="s">
        <v>4081</v>
      </c>
      <c r="E1098" s="16" t="s">
        <v>89</v>
      </c>
      <c r="F1098" s="20" t="s">
        <v>4082</v>
      </c>
    </row>
    <row r="1099" spans="4:6" x14ac:dyDescent="0.25">
      <c r="D1099" s="12" t="s">
        <v>447</v>
      </c>
      <c r="E1099" s="16" t="s">
        <v>446</v>
      </c>
      <c r="F1099" s="20" t="s">
        <v>448</v>
      </c>
    </row>
    <row r="1100" spans="4:6" x14ac:dyDescent="0.25">
      <c r="D1100" s="11" t="s">
        <v>9128</v>
      </c>
      <c r="E1100" s="17" t="s">
        <v>9125</v>
      </c>
      <c r="F1100" s="19" t="s">
        <v>9129</v>
      </c>
    </row>
    <row r="1101" spans="4:6" x14ac:dyDescent="0.25">
      <c r="D1101" s="12" t="s">
        <v>8185</v>
      </c>
      <c r="E1101" s="16" t="s">
        <v>8184</v>
      </c>
      <c r="F1101" s="20" t="s">
        <v>8186</v>
      </c>
    </row>
    <row r="1102" spans="4:6" x14ac:dyDescent="0.25">
      <c r="D1102" s="11" t="s">
        <v>1142</v>
      </c>
      <c r="E1102" s="17" t="s">
        <v>1141</v>
      </c>
      <c r="F1102" s="19" t="s">
        <v>1143</v>
      </c>
    </row>
    <row r="1103" spans="4:6" x14ac:dyDescent="0.25">
      <c r="D1103" s="11" t="s">
        <v>1607</v>
      </c>
      <c r="E1103" s="17" t="s">
        <v>1606</v>
      </c>
      <c r="F1103" s="19" t="s">
        <v>1608</v>
      </c>
    </row>
    <row r="1104" spans="4:6" x14ac:dyDescent="0.25">
      <c r="D1104" s="11" t="s">
        <v>3362</v>
      </c>
      <c r="E1104" s="17" t="s">
        <v>128</v>
      </c>
      <c r="F1104" s="19" t="s">
        <v>3363</v>
      </c>
    </row>
    <row r="1105" spans="4:6" x14ac:dyDescent="0.25">
      <c r="D1105" s="12" t="s">
        <v>3364</v>
      </c>
      <c r="E1105" s="16" t="s">
        <v>128</v>
      </c>
      <c r="F1105" s="20" t="s">
        <v>3365</v>
      </c>
    </row>
    <row r="1106" spans="4:6" x14ac:dyDescent="0.25">
      <c r="D1106" s="11" t="s">
        <v>3366</v>
      </c>
      <c r="E1106" s="17" t="s">
        <v>128</v>
      </c>
      <c r="F1106" s="19" t="s">
        <v>3367</v>
      </c>
    </row>
    <row r="1107" spans="4:6" x14ac:dyDescent="0.25">
      <c r="D1107" s="12" t="s">
        <v>3368</v>
      </c>
      <c r="E1107" s="16" t="s">
        <v>128</v>
      </c>
      <c r="F1107" s="20" t="s">
        <v>3369</v>
      </c>
    </row>
    <row r="1108" spans="4:6" x14ac:dyDescent="0.25">
      <c r="D1108" s="12" t="s">
        <v>3506</v>
      </c>
      <c r="E1108" s="16" t="s">
        <v>3505</v>
      </c>
      <c r="F1108" s="20" t="s">
        <v>3507</v>
      </c>
    </row>
    <row r="1109" spans="4:6" x14ac:dyDescent="0.25">
      <c r="D1109" s="12" t="s">
        <v>3373</v>
      </c>
      <c r="E1109" s="16" t="s">
        <v>3372</v>
      </c>
      <c r="F1109" s="20" t="s">
        <v>3374</v>
      </c>
    </row>
    <row r="1110" spans="4:6" x14ac:dyDescent="0.25">
      <c r="D1110" s="11" t="s">
        <v>3376</v>
      </c>
      <c r="E1110" s="17" t="s">
        <v>3375</v>
      </c>
      <c r="F1110" s="19" t="s">
        <v>3377</v>
      </c>
    </row>
    <row r="1111" spans="4:6" x14ac:dyDescent="0.25">
      <c r="D1111" s="12" t="s">
        <v>3378</v>
      </c>
      <c r="E1111" s="16" t="s">
        <v>3375</v>
      </c>
      <c r="F1111" s="20" t="s">
        <v>3379</v>
      </c>
    </row>
    <row r="1112" spans="4:6" x14ac:dyDescent="0.25">
      <c r="D1112" s="12" t="s">
        <v>8590</v>
      </c>
      <c r="E1112" s="16" t="s">
        <v>8589</v>
      </c>
      <c r="F1112" s="20" t="s">
        <v>8591</v>
      </c>
    </row>
    <row r="1113" spans="4:6" x14ac:dyDescent="0.25">
      <c r="D1113" s="11" t="s">
        <v>3381</v>
      </c>
      <c r="E1113" s="17" t="s">
        <v>3380</v>
      </c>
      <c r="F1113" s="19" t="s">
        <v>3382</v>
      </c>
    </row>
    <row r="1114" spans="4:6" x14ac:dyDescent="0.25">
      <c r="D1114" s="12" t="s">
        <v>3384</v>
      </c>
      <c r="E1114" s="16" t="s">
        <v>3383</v>
      </c>
      <c r="F1114" s="20" t="s">
        <v>3385</v>
      </c>
    </row>
    <row r="1115" spans="4:6" x14ac:dyDescent="0.25">
      <c r="D1115" s="12" t="s">
        <v>3212</v>
      </c>
      <c r="E1115" s="16" t="s">
        <v>195</v>
      </c>
      <c r="F1115" s="20" t="s">
        <v>3213</v>
      </c>
    </row>
    <row r="1116" spans="4:6" x14ac:dyDescent="0.25">
      <c r="D1116" s="11" t="s">
        <v>7611</v>
      </c>
      <c r="E1116" s="17" t="s">
        <v>7610</v>
      </c>
      <c r="F1116" s="19" t="s">
        <v>7612</v>
      </c>
    </row>
    <row r="1117" spans="4:6" x14ac:dyDescent="0.25">
      <c r="D1117" s="12" t="s">
        <v>3390</v>
      </c>
      <c r="E1117" s="16" t="s">
        <v>3389</v>
      </c>
      <c r="F1117" s="20" t="s">
        <v>3391</v>
      </c>
    </row>
    <row r="1118" spans="4:6" x14ac:dyDescent="0.25">
      <c r="D1118" s="12" t="s">
        <v>2808</v>
      </c>
      <c r="E1118" s="16" t="s">
        <v>2807</v>
      </c>
      <c r="F1118" s="20" t="s">
        <v>2809</v>
      </c>
    </row>
    <row r="1119" spans="4:6" x14ac:dyDescent="0.25">
      <c r="D1119" s="12" t="s">
        <v>3396</v>
      </c>
      <c r="E1119" s="16" t="s">
        <v>3395</v>
      </c>
      <c r="F1119" s="20" t="s">
        <v>3397</v>
      </c>
    </row>
    <row r="1120" spans="4:6" x14ac:dyDescent="0.25">
      <c r="D1120" s="11" t="s">
        <v>4448</v>
      </c>
      <c r="E1120" s="17" t="s">
        <v>4447</v>
      </c>
      <c r="F1120" s="19" t="s">
        <v>4449</v>
      </c>
    </row>
    <row r="1121" spans="4:6" x14ac:dyDescent="0.25">
      <c r="D1121" s="11" t="s">
        <v>3399</v>
      </c>
      <c r="E1121" s="17" t="s">
        <v>3398</v>
      </c>
      <c r="F1121" s="19" t="s">
        <v>3400</v>
      </c>
    </row>
    <row r="1122" spans="4:6" x14ac:dyDescent="0.25">
      <c r="D1122" s="12" t="s">
        <v>3402</v>
      </c>
      <c r="E1122" s="16" t="s">
        <v>3401</v>
      </c>
      <c r="F1122" s="20" t="s">
        <v>3403</v>
      </c>
    </row>
    <row r="1123" spans="4:6" x14ac:dyDescent="0.25">
      <c r="D1123" s="11" t="s">
        <v>3405</v>
      </c>
      <c r="E1123" s="17" t="s">
        <v>3404</v>
      </c>
      <c r="F1123" s="19" t="s">
        <v>3406</v>
      </c>
    </row>
    <row r="1124" spans="4:6" x14ac:dyDescent="0.25">
      <c r="D1124" s="11" t="s">
        <v>3410</v>
      </c>
      <c r="E1124" s="17" t="s">
        <v>3409</v>
      </c>
      <c r="F1124" s="19" t="s">
        <v>3411</v>
      </c>
    </row>
    <row r="1125" spans="4:6" x14ac:dyDescent="0.25">
      <c r="D1125" s="12" t="s">
        <v>3413</v>
      </c>
      <c r="E1125" s="16" t="s">
        <v>3412</v>
      </c>
      <c r="F1125" s="20" t="s">
        <v>3414</v>
      </c>
    </row>
    <row r="1126" spans="4:6" x14ac:dyDescent="0.25">
      <c r="D1126" s="11" t="s">
        <v>3416</v>
      </c>
      <c r="E1126" s="17" t="s">
        <v>3415</v>
      </c>
      <c r="F1126" s="19" t="s">
        <v>3417</v>
      </c>
    </row>
    <row r="1127" spans="4:6" x14ac:dyDescent="0.25">
      <c r="D1127" s="11" t="s">
        <v>3428</v>
      </c>
      <c r="E1127" s="17" t="s">
        <v>3427</v>
      </c>
      <c r="F1127" s="19" t="s">
        <v>3429</v>
      </c>
    </row>
    <row r="1128" spans="4:6" x14ac:dyDescent="0.25">
      <c r="D1128" s="12" t="s">
        <v>3430</v>
      </c>
      <c r="E1128" s="16" t="s">
        <v>3427</v>
      </c>
      <c r="F1128" s="20" t="s">
        <v>3431</v>
      </c>
    </row>
    <row r="1129" spans="4:6" x14ac:dyDescent="0.25">
      <c r="D1129" s="11" t="s">
        <v>6263</v>
      </c>
      <c r="E1129" s="17" t="s">
        <v>6262</v>
      </c>
      <c r="F1129" s="19" t="s">
        <v>6264</v>
      </c>
    </row>
    <row r="1130" spans="4:6" x14ac:dyDescent="0.25">
      <c r="D1130" s="12" t="s">
        <v>4257</v>
      </c>
      <c r="E1130" s="16" t="s">
        <v>4256</v>
      </c>
      <c r="F1130" s="20" t="s">
        <v>4258</v>
      </c>
    </row>
    <row r="1131" spans="4:6" x14ac:dyDescent="0.25">
      <c r="D1131" s="12" t="s">
        <v>3436</v>
      </c>
      <c r="E1131" s="16" t="s">
        <v>3435</v>
      </c>
      <c r="F1131" s="20" t="s">
        <v>3437</v>
      </c>
    </row>
    <row r="1132" spans="4:6" x14ac:dyDescent="0.25">
      <c r="D1132" s="12" t="s">
        <v>2077</v>
      </c>
      <c r="E1132" s="16" t="s">
        <v>2076</v>
      </c>
      <c r="F1132" s="20" t="s">
        <v>2078</v>
      </c>
    </row>
    <row r="1133" spans="4:6" x14ac:dyDescent="0.25">
      <c r="D1133" s="11" t="s">
        <v>3445</v>
      </c>
      <c r="E1133" s="17" t="s">
        <v>3444</v>
      </c>
      <c r="F1133" s="19" t="s">
        <v>3446</v>
      </c>
    </row>
    <row r="1134" spans="4:6" x14ac:dyDescent="0.25">
      <c r="D1134" s="11" t="s">
        <v>3450</v>
      </c>
      <c r="E1134" s="17" t="s">
        <v>3449</v>
      </c>
      <c r="F1134" s="19" t="s">
        <v>3451</v>
      </c>
    </row>
    <row r="1135" spans="4:6" x14ac:dyDescent="0.25">
      <c r="D1135" s="11" t="s">
        <v>3456</v>
      </c>
      <c r="E1135" s="17" t="s">
        <v>3455</v>
      </c>
      <c r="F1135" s="19" t="s">
        <v>3457</v>
      </c>
    </row>
    <row r="1136" spans="4:6" x14ac:dyDescent="0.25">
      <c r="D1136" s="11" t="s">
        <v>3462</v>
      </c>
      <c r="E1136" s="17" t="s">
        <v>3461</v>
      </c>
      <c r="F1136" s="19" t="s">
        <v>3463</v>
      </c>
    </row>
    <row r="1137" spans="4:6" x14ac:dyDescent="0.25">
      <c r="D1137" s="12" t="s">
        <v>3465</v>
      </c>
      <c r="E1137" s="16" t="s">
        <v>3464</v>
      </c>
      <c r="F1137" s="20" t="s">
        <v>3466</v>
      </c>
    </row>
    <row r="1138" spans="4:6" x14ac:dyDescent="0.25">
      <c r="D1138" s="11" t="s">
        <v>3468</v>
      </c>
      <c r="E1138" s="17" t="s">
        <v>3467</v>
      </c>
      <c r="F1138" s="19" t="s">
        <v>3469</v>
      </c>
    </row>
    <row r="1139" spans="4:6" x14ac:dyDescent="0.25">
      <c r="D1139" s="12" t="s">
        <v>8391</v>
      </c>
      <c r="E1139" s="16" t="s">
        <v>8390</v>
      </c>
      <c r="F1139" s="20" t="s">
        <v>8392</v>
      </c>
    </row>
    <row r="1140" spans="4:6" x14ac:dyDescent="0.25">
      <c r="D1140" s="11" t="s">
        <v>3474</v>
      </c>
      <c r="E1140" s="17" t="s">
        <v>3473</v>
      </c>
      <c r="F1140" s="19" t="s">
        <v>3475</v>
      </c>
    </row>
    <row r="1141" spans="4:6" x14ac:dyDescent="0.25">
      <c r="D1141" s="12" t="s">
        <v>3476</v>
      </c>
      <c r="E1141" s="16" t="s">
        <v>268</v>
      </c>
      <c r="F1141" s="20" t="s">
        <v>3477</v>
      </c>
    </row>
    <row r="1142" spans="4:6" x14ac:dyDescent="0.25">
      <c r="D1142" s="11" t="s">
        <v>3479</v>
      </c>
      <c r="E1142" s="17" t="s">
        <v>3478</v>
      </c>
      <c r="F1142" s="19" t="s">
        <v>3480</v>
      </c>
    </row>
    <row r="1143" spans="4:6" x14ac:dyDescent="0.25">
      <c r="D1143" s="12" t="s">
        <v>3482</v>
      </c>
      <c r="E1143" s="16" t="s">
        <v>3481</v>
      </c>
      <c r="F1143" s="20" t="s">
        <v>3483</v>
      </c>
    </row>
    <row r="1144" spans="4:6" x14ac:dyDescent="0.25">
      <c r="D1144" s="12" t="s">
        <v>6690</v>
      </c>
      <c r="E1144" s="16" t="s">
        <v>6689</v>
      </c>
      <c r="F1144" s="20" t="s">
        <v>6691</v>
      </c>
    </row>
    <row r="1145" spans="4:6" x14ac:dyDescent="0.25">
      <c r="D1145" s="12" t="s">
        <v>2762</v>
      </c>
      <c r="E1145" s="16" t="s">
        <v>2761</v>
      </c>
      <c r="F1145" s="20" t="s">
        <v>2763</v>
      </c>
    </row>
    <row r="1146" spans="4:6" x14ac:dyDescent="0.25">
      <c r="D1146" s="11" t="s">
        <v>3485</v>
      </c>
      <c r="E1146" s="17" t="s">
        <v>3484</v>
      </c>
      <c r="F1146" s="19" t="s">
        <v>3486</v>
      </c>
    </row>
    <row r="1147" spans="4:6" x14ac:dyDescent="0.25">
      <c r="D1147" s="12" t="s">
        <v>6474</v>
      </c>
      <c r="E1147" s="16" t="s">
        <v>6473</v>
      </c>
      <c r="F1147" s="20" t="s">
        <v>6475</v>
      </c>
    </row>
    <row r="1148" spans="4:6" x14ac:dyDescent="0.25">
      <c r="D1148" s="12" t="s">
        <v>3488</v>
      </c>
      <c r="E1148" s="16" t="s">
        <v>3487</v>
      </c>
      <c r="F1148" s="20" t="s">
        <v>3489</v>
      </c>
    </row>
    <row r="1149" spans="4:6" x14ac:dyDescent="0.25">
      <c r="D1149" s="12" t="s">
        <v>3494</v>
      </c>
      <c r="E1149" s="16" t="s">
        <v>3493</v>
      </c>
      <c r="F1149" s="20" t="s">
        <v>3495</v>
      </c>
    </row>
    <row r="1150" spans="4:6" x14ac:dyDescent="0.25">
      <c r="D1150" s="12" t="s">
        <v>3500</v>
      </c>
      <c r="E1150" s="16" t="s">
        <v>3499</v>
      </c>
      <c r="F1150" s="20" t="s">
        <v>3501</v>
      </c>
    </row>
    <row r="1151" spans="4:6" x14ac:dyDescent="0.25">
      <c r="D1151" s="11" t="s">
        <v>3503</v>
      </c>
      <c r="E1151" s="17" t="s">
        <v>3502</v>
      </c>
      <c r="F1151" s="19" t="s">
        <v>3504</v>
      </c>
    </row>
    <row r="1152" spans="4:6" x14ac:dyDescent="0.25">
      <c r="D1152" s="11" t="s">
        <v>3508</v>
      </c>
      <c r="E1152" s="17" t="s">
        <v>3505</v>
      </c>
      <c r="F1152" s="19" t="s">
        <v>3509</v>
      </c>
    </row>
    <row r="1153" spans="4:6" x14ac:dyDescent="0.25">
      <c r="D1153" s="11" t="s">
        <v>6227</v>
      </c>
      <c r="E1153" s="17" t="s">
        <v>6226</v>
      </c>
      <c r="F1153" s="19" t="s">
        <v>6228</v>
      </c>
    </row>
    <row r="1154" spans="4:6" x14ac:dyDescent="0.25">
      <c r="D1154" s="12" t="s">
        <v>3511</v>
      </c>
      <c r="E1154" s="16" t="s">
        <v>3510</v>
      </c>
      <c r="F1154" s="20" t="s">
        <v>3512</v>
      </c>
    </row>
    <row r="1155" spans="4:6" x14ac:dyDescent="0.25">
      <c r="D1155" s="11" t="s">
        <v>5864</v>
      </c>
      <c r="E1155" s="17" t="s">
        <v>5863</v>
      </c>
      <c r="F1155" s="19" t="s">
        <v>5865</v>
      </c>
    </row>
    <row r="1156" spans="4:6" x14ac:dyDescent="0.25">
      <c r="D1156" s="12" t="s">
        <v>4380</v>
      </c>
      <c r="E1156" s="16" t="s">
        <v>4379</v>
      </c>
      <c r="F1156" s="20" t="s">
        <v>4381</v>
      </c>
    </row>
    <row r="1157" spans="4:6" x14ac:dyDescent="0.25">
      <c r="D1157" s="11" t="s">
        <v>4164</v>
      </c>
      <c r="E1157" s="17" t="s">
        <v>4161</v>
      </c>
      <c r="F1157" s="19" t="s">
        <v>4165</v>
      </c>
    </row>
    <row r="1158" spans="4:6" x14ac:dyDescent="0.25">
      <c r="D1158" s="12" t="s">
        <v>4164</v>
      </c>
      <c r="E1158" s="16" t="s">
        <v>6761</v>
      </c>
      <c r="F1158" s="20" t="s">
        <v>6764</v>
      </c>
    </row>
    <row r="1159" spans="4:6" x14ac:dyDescent="0.25">
      <c r="D1159" s="11" t="s">
        <v>4164</v>
      </c>
      <c r="E1159" s="17" t="s">
        <v>7913</v>
      </c>
      <c r="F1159" s="19" t="s">
        <v>7914</v>
      </c>
    </row>
    <row r="1160" spans="4:6" x14ac:dyDescent="0.25">
      <c r="D1160" s="12" t="s">
        <v>3517</v>
      </c>
      <c r="E1160" s="16" t="s">
        <v>3516</v>
      </c>
      <c r="F1160" s="20" t="s">
        <v>3518</v>
      </c>
    </row>
    <row r="1161" spans="4:6" x14ac:dyDescent="0.25">
      <c r="D1161" s="12" t="s">
        <v>3523</v>
      </c>
      <c r="E1161" s="16" t="s">
        <v>3522</v>
      </c>
      <c r="F1161" s="20" t="s">
        <v>3524</v>
      </c>
    </row>
    <row r="1162" spans="4:6" x14ac:dyDescent="0.25">
      <c r="D1162" s="11" t="s">
        <v>3526</v>
      </c>
      <c r="E1162" s="17" t="s">
        <v>3525</v>
      </c>
      <c r="F1162" s="19" t="s">
        <v>3527</v>
      </c>
    </row>
    <row r="1163" spans="4:6" x14ac:dyDescent="0.25">
      <c r="D1163" s="11" t="s">
        <v>3520</v>
      </c>
      <c r="E1163" s="17" t="s">
        <v>3519</v>
      </c>
      <c r="F1163" s="19" t="s">
        <v>3521</v>
      </c>
    </row>
    <row r="1164" spans="4:6" x14ac:dyDescent="0.25">
      <c r="D1164" s="12" t="s">
        <v>473</v>
      </c>
      <c r="E1164" s="16" t="s">
        <v>468</v>
      </c>
      <c r="F1164" s="20" t="s">
        <v>474</v>
      </c>
    </row>
    <row r="1165" spans="4:6" x14ac:dyDescent="0.25">
      <c r="D1165" s="11" t="s">
        <v>3532</v>
      </c>
      <c r="E1165" s="17" t="s">
        <v>3531</v>
      </c>
      <c r="F1165" s="19" t="s">
        <v>3533</v>
      </c>
    </row>
    <row r="1166" spans="4:6" x14ac:dyDescent="0.25">
      <c r="D1166" s="12" t="s">
        <v>3534</v>
      </c>
      <c r="E1166" s="16" t="s">
        <v>3531</v>
      </c>
      <c r="F1166" s="20" t="s">
        <v>3535</v>
      </c>
    </row>
    <row r="1167" spans="4:6" x14ac:dyDescent="0.25">
      <c r="D1167" s="12" t="s">
        <v>4934</v>
      </c>
      <c r="E1167" s="16" t="s">
        <v>4933</v>
      </c>
      <c r="F1167" s="20" t="s">
        <v>4935</v>
      </c>
    </row>
    <row r="1168" spans="4:6" x14ac:dyDescent="0.25">
      <c r="D1168" s="11" t="s">
        <v>3543</v>
      </c>
      <c r="E1168" s="17" t="s">
        <v>3542</v>
      </c>
      <c r="F1168" s="19" t="s">
        <v>3544</v>
      </c>
    </row>
    <row r="1169" spans="4:6" x14ac:dyDescent="0.25">
      <c r="D1169" s="12" t="s">
        <v>3546</v>
      </c>
      <c r="E1169" s="16" t="s">
        <v>3545</v>
      </c>
      <c r="F1169" s="20" t="s">
        <v>3547</v>
      </c>
    </row>
    <row r="1170" spans="4:6" x14ac:dyDescent="0.25">
      <c r="D1170" s="12" t="s">
        <v>889</v>
      </c>
      <c r="E1170" s="16" t="s">
        <v>888</v>
      </c>
      <c r="F1170" s="20" t="s">
        <v>890</v>
      </c>
    </row>
    <row r="1171" spans="4:6" x14ac:dyDescent="0.25">
      <c r="D1171" s="12" t="s">
        <v>1052</v>
      </c>
      <c r="E1171" s="16" t="s">
        <v>1051</v>
      </c>
      <c r="F1171" s="20" t="s">
        <v>1053</v>
      </c>
    </row>
    <row r="1172" spans="4:6" x14ac:dyDescent="0.25">
      <c r="D1172" s="11" t="s">
        <v>2310</v>
      </c>
      <c r="E1172" s="17" t="s">
        <v>2307</v>
      </c>
      <c r="F1172" s="19" t="s">
        <v>2311</v>
      </c>
    </row>
    <row r="1173" spans="4:6" x14ac:dyDescent="0.25">
      <c r="D1173" s="12" t="s">
        <v>4468</v>
      </c>
      <c r="E1173" s="16" t="s">
        <v>4467</v>
      </c>
      <c r="F1173" s="20" t="s">
        <v>4469</v>
      </c>
    </row>
    <row r="1174" spans="4:6" x14ac:dyDescent="0.25">
      <c r="D1174" s="12" t="s">
        <v>7034</v>
      </c>
      <c r="E1174" s="16" t="s">
        <v>7033</v>
      </c>
      <c r="F1174" s="20" t="s">
        <v>7035</v>
      </c>
    </row>
    <row r="1175" spans="4:6" x14ac:dyDescent="0.25">
      <c r="D1175" s="11" t="s">
        <v>7396</v>
      </c>
      <c r="E1175" s="17" t="s">
        <v>7394</v>
      </c>
      <c r="F1175" s="19" t="s">
        <v>7397</v>
      </c>
    </row>
    <row r="1176" spans="4:6" x14ac:dyDescent="0.25">
      <c r="D1176" s="11" t="s">
        <v>3549</v>
      </c>
      <c r="E1176" s="17" t="s">
        <v>3548</v>
      </c>
      <c r="F1176" s="19" t="s">
        <v>3550</v>
      </c>
    </row>
    <row r="1177" spans="4:6" x14ac:dyDescent="0.25">
      <c r="D1177" s="12" t="s">
        <v>3551</v>
      </c>
      <c r="E1177" s="16" t="s">
        <v>3548</v>
      </c>
      <c r="F1177" s="20" t="s">
        <v>3552</v>
      </c>
    </row>
    <row r="1178" spans="4:6" x14ac:dyDescent="0.25">
      <c r="D1178" s="12" t="s">
        <v>3557</v>
      </c>
      <c r="E1178" s="16" t="s">
        <v>3556</v>
      </c>
      <c r="F1178" s="20" t="s">
        <v>3558</v>
      </c>
    </row>
    <row r="1179" spans="4:6" x14ac:dyDescent="0.25">
      <c r="D1179" s="11" t="s">
        <v>4952</v>
      </c>
      <c r="E1179" s="17" t="s">
        <v>4950</v>
      </c>
      <c r="F1179" s="19" t="s">
        <v>4953</v>
      </c>
    </row>
    <row r="1180" spans="4:6" x14ac:dyDescent="0.25">
      <c r="D1180" s="12" t="s">
        <v>3569</v>
      </c>
      <c r="E1180" s="16" t="s">
        <v>3568</v>
      </c>
      <c r="F1180" s="20" t="s">
        <v>3570</v>
      </c>
    </row>
    <row r="1181" spans="4:6" x14ac:dyDescent="0.25">
      <c r="D1181" s="11" t="s">
        <v>2402</v>
      </c>
      <c r="E1181" s="17" t="s">
        <v>2399</v>
      </c>
      <c r="F1181" s="19" t="s">
        <v>2403</v>
      </c>
    </row>
    <row r="1182" spans="4:6" x14ac:dyDescent="0.25">
      <c r="D1182" s="12" t="s">
        <v>3563</v>
      </c>
      <c r="E1182" s="16" t="s">
        <v>3562</v>
      </c>
      <c r="F1182" s="20" t="s">
        <v>3564</v>
      </c>
    </row>
    <row r="1183" spans="4:6" x14ac:dyDescent="0.25">
      <c r="D1183" s="11" t="s">
        <v>3566</v>
      </c>
      <c r="E1183" s="17" t="s">
        <v>3565</v>
      </c>
      <c r="F1183" s="19" t="s">
        <v>3567</v>
      </c>
    </row>
    <row r="1184" spans="4:6" x14ac:dyDescent="0.25">
      <c r="D1184" s="11" t="s">
        <v>1963</v>
      </c>
      <c r="E1184" s="17" t="s">
        <v>1962</v>
      </c>
      <c r="F1184" s="19" t="s">
        <v>1964</v>
      </c>
    </row>
    <row r="1185" spans="4:6" x14ac:dyDescent="0.25">
      <c r="D1185" s="11" t="s">
        <v>3571</v>
      </c>
      <c r="E1185" s="17" t="s">
        <v>3568</v>
      </c>
      <c r="F1185" s="19" t="s">
        <v>3572</v>
      </c>
    </row>
    <row r="1186" spans="4:6" x14ac:dyDescent="0.25">
      <c r="D1186" s="11" t="s">
        <v>3576</v>
      </c>
      <c r="E1186" s="17" t="s">
        <v>3575</v>
      </c>
      <c r="F1186" s="19" t="s">
        <v>3577</v>
      </c>
    </row>
    <row r="1187" spans="4:6" x14ac:dyDescent="0.25">
      <c r="D1187" s="11" t="s">
        <v>3581</v>
      </c>
      <c r="E1187" s="17" t="s">
        <v>3578</v>
      </c>
      <c r="F1187" s="19" t="s">
        <v>3582</v>
      </c>
    </row>
    <row r="1188" spans="4:6" x14ac:dyDescent="0.25">
      <c r="D1188" s="12" t="s">
        <v>3583</v>
      </c>
      <c r="E1188" s="16" t="s">
        <v>3578</v>
      </c>
      <c r="F1188" s="20" t="s">
        <v>3584</v>
      </c>
    </row>
    <row r="1189" spans="4:6" x14ac:dyDescent="0.25">
      <c r="D1189" s="11" t="s">
        <v>3585</v>
      </c>
      <c r="E1189" s="17" t="s">
        <v>3578</v>
      </c>
      <c r="F1189" s="19" t="s">
        <v>3586</v>
      </c>
    </row>
    <row r="1190" spans="4:6" x14ac:dyDescent="0.25">
      <c r="D1190" s="12" t="s">
        <v>3587</v>
      </c>
      <c r="E1190" s="16" t="s">
        <v>3578</v>
      </c>
      <c r="F1190" s="20" t="s">
        <v>3588</v>
      </c>
    </row>
    <row r="1191" spans="4:6" x14ac:dyDescent="0.25">
      <c r="D1191" s="11" t="s">
        <v>3587</v>
      </c>
      <c r="E1191" s="17" t="s">
        <v>3578</v>
      </c>
      <c r="F1191" s="19" t="s">
        <v>3589</v>
      </c>
    </row>
    <row r="1192" spans="4:6" x14ac:dyDescent="0.25">
      <c r="D1192" s="12" t="s">
        <v>3587</v>
      </c>
      <c r="E1192" s="16" t="s">
        <v>3578</v>
      </c>
      <c r="F1192" s="20" t="s">
        <v>3590</v>
      </c>
    </row>
    <row r="1193" spans="4:6" x14ac:dyDescent="0.25">
      <c r="D1193" s="12" t="s">
        <v>3608</v>
      </c>
      <c r="E1193" s="16" t="s">
        <v>3607</v>
      </c>
      <c r="F1193" s="20" t="s">
        <v>3609</v>
      </c>
    </row>
    <row r="1194" spans="4:6" x14ac:dyDescent="0.25">
      <c r="D1194" s="11" t="s">
        <v>3600</v>
      </c>
      <c r="E1194" s="17" t="s">
        <v>3599</v>
      </c>
      <c r="F1194" s="19" t="s">
        <v>3601</v>
      </c>
    </row>
    <row r="1195" spans="4:6" x14ac:dyDescent="0.25">
      <c r="D1195" s="11" t="s">
        <v>9108</v>
      </c>
      <c r="E1195" s="17" t="s">
        <v>9107</v>
      </c>
      <c r="F1195" s="19" t="s">
        <v>9109</v>
      </c>
    </row>
    <row r="1196" spans="4:6" x14ac:dyDescent="0.25">
      <c r="D1196" s="12" t="s">
        <v>4209</v>
      </c>
      <c r="E1196" s="16" t="s">
        <v>4206</v>
      </c>
      <c r="F1196" s="20" t="s">
        <v>4210</v>
      </c>
    </row>
    <row r="1197" spans="4:6" x14ac:dyDescent="0.25">
      <c r="D1197" s="12" t="s">
        <v>3602</v>
      </c>
      <c r="E1197" s="16" t="s">
        <v>3599</v>
      </c>
      <c r="F1197" s="20" t="s">
        <v>3603</v>
      </c>
    </row>
    <row r="1198" spans="4:6" x14ac:dyDescent="0.25">
      <c r="D1198" s="11" t="s">
        <v>3611</v>
      </c>
      <c r="E1198" s="17" t="s">
        <v>3610</v>
      </c>
      <c r="F1198" s="19" t="s">
        <v>3612</v>
      </c>
    </row>
    <row r="1199" spans="4:6" x14ac:dyDescent="0.25">
      <c r="D1199" s="12" t="s">
        <v>3614</v>
      </c>
      <c r="E1199" s="16" t="s">
        <v>3613</v>
      </c>
      <c r="F1199" s="20" t="s">
        <v>3615</v>
      </c>
    </row>
    <row r="1200" spans="4:6" x14ac:dyDescent="0.25">
      <c r="D1200" s="11" t="s">
        <v>6829</v>
      </c>
      <c r="E1200" s="17" t="s">
        <v>6828</v>
      </c>
      <c r="F1200" s="19" t="s">
        <v>6830</v>
      </c>
    </row>
    <row r="1201" spans="4:6" x14ac:dyDescent="0.25">
      <c r="D1201" s="12" t="s">
        <v>3620</v>
      </c>
      <c r="E1201" s="16" t="s">
        <v>3619</v>
      </c>
      <c r="F1201" s="20" t="s">
        <v>3621</v>
      </c>
    </row>
    <row r="1202" spans="4:6" x14ac:dyDescent="0.25">
      <c r="D1202" s="12" t="s">
        <v>7443</v>
      </c>
      <c r="E1202" s="16" t="s">
        <v>7442</v>
      </c>
      <c r="F1202" s="20" t="s">
        <v>7444</v>
      </c>
    </row>
    <row r="1203" spans="4:6" x14ac:dyDescent="0.25">
      <c r="D1203" s="11" t="s">
        <v>3623</v>
      </c>
      <c r="E1203" s="17" t="s">
        <v>3622</v>
      </c>
      <c r="F1203" s="19" t="s">
        <v>3624</v>
      </c>
    </row>
    <row r="1204" spans="4:6" x14ac:dyDescent="0.25">
      <c r="D1204" s="12" t="s">
        <v>8732</v>
      </c>
      <c r="E1204" s="16" t="s">
        <v>8731</v>
      </c>
      <c r="F1204" s="20" t="s">
        <v>8733</v>
      </c>
    </row>
    <row r="1205" spans="4:6" x14ac:dyDescent="0.25">
      <c r="D1205" s="12" t="s">
        <v>3626</v>
      </c>
      <c r="E1205" s="16" t="s">
        <v>3625</v>
      </c>
      <c r="F1205" s="20" t="s">
        <v>3627</v>
      </c>
    </row>
    <row r="1206" spans="4:6" x14ac:dyDescent="0.25">
      <c r="D1206" s="12" t="s">
        <v>2515</v>
      </c>
      <c r="E1206" s="16" t="s">
        <v>2514</v>
      </c>
      <c r="F1206" s="20" t="s">
        <v>2516</v>
      </c>
    </row>
    <row r="1207" spans="4:6" x14ac:dyDescent="0.25">
      <c r="D1207" s="11" t="s">
        <v>3629</v>
      </c>
      <c r="E1207" s="17" t="s">
        <v>3628</v>
      </c>
      <c r="F1207" s="19" t="s">
        <v>3630</v>
      </c>
    </row>
    <row r="1208" spans="4:6" x14ac:dyDescent="0.25">
      <c r="D1208" s="11" t="s">
        <v>3635</v>
      </c>
      <c r="E1208" s="17" t="s">
        <v>3634</v>
      </c>
      <c r="F1208" s="19" t="s">
        <v>3636</v>
      </c>
    </row>
    <row r="1209" spans="4:6" x14ac:dyDescent="0.25">
      <c r="D1209" s="12" t="s">
        <v>1453</v>
      </c>
      <c r="E1209" s="16" t="s">
        <v>1452</v>
      </c>
      <c r="F1209" s="20" t="s">
        <v>1454</v>
      </c>
    </row>
    <row r="1210" spans="4:6" x14ac:dyDescent="0.25">
      <c r="D1210" s="12" t="s">
        <v>3638</v>
      </c>
      <c r="E1210" s="16" t="s">
        <v>3637</v>
      </c>
      <c r="F1210" s="20" t="s">
        <v>3639</v>
      </c>
    </row>
    <row r="1211" spans="4:6" x14ac:dyDescent="0.25">
      <c r="D1211" s="12" t="s">
        <v>3632</v>
      </c>
      <c r="E1211" s="16" t="s">
        <v>3631</v>
      </c>
      <c r="F1211" s="20" t="s">
        <v>3633</v>
      </c>
    </row>
    <row r="1212" spans="4:6" x14ac:dyDescent="0.25">
      <c r="D1212" s="12" t="s">
        <v>3644</v>
      </c>
      <c r="E1212" s="16" t="s">
        <v>3643</v>
      </c>
      <c r="F1212" s="20" t="s">
        <v>3645</v>
      </c>
    </row>
    <row r="1213" spans="4:6" x14ac:dyDescent="0.25">
      <c r="D1213" s="11" t="s">
        <v>3647</v>
      </c>
      <c r="E1213" s="17" t="s">
        <v>3646</v>
      </c>
      <c r="F1213" s="19" t="s">
        <v>3648</v>
      </c>
    </row>
    <row r="1214" spans="4:6" x14ac:dyDescent="0.25">
      <c r="D1214" s="11" t="s">
        <v>341</v>
      </c>
      <c r="E1214" s="17" t="s">
        <v>340</v>
      </c>
      <c r="F1214" s="19" t="s">
        <v>342</v>
      </c>
    </row>
    <row r="1215" spans="4:6" x14ac:dyDescent="0.25">
      <c r="D1215" s="11" t="s">
        <v>3653</v>
      </c>
      <c r="E1215" s="17" t="s">
        <v>3652</v>
      </c>
      <c r="F1215" s="19" t="s">
        <v>3654</v>
      </c>
    </row>
    <row r="1216" spans="4:6" x14ac:dyDescent="0.25">
      <c r="D1216" s="12" t="s">
        <v>3656</v>
      </c>
      <c r="E1216" s="16" t="s">
        <v>3655</v>
      </c>
      <c r="F1216" s="20" t="s">
        <v>3657</v>
      </c>
    </row>
    <row r="1217" spans="4:6" x14ac:dyDescent="0.25">
      <c r="D1217" s="11" t="s">
        <v>3659</v>
      </c>
      <c r="E1217" s="17" t="s">
        <v>3658</v>
      </c>
      <c r="F1217" s="19" t="s">
        <v>3660</v>
      </c>
    </row>
    <row r="1218" spans="4:6" x14ac:dyDescent="0.25">
      <c r="D1218" s="12" t="s">
        <v>3662</v>
      </c>
      <c r="E1218" s="16" t="s">
        <v>3661</v>
      </c>
      <c r="F1218" s="20" t="s">
        <v>3663</v>
      </c>
    </row>
    <row r="1219" spans="4:6" x14ac:dyDescent="0.25">
      <c r="D1219" s="11" t="s">
        <v>3665</v>
      </c>
      <c r="E1219" s="17" t="s">
        <v>3664</v>
      </c>
      <c r="F1219" s="19" t="s">
        <v>3666</v>
      </c>
    </row>
    <row r="1220" spans="4:6" x14ac:dyDescent="0.25">
      <c r="D1220" s="12" t="s">
        <v>3668</v>
      </c>
      <c r="E1220" s="16" t="s">
        <v>3667</v>
      </c>
      <c r="F1220" s="20" t="s">
        <v>3669</v>
      </c>
    </row>
    <row r="1221" spans="4:6" x14ac:dyDescent="0.25">
      <c r="D1221" s="12" t="s">
        <v>3674</v>
      </c>
      <c r="E1221" s="16" t="s">
        <v>3673</v>
      </c>
      <c r="F1221" s="20" t="s">
        <v>3675</v>
      </c>
    </row>
    <row r="1222" spans="4:6" x14ac:dyDescent="0.25">
      <c r="D1222" s="11" t="s">
        <v>3671</v>
      </c>
      <c r="E1222" s="17" t="s">
        <v>3670</v>
      </c>
      <c r="F1222" s="19" t="s">
        <v>3672</v>
      </c>
    </row>
    <row r="1223" spans="4:6" x14ac:dyDescent="0.25">
      <c r="D1223" s="11" t="s">
        <v>3677</v>
      </c>
      <c r="E1223" s="17" t="s">
        <v>3676</v>
      </c>
      <c r="F1223" s="19" t="s">
        <v>3678</v>
      </c>
    </row>
    <row r="1224" spans="4:6" x14ac:dyDescent="0.25">
      <c r="D1224" s="12" t="s">
        <v>3680</v>
      </c>
      <c r="E1224" s="16" t="s">
        <v>3679</v>
      </c>
      <c r="F1224" s="20" t="s">
        <v>3681</v>
      </c>
    </row>
    <row r="1225" spans="4:6" x14ac:dyDescent="0.25">
      <c r="D1225" s="12" t="s">
        <v>4888</v>
      </c>
      <c r="E1225" s="16" t="s">
        <v>4887</v>
      </c>
      <c r="F1225" s="20" t="s">
        <v>4889</v>
      </c>
    </row>
    <row r="1226" spans="4:6" x14ac:dyDescent="0.25">
      <c r="D1226" s="12" t="s">
        <v>2943</v>
      </c>
      <c r="E1226" s="16" t="s">
        <v>2942</v>
      </c>
      <c r="F1226" s="20" t="s">
        <v>2944</v>
      </c>
    </row>
    <row r="1227" spans="4:6" x14ac:dyDescent="0.25">
      <c r="D1227" s="12" t="s">
        <v>9219</v>
      </c>
      <c r="E1227" s="16" t="s">
        <v>9218</v>
      </c>
      <c r="F1227" s="20" t="s">
        <v>9220</v>
      </c>
    </row>
    <row r="1228" spans="4:6" x14ac:dyDescent="0.25">
      <c r="D1228" s="12" t="s">
        <v>2151</v>
      </c>
      <c r="E1228" s="16" t="s">
        <v>2150</v>
      </c>
      <c r="F1228" s="20" t="s">
        <v>2152</v>
      </c>
    </row>
    <row r="1229" spans="4:6" x14ac:dyDescent="0.25">
      <c r="D1229" s="11" t="s">
        <v>3683</v>
      </c>
      <c r="E1229" s="17" t="s">
        <v>3682</v>
      </c>
      <c r="F1229" s="19" t="s">
        <v>3684</v>
      </c>
    </row>
    <row r="1230" spans="4:6" x14ac:dyDescent="0.25">
      <c r="D1230" s="11" t="s">
        <v>6445</v>
      </c>
      <c r="E1230" s="17" t="s">
        <v>6444</v>
      </c>
      <c r="F1230" s="19" t="s">
        <v>6446</v>
      </c>
    </row>
    <row r="1231" spans="4:6" x14ac:dyDescent="0.25">
      <c r="D1231" s="11" t="s">
        <v>3689</v>
      </c>
      <c r="E1231" s="17" t="s">
        <v>3688</v>
      </c>
      <c r="F1231" s="19" t="s">
        <v>3690</v>
      </c>
    </row>
    <row r="1232" spans="4:6" x14ac:dyDescent="0.25">
      <c r="D1232" s="12" t="s">
        <v>3689</v>
      </c>
      <c r="E1232" s="16" t="s">
        <v>3688</v>
      </c>
      <c r="F1232" s="20" t="s">
        <v>3691</v>
      </c>
    </row>
    <row r="1233" spans="4:6" x14ac:dyDescent="0.25">
      <c r="D1233" s="11" t="s">
        <v>6883</v>
      </c>
      <c r="E1233" s="17" t="s">
        <v>6882</v>
      </c>
      <c r="F1233" s="19" t="s">
        <v>6884</v>
      </c>
    </row>
    <row r="1234" spans="4:6" x14ac:dyDescent="0.25">
      <c r="D1234" s="12" t="s">
        <v>3696</v>
      </c>
      <c r="E1234" s="16" t="s">
        <v>3695</v>
      </c>
      <c r="F1234" s="20" t="s">
        <v>3697</v>
      </c>
    </row>
    <row r="1235" spans="4:6" x14ac:dyDescent="0.25">
      <c r="D1235" s="11" t="s">
        <v>7381</v>
      </c>
      <c r="E1235" s="17" t="s">
        <v>7380</v>
      </c>
      <c r="F1235" s="19" t="s">
        <v>7382</v>
      </c>
    </row>
    <row r="1236" spans="4:6" x14ac:dyDescent="0.25">
      <c r="D1236" s="12" t="s">
        <v>2633</v>
      </c>
      <c r="E1236" s="16" t="s">
        <v>2632</v>
      </c>
      <c r="F1236" s="20" t="s">
        <v>2634</v>
      </c>
    </row>
    <row r="1237" spans="4:6" x14ac:dyDescent="0.25">
      <c r="D1237" s="12" t="s">
        <v>688</v>
      </c>
      <c r="E1237" s="16" t="s">
        <v>192</v>
      </c>
      <c r="F1237" s="20" t="s">
        <v>689</v>
      </c>
    </row>
    <row r="1238" spans="4:6" x14ac:dyDescent="0.25">
      <c r="D1238" s="11" t="s">
        <v>3699</v>
      </c>
      <c r="E1238" s="17" t="s">
        <v>3698</v>
      </c>
      <c r="F1238" s="19" t="s">
        <v>3700</v>
      </c>
    </row>
    <row r="1239" spans="4:6" x14ac:dyDescent="0.25">
      <c r="D1239" s="12" t="s">
        <v>3706</v>
      </c>
      <c r="E1239" s="16" t="s">
        <v>55</v>
      </c>
      <c r="F1239" s="20" t="s">
        <v>3707</v>
      </c>
    </row>
    <row r="1240" spans="4:6" x14ac:dyDescent="0.25">
      <c r="D1240" s="11" t="s">
        <v>3706</v>
      </c>
      <c r="E1240" s="17" t="s">
        <v>55</v>
      </c>
      <c r="F1240" s="19" t="s">
        <v>3708</v>
      </c>
    </row>
    <row r="1241" spans="4:6" x14ac:dyDescent="0.25">
      <c r="D1241" s="12" t="s">
        <v>3714</v>
      </c>
      <c r="E1241" s="16" t="s">
        <v>3713</v>
      </c>
      <c r="F1241" s="20" t="s">
        <v>3715</v>
      </c>
    </row>
    <row r="1242" spans="4:6" x14ac:dyDescent="0.25">
      <c r="D1242" s="11" t="s">
        <v>3717</v>
      </c>
      <c r="E1242" s="17" t="s">
        <v>3716</v>
      </c>
      <c r="F1242" s="19" t="s">
        <v>3718</v>
      </c>
    </row>
    <row r="1243" spans="4:6" x14ac:dyDescent="0.25">
      <c r="D1243" s="12" t="s">
        <v>3720</v>
      </c>
      <c r="E1243" s="16" t="s">
        <v>3719</v>
      </c>
      <c r="F1243" s="20" t="s">
        <v>3721</v>
      </c>
    </row>
    <row r="1244" spans="4:6" x14ac:dyDescent="0.25">
      <c r="D1244" s="11" t="s">
        <v>6199</v>
      </c>
      <c r="E1244" s="17" t="s">
        <v>6196</v>
      </c>
      <c r="F1244" s="19" t="s">
        <v>6200</v>
      </c>
    </row>
    <row r="1245" spans="4:6" x14ac:dyDescent="0.25">
      <c r="D1245" s="12" t="s">
        <v>4585</v>
      </c>
      <c r="E1245" s="16" t="s">
        <v>4584</v>
      </c>
      <c r="F1245" s="20" t="s">
        <v>4586</v>
      </c>
    </row>
    <row r="1246" spans="4:6" x14ac:dyDescent="0.25">
      <c r="D1246" s="11" t="s">
        <v>3723</v>
      </c>
      <c r="E1246" s="17" t="s">
        <v>3722</v>
      </c>
      <c r="F1246" s="19" t="s">
        <v>3724</v>
      </c>
    </row>
    <row r="1247" spans="4:6" x14ac:dyDescent="0.25">
      <c r="D1247" s="12" t="s">
        <v>4955</v>
      </c>
      <c r="E1247" s="16" t="s">
        <v>4954</v>
      </c>
      <c r="F1247" s="20" t="s">
        <v>4956</v>
      </c>
    </row>
    <row r="1248" spans="4:6" x14ac:dyDescent="0.25">
      <c r="D1248" s="11" t="s">
        <v>805</v>
      </c>
      <c r="E1248" s="17" t="s">
        <v>804</v>
      </c>
      <c r="F1248" s="19" t="s">
        <v>806</v>
      </c>
    </row>
    <row r="1249" spans="4:6" x14ac:dyDescent="0.25">
      <c r="D1249" s="12" t="s">
        <v>3732</v>
      </c>
      <c r="E1249" s="16" t="s">
        <v>3731</v>
      </c>
      <c r="F1249" s="20" t="s">
        <v>3733</v>
      </c>
    </row>
    <row r="1250" spans="4:6" x14ac:dyDescent="0.25">
      <c r="D1250" s="11" t="s">
        <v>3735</v>
      </c>
      <c r="E1250" s="17" t="s">
        <v>3734</v>
      </c>
      <c r="F1250" s="19" t="s">
        <v>3736</v>
      </c>
    </row>
    <row r="1251" spans="4:6" x14ac:dyDescent="0.25">
      <c r="D1251" s="12" t="s">
        <v>3738</v>
      </c>
      <c r="E1251" s="16" t="s">
        <v>3737</v>
      </c>
      <c r="F1251" s="20" t="s">
        <v>3739</v>
      </c>
    </row>
    <row r="1252" spans="4:6" x14ac:dyDescent="0.25">
      <c r="D1252" s="11" t="s">
        <v>7347</v>
      </c>
      <c r="E1252" s="17" t="s">
        <v>7346</v>
      </c>
      <c r="F1252" s="19" t="s">
        <v>7348</v>
      </c>
    </row>
    <row r="1253" spans="4:6" x14ac:dyDescent="0.25">
      <c r="D1253" s="11" t="s">
        <v>3741</v>
      </c>
      <c r="E1253" s="17" t="s">
        <v>3740</v>
      </c>
      <c r="F1253" s="19" t="s">
        <v>3742</v>
      </c>
    </row>
    <row r="1254" spans="4:6" x14ac:dyDescent="0.25">
      <c r="D1254" s="12" t="s">
        <v>3744</v>
      </c>
      <c r="E1254" s="16" t="s">
        <v>3743</v>
      </c>
      <c r="F1254" s="20" t="s">
        <v>3745</v>
      </c>
    </row>
    <row r="1255" spans="4:6" x14ac:dyDescent="0.25">
      <c r="D1255" s="12" t="s">
        <v>4544</v>
      </c>
      <c r="E1255" s="16" t="s">
        <v>4543</v>
      </c>
      <c r="F1255" s="20" t="s">
        <v>4545</v>
      </c>
    </row>
    <row r="1256" spans="4:6" x14ac:dyDescent="0.25">
      <c r="D1256" s="11" t="s">
        <v>1349</v>
      </c>
      <c r="E1256" s="17" t="s">
        <v>1341</v>
      </c>
      <c r="F1256" s="19" t="s">
        <v>1350</v>
      </c>
    </row>
    <row r="1257" spans="4:6" x14ac:dyDescent="0.25">
      <c r="D1257" s="11" t="s">
        <v>1953</v>
      </c>
      <c r="E1257" s="17" t="s">
        <v>1942</v>
      </c>
      <c r="F1257" s="19" t="s">
        <v>1954</v>
      </c>
    </row>
    <row r="1258" spans="4:6" x14ac:dyDescent="0.25">
      <c r="D1258" s="12" t="s">
        <v>6013</v>
      </c>
      <c r="E1258" s="16" t="s">
        <v>6012</v>
      </c>
      <c r="F1258" s="20" t="s">
        <v>6014</v>
      </c>
    </row>
    <row r="1259" spans="4:6" x14ac:dyDescent="0.25">
      <c r="D1259" s="12" t="s">
        <v>3750</v>
      </c>
      <c r="E1259" s="16" t="s">
        <v>3749</v>
      </c>
      <c r="F1259" s="20" t="s">
        <v>3751</v>
      </c>
    </row>
    <row r="1260" spans="4:6" x14ac:dyDescent="0.25">
      <c r="D1260" s="12" t="s">
        <v>3755</v>
      </c>
      <c r="E1260" s="16" t="s">
        <v>3754</v>
      </c>
      <c r="F1260" s="20" t="s">
        <v>3756</v>
      </c>
    </row>
    <row r="1261" spans="4:6" x14ac:dyDescent="0.25">
      <c r="D1261" s="12" t="s">
        <v>2863</v>
      </c>
      <c r="E1261" s="16" t="s">
        <v>2862</v>
      </c>
      <c r="F1261" s="20" t="s">
        <v>2864</v>
      </c>
    </row>
    <row r="1262" spans="4:6" x14ac:dyDescent="0.25">
      <c r="D1262" s="12" t="s">
        <v>8797</v>
      </c>
      <c r="E1262" s="16" t="s">
        <v>8796</v>
      </c>
      <c r="F1262" s="20" t="s">
        <v>8798</v>
      </c>
    </row>
    <row r="1263" spans="4:6" x14ac:dyDescent="0.25">
      <c r="D1263" s="11" t="s">
        <v>1467</v>
      </c>
      <c r="E1263" s="17" t="s">
        <v>1462</v>
      </c>
      <c r="F1263" s="19" t="s">
        <v>1468</v>
      </c>
    </row>
    <row r="1264" spans="4:6" x14ac:dyDescent="0.25">
      <c r="D1264" s="12" t="s">
        <v>7559</v>
      </c>
      <c r="E1264" s="16" t="s">
        <v>7558</v>
      </c>
      <c r="F1264" s="20" t="s">
        <v>7560</v>
      </c>
    </row>
    <row r="1265" spans="4:6" x14ac:dyDescent="0.25">
      <c r="D1265" s="12" t="s">
        <v>6212</v>
      </c>
      <c r="E1265" s="16" t="s">
        <v>6211</v>
      </c>
      <c r="F1265" s="20" t="s">
        <v>6213</v>
      </c>
    </row>
    <row r="1266" spans="4:6" x14ac:dyDescent="0.25">
      <c r="D1266" s="12" t="s">
        <v>6838</v>
      </c>
      <c r="E1266" s="16" t="s">
        <v>6837</v>
      </c>
      <c r="F1266" s="20" t="s">
        <v>6839</v>
      </c>
    </row>
    <row r="1267" spans="4:6" x14ac:dyDescent="0.25">
      <c r="D1267" s="12" t="s">
        <v>3765</v>
      </c>
      <c r="E1267" s="16" t="s">
        <v>3763</v>
      </c>
      <c r="F1267" s="20" t="s">
        <v>3766</v>
      </c>
    </row>
    <row r="1268" spans="4:6" x14ac:dyDescent="0.25">
      <c r="D1268" s="11" t="s">
        <v>3767</v>
      </c>
      <c r="E1268" s="17" t="s">
        <v>3763</v>
      </c>
      <c r="F1268" s="19" t="s">
        <v>3768</v>
      </c>
    </row>
    <row r="1269" spans="4:6" x14ac:dyDescent="0.25">
      <c r="D1269" s="11" t="s">
        <v>1418</v>
      </c>
      <c r="E1269" s="17" t="s">
        <v>1417</v>
      </c>
      <c r="F1269" s="19" t="s">
        <v>1419</v>
      </c>
    </row>
    <row r="1270" spans="4:6" x14ac:dyDescent="0.25">
      <c r="D1270" s="11" t="s">
        <v>1418</v>
      </c>
      <c r="E1270" s="17" t="s">
        <v>5375</v>
      </c>
      <c r="F1270" s="19" t="s">
        <v>5378</v>
      </c>
    </row>
    <row r="1271" spans="4:6" x14ac:dyDescent="0.25">
      <c r="D1271" s="11" t="s">
        <v>6096</v>
      </c>
      <c r="E1271" s="17" t="s">
        <v>6095</v>
      </c>
      <c r="F1271" s="19" t="s">
        <v>6097</v>
      </c>
    </row>
    <row r="1272" spans="4:6" x14ac:dyDescent="0.25">
      <c r="D1272" s="11" t="s">
        <v>6669</v>
      </c>
      <c r="E1272" s="17" t="s">
        <v>6668</v>
      </c>
      <c r="F1272" s="19" t="s">
        <v>6670</v>
      </c>
    </row>
    <row r="1273" spans="4:6" x14ac:dyDescent="0.25">
      <c r="D1273" s="11" t="s">
        <v>8873</v>
      </c>
      <c r="E1273" s="17" t="s">
        <v>8872</v>
      </c>
      <c r="F1273" s="19" t="s">
        <v>8874</v>
      </c>
    </row>
    <row r="1274" spans="4:6" x14ac:dyDescent="0.25">
      <c r="D1274" s="12" t="s">
        <v>5314</v>
      </c>
      <c r="E1274" s="16" t="s">
        <v>5313</v>
      </c>
      <c r="F1274" s="20" t="s">
        <v>5315</v>
      </c>
    </row>
    <row r="1275" spans="4:6" x14ac:dyDescent="0.25">
      <c r="D1275" s="12" t="s">
        <v>3781</v>
      </c>
      <c r="E1275" s="16" t="s">
        <v>3780</v>
      </c>
      <c r="F1275" s="20" t="s">
        <v>3782</v>
      </c>
    </row>
    <row r="1276" spans="4:6" x14ac:dyDescent="0.25">
      <c r="D1276" s="11" t="s">
        <v>3783</v>
      </c>
      <c r="E1276" s="17" t="s">
        <v>3780</v>
      </c>
      <c r="F1276" s="19" t="s">
        <v>3784</v>
      </c>
    </row>
    <row r="1277" spans="4:6" x14ac:dyDescent="0.25">
      <c r="D1277" s="11" t="s">
        <v>3788</v>
      </c>
      <c r="E1277" s="17" t="s">
        <v>3787</v>
      </c>
      <c r="F1277" s="19" t="s">
        <v>3789</v>
      </c>
    </row>
    <row r="1278" spans="4:6" x14ac:dyDescent="0.25">
      <c r="D1278" s="12" t="s">
        <v>8067</v>
      </c>
      <c r="E1278" s="16" t="s">
        <v>8064</v>
      </c>
      <c r="F1278" s="20" t="s">
        <v>8068</v>
      </c>
    </row>
    <row r="1279" spans="4:6" x14ac:dyDescent="0.25">
      <c r="D1279" s="12" t="s">
        <v>3791</v>
      </c>
      <c r="E1279" s="16" t="s">
        <v>3790</v>
      </c>
      <c r="F1279" s="20" t="s">
        <v>3792</v>
      </c>
    </row>
    <row r="1280" spans="4:6" x14ac:dyDescent="0.25">
      <c r="D1280" s="11" t="s">
        <v>690</v>
      </c>
      <c r="E1280" s="17" t="s">
        <v>192</v>
      </c>
      <c r="F1280" s="19" t="s">
        <v>691</v>
      </c>
    </row>
    <row r="1281" spans="4:6" x14ac:dyDescent="0.25">
      <c r="D1281" s="11" t="s">
        <v>3794</v>
      </c>
      <c r="E1281" s="17" t="s">
        <v>3793</v>
      </c>
      <c r="F1281" s="19" t="s">
        <v>3795</v>
      </c>
    </row>
    <row r="1282" spans="4:6" x14ac:dyDescent="0.25">
      <c r="D1282" s="11" t="s">
        <v>3799</v>
      </c>
      <c r="E1282" s="17" t="s">
        <v>3796</v>
      </c>
      <c r="F1282" s="19" t="s">
        <v>3800</v>
      </c>
    </row>
    <row r="1283" spans="4:6" x14ac:dyDescent="0.25">
      <c r="D1283" s="11" t="s">
        <v>7975</v>
      </c>
      <c r="E1283" s="17" t="s">
        <v>7974</v>
      </c>
      <c r="F1283" s="19" t="s">
        <v>7976</v>
      </c>
    </row>
    <row r="1284" spans="4:6" x14ac:dyDescent="0.25">
      <c r="D1284" s="12" t="s">
        <v>3802</v>
      </c>
      <c r="E1284" s="16" t="s">
        <v>3801</v>
      </c>
      <c r="F1284" s="20" t="s">
        <v>3803</v>
      </c>
    </row>
    <row r="1285" spans="4:6" x14ac:dyDescent="0.25">
      <c r="D1285" s="11" t="s">
        <v>3805</v>
      </c>
      <c r="E1285" s="17" t="s">
        <v>3804</v>
      </c>
      <c r="F1285" s="19" t="s">
        <v>3806</v>
      </c>
    </row>
    <row r="1286" spans="4:6" x14ac:dyDescent="0.25">
      <c r="D1286" s="12" t="s">
        <v>1960</v>
      </c>
      <c r="E1286" s="16" t="s">
        <v>193</v>
      </c>
      <c r="F1286" s="20" t="s">
        <v>1961</v>
      </c>
    </row>
    <row r="1287" spans="4:6" x14ac:dyDescent="0.25">
      <c r="D1287" s="12" t="s">
        <v>3808</v>
      </c>
      <c r="E1287" s="16" t="s">
        <v>3807</v>
      </c>
      <c r="F1287" s="20" t="s">
        <v>3809</v>
      </c>
    </row>
    <row r="1288" spans="4:6" x14ac:dyDescent="0.25">
      <c r="D1288" s="11" t="s">
        <v>3810</v>
      </c>
      <c r="E1288" s="17" t="s">
        <v>3807</v>
      </c>
      <c r="F1288" s="19" t="s">
        <v>3811</v>
      </c>
    </row>
    <row r="1289" spans="4:6" x14ac:dyDescent="0.25">
      <c r="D1289" s="12" t="s">
        <v>3813</v>
      </c>
      <c r="E1289" s="16" t="s">
        <v>3812</v>
      </c>
      <c r="F1289" s="20" t="s">
        <v>3814</v>
      </c>
    </row>
    <row r="1290" spans="4:6" x14ac:dyDescent="0.25">
      <c r="D1290" s="12" t="s">
        <v>3819</v>
      </c>
      <c r="E1290" s="16" t="s">
        <v>3818</v>
      </c>
      <c r="F1290" s="20" t="s">
        <v>3820</v>
      </c>
    </row>
    <row r="1291" spans="4:6" x14ac:dyDescent="0.25">
      <c r="D1291" s="11" t="s">
        <v>3822</v>
      </c>
      <c r="E1291" s="17" t="s">
        <v>3821</v>
      </c>
      <c r="F1291" s="19" t="s">
        <v>3823</v>
      </c>
    </row>
    <row r="1292" spans="4:6" x14ac:dyDescent="0.25">
      <c r="D1292" s="12" t="s">
        <v>3825</v>
      </c>
      <c r="E1292" s="16" t="s">
        <v>3824</v>
      </c>
      <c r="F1292" s="20" t="s">
        <v>3826</v>
      </c>
    </row>
    <row r="1293" spans="4:6" x14ac:dyDescent="0.25">
      <c r="D1293" s="12" t="s">
        <v>3831</v>
      </c>
      <c r="E1293" s="16" t="s">
        <v>3830</v>
      </c>
      <c r="F1293" s="20" t="s">
        <v>3832</v>
      </c>
    </row>
    <row r="1294" spans="4:6" x14ac:dyDescent="0.25">
      <c r="D1294" s="11" t="s">
        <v>7434</v>
      </c>
      <c r="E1294" s="17" t="s">
        <v>7433</v>
      </c>
      <c r="F1294" s="19" t="s">
        <v>7435</v>
      </c>
    </row>
    <row r="1295" spans="4:6" x14ac:dyDescent="0.25">
      <c r="D1295" s="11" t="s">
        <v>4289</v>
      </c>
      <c r="E1295" s="17" t="s">
        <v>4288</v>
      </c>
      <c r="F1295" s="19" t="s">
        <v>4290</v>
      </c>
    </row>
    <row r="1296" spans="4:6" x14ac:dyDescent="0.25">
      <c r="D1296" s="12" t="s">
        <v>3837</v>
      </c>
      <c r="E1296" s="16" t="s">
        <v>3836</v>
      </c>
      <c r="F1296" s="20" t="s">
        <v>3838</v>
      </c>
    </row>
    <row r="1297" spans="4:6" x14ac:dyDescent="0.25">
      <c r="D1297" s="11" t="s">
        <v>4675</v>
      </c>
      <c r="E1297" s="17" t="s">
        <v>4674</v>
      </c>
      <c r="F1297" s="19" t="s">
        <v>4676</v>
      </c>
    </row>
    <row r="1298" spans="4:6" x14ac:dyDescent="0.25">
      <c r="D1298" s="11" t="s">
        <v>3840</v>
      </c>
      <c r="E1298" s="17" t="s">
        <v>3839</v>
      </c>
      <c r="F1298" s="19" t="s">
        <v>3841</v>
      </c>
    </row>
    <row r="1299" spans="4:6" x14ac:dyDescent="0.25">
      <c r="D1299" s="12" t="s">
        <v>3848</v>
      </c>
      <c r="E1299" s="16" t="s">
        <v>3847</v>
      </c>
      <c r="F1299" s="20" t="s">
        <v>3849</v>
      </c>
    </row>
    <row r="1300" spans="4:6" x14ac:dyDescent="0.25">
      <c r="D1300" s="11" t="s">
        <v>3851</v>
      </c>
      <c r="E1300" s="17" t="s">
        <v>3850</v>
      </c>
      <c r="F1300" s="19" t="s">
        <v>3852</v>
      </c>
    </row>
    <row r="1301" spans="4:6" x14ac:dyDescent="0.25">
      <c r="D1301" s="12" t="s">
        <v>3854</v>
      </c>
      <c r="E1301" s="16" t="s">
        <v>3853</v>
      </c>
      <c r="F1301" s="20" t="s">
        <v>3855</v>
      </c>
    </row>
    <row r="1302" spans="4:6" x14ac:dyDescent="0.25">
      <c r="D1302" s="12" t="s">
        <v>3865</v>
      </c>
      <c r="E1302" s="16" t="s">
        <v>3864</v>
      </c>
      <c r="F1302" s="20" t="s">
        <v>3866</v>
      </c>
    </row>
    <row r="1303" spans="4:6" x14ac:dyDescent="0.25">
      <c r="D1303" s="11" t="s">
        <v>3868</v>
      </c>
      <c r="E1303" s="17" t="s">
        <v>3867</v>
      </c>
      <c r="F1303" s="19" t="s">
        <v>3869</v>
      </c>
    </row>
    <row r="1304" spans="4:6" x14ac:dyDescent="0.25">
      <c r="D1304" s="12" t="s">
        <v>3871</v>
      </c>
      <c r="E1304" s="16" t="s">
        <v>3870</v>
      </c>
      <c r="F1304" s="20" t="s">
        <v>3872</v>
      </c>
    </row>
    <row r="1305" spans="4:6" x14ac:dyDescent="0.25">
      <c r="D1305" s="11" t="s">
        <v>3874</v>
      </c>
      <c r="E1305" s="17" t="s">
        <v>3873</v>
      </c>
      <c r="F1305" s="19" t="s">
        <v>3875</v>
      </c>
    </row>
    <row r="1306" spans="4:6" x14ac:dyDescent="0.25">
      <c r="D1306" s="12" t="s">
        <v>3877</v>
      </c>
      <c r="E1306" s="16" t="s">
        <v>3876</v>
      </c>
      <c r="F1306" s="20" t="s">
        <v>3878</v>
      </c>
    </row>
    <row r="1307" spans="4:6" x14ac:dyDescent="0.25">
      <c r="D1307" s="11" t="s">
        <v>3880</v>
      </c>
      <c r="E1307" s="17" t="s">
        <v>3879</v>
      </c>
      <c r="F1307" s="19" t="s">
        <v>3881</v>
      </c>
    </row>
    <row r="1308" spans="4:6" x14ac:dyDescent="0.25">
      <c r="D1308" s="12" t="s">
        <v>3883</v>
      </c>
      <c r="E1308" s="16" t="s">
        <v>3882</v>
      </c>
      <c r="F1308" s="20" t="s">
        <v>3884</v>
      </c>
    </row>
    <row r="1309" spans="4:6" x14ac:dyDescent="0.25">
      <c r="D1309" s="11" t="s">
        <v>2689</v>
      </c>
      <c r="E1309" s="17" t="s">
        <v>2688</v>
      </c>
      <c r="F1309" s="19" t="s">
        <v>2690</v>
      </c>
    </row>
    <row r="1310" spans="4:6" x14ac:dyDescent="0.25">
      <c r="D1310" s="12" t="s">
        <v>3888</v>
      </c>
      <c r="E1310" s="16" t="s">
        <v>3887</v>
      </c>
      <c r="F1310" s="20" t="s">
        <v>3889</v>
      </c>
    </row>
    <row r="1311" spans="4:6" x14ac:dyDescent="0.25">
      <c r="D1311" s="11" t="s">
        <v>3891</v>
      </c>
      <c r="E1311" s="17" t="s">
        <v>3890</v>
      </c>
      <c r="F1311" s="19" t="s">
        <v>3892</v>
      </c>
    </row>
    <row r="1312" spans="4:6" x14ac:dyDescent="0.25">
      <c r="D1312" s="12" t="s">
        <v>3894</v>
      </c>
      <c r="E1312" s="16" t="s">
        <v>3893</v>
      </c>
      <c r="F1312" s="20" t="s">
        <v>3895</v>
      </c>
    </row>
    <row r="1313" spans="4:6" x14ac:dyDescent="0.25">
      <c r="D1313" s="11" t="s">
        <v>2986</v>
      </c>
      <c r="E1313" s="17" t="s">
        <v>2985</v>
      </c>
      <c r="F1313" s="19" t="s">
        <v>2987</v>
      </c>
    </row>
    <row r="1314" spans="4:6" x14ac:dyDescent="0.25">
      <c r="D1314" s="11" t="s">
        <v>3897</v>
      </c>
      <c r="E1314" s="17" t="s">
        <v>3896</v>
      </c>
      <c r="F1314" s="19" t="s">
        <v>3898</v>
      </c>
    </row>
    <row r="1315" spans="4:6" x14ac:dyDescent="0.25">
      <c r="D1315" s="11" t="s">
        <v>8867</v>
      </c>
      <c r="E1315" s="17" t="s">
        <v>8866</v>
      </c>
      <c r="F1315" s="19" t="s">
        <v>8868</v>
      </c>
    </row>
    <row r="1316" spans="4:6" x14ac:dyDescent="0.25">
      <c r="D1316" s="12" t="s">
        <v>3900</v>
      </c>
      <c r="E1316" s="16" t="s">
        <v>3899</v>
      </c>
      <c r="F1316" s="20" t="s">
        <v>3901</v>
      </c>
    </row>
    <row r="1317" spans="4:6" x14ac:dyDescent="0.25">
      <c r="D1317" s="12" t="s">
        <v>3906</v>
      </c>
      <c r="E1317" s="16" t="s">
        <v>3905</v>
      </c>
      <c r="F1317" s="20" t="s">
        <v>3907</v>
      </c>
    </row>
    <row r="1318" spans="4:6" x14ac:dyDescent="0.25">
      <c r="D1318" s="12" t="s">
        <v>1491</v>
      </c>
      <c r="E1318" s="16" t="s">
        <v>1488</v>
      </c>
      <c r="F1318" s="20" t="s">
        <v>1492</v>
      </c>
    </row>
    <row r="1319" spans="4:6" x14ac:dyDescent="0.25">
      <c r="D1319" s="11" t="s">
        <v>3908</v>
      </c>
      <c r="E1319" s="17" t="s">
        <v>14</v>
      </c>
      <c r="F1319" s="19" t="s">
        <v>3909</v>
      </c>
    </row>
    <row r="1320" spans="4:6" x14ac:dyDescent="0.25">
      <c r="D1320" s="11" t="s">
        <v>4861</v>
      </c>
      <c r="E1320" s="17" t="s">
        <v>4860</v>
      </c>
      <c r="F1320" s="19" t="s">
        <v>4862</v>
      </c>
    </row>
    <row r="1321" spans="4:6" x14ac:dyDescent="0.25">
      <c r="D1321" s="12" t="s">
        <v>8900</v>
      </c>
      <c r="E1321" s="16" t="s">
        <v>8899</v>
      </c>
      <c r="F1321" s="20" t="s">
        <v>8901</v>
      </c>
    </row>
    <row r="1322" spans="4:6" x14ac:dyDescent="0.25">
      <c r="D1322" s="11" t="s">
        <v>6531</v>
      </c>
      <c r="E1322" s="17" t="s">
        <v>6530</v>
      </c>
      <c r="F1322" s="19" t="s">
        <v>6532</v>
      </c>
    </row>
    <row r="1323" spans="4:6" x14ac:dyDescent="0.25">
      <c r="D1323" s="11" t="s">
        <v>4211</v>
      </c>
      <c r="E1323" s="17" t="s">
        <v>4206</v>
      </c>
      <c r="F1323" s="19" t="s">
        <v>4212</v>
      </c>
    </row>
    <row r="1324" spans="4:6" x14ac:dyDescent="0.25">
      <c r="D1324" s="12" t="s">
        <v>5998</v>
      </c>
      <c r="E1324" s="16" t="s">
        <v>5997</v>
      </c>
      <c r="F1324" s="20" t="s">
        <v>5999</v>
      </c>
    </row>
    <row r="1325" spans="4:6" x14ac:dyDescent="0.25">
      <c r="D1325" s="11" t="s">
        <v>5998</v>
      </c>
      <c r="E1325" s="17" t="s">
        <v>204</v>
      </c>
      <c r="F1325" s="19" t="s">
        <v>6629</v>
      </c>
    </row>
    <row r="1326" spans="4:6" x14ac:dyDescent="0.25">
      <c r="D1326" s="12" t="s">
        <v>1844</v>
      </c>
      <c r="E1326" s="16" t="s">
        <v>1843</v>
      </c>
      <c r="F1326" s="20" t="s">
        <v>1845</v>
      </c>
    </row>
    <row r="1327" spans="4:6" x14ac:dyDescent="0.25">
      <c r="D1327" s="12" t="s">
        <v>8501</v>
      </c>
      <c r="E1327" s="16" t="s">
        <v>8500</v>
      </c>
      <c r="F1327" s="20" t="s">
        <v>8502</v>
      </c>
    </row>
    <row r="1328" spans="4:6" x14ac:dyDescent="0.25">
      <c r="D1328" s="11" t="s">
        <v>3913</v>
      </c>
      <c r="E1328" s="17" t="s">
        <v>3912</v>
      </c>
      <c r="F1328" s="19" t="s">
        <v>3914</v>
      </c>
    </row>
    <row r="1329" spans="4:6" x14ac:dyDescent="0.25">
      <c r="D1329" s="12" t="s">
        <v>3916</v>
      </c>
      <c r="E1329" s="16" t="s">
        <v>3915</v>
      </c>
      <c r="F1329" s="20" t="s">
        <v>3917</v>
      </c>
    </row>
    <row r="1330" spans="4:6" x14ac:dyDescent="0.25">
      <c r="D1330" s="11" t="s">
        <v>3919</v>
      </c>
      <c r="E1330" s="17" t="s">
        <v>3918</v>
      </c>
      <c r="F1330" s="19" t="s">
        <v>3920</v>
      </c>
    </row>
    <row r="1331" spans="4:6" x14ac:dyDescent="0.25">
      <c r="D1331" s="11" t="s">
        <v>7053</v>
      </c>
      <c r="E1331" s="17" t="s">
        <v>7052</v>
      </c>
      <c r="F1331" s="19" t="s">
        <v>7054</v>
      </c>
    </row>
    <row r="1332" spans="4:6" x14ac:dyDescent="0.25">
      <c r="D1332" s="12" t="s">
        <v>4314</v>
      </c>
      <c r="E1332" s="16" t="s">
        <v>4308</v>
      </c>
      <c r="F1332" s="20" t="s">
        <v>4315</v>
      </c>
    </row>
    <row r="1333" spans="4:6" x14ac:dyDescent="0.25">
      <c r="D1333" s="12" t="s">
        <v>3922</v>
      </c>
      <c r="E1333" s="16" t="s">
        <v>3921</v>
      </c>
      <c r="F1333" s="20" t="s">
        <v>3923</v>
      </c>
    </row>
    <row r="1334" spans="4:6" x14ac:dyDescent="0.25">
      <c r="D1334" s="12" t="s">
        <v>1302</v>
      </c>
      <c r="E1334" s="16" t="s">
        <v>1301</v>
      </c>
      <c r="F1334" s="20" t="s">
        <v>1303</v>
      </c>
    </row>
    <row r="1335" spans="4:6" x14ac:dyDescent="0.25">
      <c r="D1335" s="12" t="s">
        <v>4873</v>
      </c>
      <c r="E1335" s="16" t="s">
        <v>4872</v>
      </c>
      <c r="F1335" s="20" t="s">
        <v>4874</v>
      </c>
    </row>
    <row r="1336" spans="4:6" x14ac:dyDescent="0.25">
      <c r="D1336" s="11" t="s">
        <v>3925</v>
      </c>
      <c r="E1336" s="17" t="s">
        <v>3924</v>
      </c>
      <c r="F1336" s="19" t="s">
        <v>3926</v>
      </c>
    </row>
    <row r="1337" spans="4:6" x14ac:dyDescent="0.25">
      <c r="D1337" s="11" t="s">
        <v>3931</v>
      </c>
      <c r="E1337" s="17" t="s">
        <v>3930</v>
      </c>
      <c r="F1337" s="19" t="s">
        <v>3932</v>
      </c>
    </row>
    <row r="1338" spans="4:6" x14ac:dyDescent="0.25">
      <c r="D1338" s="12" t="s">
        <v>3934</v>
      </c>
      <c r="E1338" s="16" t="s">
        <v>3933</v>
      </c>
      <c r="F1338" s="20" t="s">
        <v>3935</v>
      </c>
    </row>
    <row r="1339" spans="4:6" x14ac:dyDescent="0.25">
      <c r="D1339" s="11" t="s">
        <v>3948</v>
      </c>
      <c r="E1339" s="17" t="s">
        <v>197</v>
      </c>
      <c r="F1339" s="19" t="s">
        <v>3949</v>
      </c>
    </row>
    <row r="1340" spans="4:6" x14ac:dyDescent="0.25">
      <c r="D1340" s="12" t="s">
        <v>3940</v>
      </c>
      <c r="E1340" s="16" t="s">
        <v>3939</v>
      </c>
      <c r="F1340" s="20" t="s">
        <v>3941</v>
      </c>
    </row>
    <row r="1341" spans="4:6" x14ac:dyDescent="0.25">
      <c r="D1341" s="11" t="s">
        <v>3943</v>
      </c>
      <c r="E1341" s="17" t="s">
        <v>3942</v>
      </c>
      <c r="F1341" s="19" t="s">
        <v>3944</v>
      </c>
    </row>
    <row r="1342" spans="4:6" x14ac:dyDescent="0.25">
      <c r="D1342" s="12" t="s">
        <v>3946</v>
      </c>
      <c r="E1342" s="16" t="s">
        <v>3945</v>
      </c>
      <c r="F1342" s="20" t="s">
        <v>3947</v>
      </c>
    </row>
    <row r="1343" spans="4:6" x14ac:dyDescent="0.25">
      <c r="D1343" s="12" t="s">
        <v>3950</v>
      </c>
      <c r="E1343" s="16" t="s">
        <v>197</v>
      </c>
      <c r="F1343" s="20" t="s">
        <v>3951</v>
      </c>
    </row>
    <row r="1344" spans="4:6" x14ac:dyDescent="0.25">
      <c r="D1344" s="11" t="s">
        <v>3950</v>
      </c>
      <c r="E1344" s="17" t="s">
        <v>197</v>
      </c>
      <c r="F1344" s="19" t="s">
        <v>3952</v>
      </c>
    </row>
    <row r="1345" spans="4:6" x14ac:dyDescent="0.25">
      <c r="D1345" s="12" t="s">
        <v>3954</v>
      </c>
      <c r="E1345" s="16" t="s">
        <v>3953</v>
      </c>
      <c r="F1345" s="20" t="s">
        <v>3955</v>
      </c>
    </row>
    <row r="1346" spans="4:6" x14ac:dyDescent="0.25">
      <c r="D1346" s="11" t="s">
        <v>3957</v>
      </c>
      <c r="E1346" s="17" t="s">
        <v>3956</v>
      </c>
      <c r="F1346" s="19" t="s">
        <v>3958</v>
      </c>
    </row>
    <row r="1347" spans="4:6" x14ac:dyDescent="0.25">
      <c r="D1347" s="12" t="s">
        <v>3960</v>
      </c>
      <c r="E1347" s="16" t="s">
        <v>3959</v>
      </c>
      <c r="F1347" s="20" t="s">
        <v>3961</v>
      </c>
    </row>
    <row r="1348" spans="4:6" x14ac:dyDescent="0.25">
      <c r="D1348" s="11" t="s">
        <v>3963</v>
      </c>
      <c r="E1348" s="17" t="s">
        <v>3962</v>
      </c>
      <c r="F1348" s="19" t="s">
        <v>3964</v>
      </c>
    </row>
    <row r="1349" spans="4:6" x14ac:dyDescent="0.25">
      <c r="D1349" s="12" t="s">
        <v>3966</v>
      </c>
      <c r="E1349" s="16" t="s">
        <v>3965</v>
      </c>
      <c r="F1349" s="20" t="s">
        <v>3967</v>
      </c>
    </row>
    <row r="1350" spans="4:6" x14ac:dyDescent="0.25">
      <c r="D1350" s="11" t="s">
        <v>2248</v>
      </c>
      <c r="E1350" s="17" t="s">
        <v>2247</v>
      </c>
      <c r="F1350" s="19" t="s">
        <v>2249</v>
      </c>
    </row>
    <row r="1351" spans="4:6" x14ac:dyDescent="0.25">
      <c r="D1351" s="12" t="s">
        <v>3972</v>
      </c>
      <c r="E1351" s="16" t="s">
        <v>3971</v>
      </c>
      <c r="F1351" s="20" t="s">
        <v>3973</v>
      </c>
    </row>
    <row r="1352" spans="4:6" x14ac:dyDescent="0.25">
      <c r="D1352" s="11" t="s">
        <v>3975</v>
      </c>
      <c r="E1352" s="17" t="s">
        <v>3974</v>
      </c>
      <c r="F1352" s="19" t="s">
        <v>3976</v>
      </c>
    </row>
    <row r="1353" spans="4:6" x14ac:dyDescent="0.25">
      <c r="D1353" s="12" t="s">
        <v>3984</v>
      </c>
      <c r="E1353" s="16" t="s">
        <v>3983</v>
      </c>
      <c r="F1353" s="20" t="s">
        <v>3985</v>
      </c>
    </row>
    <row r="1354" spans="4:6" x14ac:dyDescent="0.25">
      <c r="D1354" s="11" t="s">
        <v>3987</v>
      </c>
      <c r="E1354" s="17" t="s">
        <v>3986</v>
      </c>
      <c r="F1354" s="19" t="s">
        <v>3988</v>
      </c>
    </row>
    <row r="1355" spans="4:6" x14ac:dyDescent="0.25">
      <c r="D1355" s="12" t="s">
        <v>3989</v>
      </c>
      <c r="E1355" s="16" t="s">
        <v>3986</v>
      </c>
      <c r="F1355" s="20" t="s">
        <v>3990</v>
      </c>
    </row>
    <row r="1356" spans="4:6" x14ac:dyDescent="0.25">
      <c r="D1356" s="11" t="s">
        <v>3992</v>
      </c>
      <c r="E1356" s="17" t="s">
        <v>3991</v>
      </c>
      <c r="F1356" s="19" t="s">
        <v>3993</v>
      </c>
    </row>
    <row r="1357" spans="4:6" x14ac:dyDescent="0.25">
      <c r="D1357" s="12" t="s">
        <v>3995</v>
      </c>
      <c r="E1357" s="16" t="s">
        <v>3994</v>
      </c>
      <c r="F1357" s="20" t="s">
        <v>3996</v>
      </c>
    </row>
    <row r="1358" spans="4:6" x14ac:dyDescent="0.25">
      <c r="D1358" s="11" t="s">
        <v>5645</v>
      </c>
      <c r="E1358" s="17" t="s">
        <v>5644</v>
      </c>
      <c r="F1358" s="19" t="s">
        <v>5646</v>
      </c>
    </row>
    <row r="1359" spans="4:6" x14ac:dyDescent="0.25">
      <c r="D1359" s="12" t="s">
        <v>4001</v>
      </c>
      <c r="E1359" s="16" t="s">
        <v>4000</v>
      </c>
      <c r="F1359" s="20" t="s">
        <v>4002</v>
      </c>
    </row>
    <row r="1360" spans="4:6" x14ac:dyDescent="0.25">
      <c r="D1360" s="11" t="s">
        <v>4004</v>
      </c>
      <c r="E1360" s="17" t="s">
        <v>4003</v>
      </c>
      <c r="F1360" s="19" t="s">
        <v>4005</v>
      </c>
    </row>
    <row r="1361" spans="4:6" x14ac:dyDescent="0.25">
      <c r="D1361" s="12" t="s">
        <v>4007</v>
      </c>
      <c r="E1361" s="16" t="s">
        <v>4006</v>
      </c>
      <c r="F1361" s="20" t="s">
        <v>4008</v>
      </c>
    </row>
    <row r="1362" spans="4:6" x14ac:dyDescent="0.25">
      <c r="D1362" s="11" t="s">
        <v>4010</v>
      </c>
      <c r="E1362" s="17" t="s">
        <v>4009</v>
      </c>
      <c r="F1362" s="19" t="s">
        <v>4011</v>
      </c>
    </row>
    <row r="1363" spans="4:6" x14ac:dyDescent="0.25">
      <c r="D1363" s="12" t="s">
        <v>4012</v>
      </c>
      <c r="E1363" s="16" t="s">
        <v>4009</v>
      </c>
      <c r="F1363" s="20" t="s">
        <v>4013</v>
      </c>
    </row>
    <row r="1364" spans="4:6" x14ac:dyDescent="0.25">
      <c r="D1364" s="11" t="s">
        <v>4015</v>
      </c>
      <c r="E1364" s="17" t="s">
        <v>4014</v>
      </c>
      <c r="F1364" s="19" t="s">
        <v>4016</v>
      </c>
    </row>
    <row r="1365" spans="4:6" x14ac:dyDescent="0.25">
      <c r="D1365" s="12" t="s">
        <v>4018</v>
      </c>
      <c r="E1365" s="16" t="s">
        <v>4017</v>
      </c>
      <c r="F1365" s="20" t="s">
        <v>4019</v>
      </c>
    </row>
    <row r="1366" spans="4:6" x14ac:dyDescent="0.25">
      <c r="D1366" s="11" t="s">
        <v>4021</v>
      </c>
      <c r="E1366" s="17" t="s">
        <v>4020</v>
      </c>
      <c r="F1366" s="19" t="s">
        <v>4022</v>
      </c>
    </row>
    <row r="1367" spans="4:6" x14ac:dyDescent="0.25">
      <c r="D1367" s="11" t="s">
        <v>4026</v>
      </c>
      <c r="E1367" s="17" t="s">
        <v>4025</v>
      </c>
      <c r="F1367" s="19" t="s">
        <v>4027</v>
      </c>
    </row>
    <row r="1368" spans="4:6" x14ac:dyDescent="0.25">
      <c r="D1368" s="11" t="s">
        <v>4032</v>
      </c>
      <c r="E1368" s="17" t="s">
        <v>4031</v>
      </c>
      <c r="F1368" s="19" t="s">
        <v>4033</v>
      </c>
    </row>
    <row r="1369" spans="4:6" x14ac:dyDescent="0.25">
      <c r="D1369" s="12" t="s">
        <v>4035</v>
      </c>
      <c r="E1369" s="16" t="s">
        <v>4034</v>
      </c>
      <c r="F1369" s="20" t="s">
        <v>4036</v>
      </c>
    </row>
    <row r="1370" spans="4:6" x14ac:dyDescent="0.25">
      <c r="D1370" s="11" t="s">
        <v>4035</v>
      </c>
      <c r="E1370" s="17" t="s">
        <v>4034</v>
      </c>
      <c r="F1370" s="19" t="s">
        <v>4037</v>
      </c>
    </row>
    <row r="1371" spans="4:6" x14ac:dyDescent="0.25">
      <c r="D1371" s="12" t="s">
        <v>4039</v>
      </c>
      <c r="E1371" s="16" t="s">
        <v>4038</v>
      </c>
      <c r="F1371" s="20" t="s">
        <v>4040</v>
      </c>
    </row>
    <row r="1372" spans="4:6" x14ac:dyDescent="0.25">
      <c r="D1372" s="11" t="s">
        <v>4042</v>
      </c>
      <c r="E1372" s="17" t="s">
        <v>4041</v>
      </c>
      <c r="F1372" s="19" t="s">
        <v>4043</v>
      </c>
    </row>
    <row r="1373" spans="4:6" x14ac:dyDescent="0.25">
      <c r="D1373" s="12" t="s">
        <v>4045</v>
      </c>
      <c r="E1373" s="16" t="s">
        <v>4044</v>
      </c>
      <c r="F1373" s="20" t="s">
        <v>4046</v>
      </c>
    </row>
    <row r="1374" spans="4:6" x14ac:dyDescent="0.25">
      <c r="D1374" s="11" t="s">
        <v>4047</v>
      </c>
      <c r="E1374" s="17" t="s">
        <v>4044</v>
      </c>
      <c r="F1374" s="19" t="s">
        <v>4048</v>
      </c>
    </row>
    <row r="1375" spans="4:6" x14ac:dyDescent="0.25">
      <c r="D1375" s="12" t="s">
        <v>6266</v>
      </c>
      <c r="E1375" s="16" t="s">
        <v>6265</v>
      </c>
      <c r="F1375" s="20" t="s">
        <v>6267</v>
      </c>
    </row>
    <row r="1376" spans="4:6" x14ac:dyDescent="0.25">
      <c r="D1376" s="12" t="s">
        <v>4050</v>
      </c>
      <c r="E1376" s="16" t="s">
        <v>4049</v>
      </c>
      <c r="F1376" s="20" t="s">
        <v>4051</v>
      </c>
    </row>
    <row r="1377" spans="4:6" x14ac:dyDescent="0.25">
      <c r="D1377" s="12" t="s">
        <v>4056</v>
      </c>
      <c r="E1377" s="16" t="s">
        <v>4055</v>
      </c>
      <c r="F1377" s="20" t="s">
        <v>4057</v>
      </c>
    </row>
    <row r="1378" spans="4:6" x14ac:dyDescent="0.25">
      <c r="D1378" s="11" t="s">
        <v>4059</v>
      </c>
      <c r="E1378" s="17" t="s">
        <v>4058</v>
      </c>
      <c r="F1378" s="19" t="s">
        <v>4060</v>
      </c>
    </row>
    <row r="1379" spans="4:6" x14ac:dyDescent="0.25">
      <c r="D1379" s="11" t="s">
        <v>8462</v>
      </c>
      <c r="E1379" s="17" t="s">
        <v>8461</v>
      </c>
      <c r="F1379" s="19" t="s">
        <v>8463</v>
      </c>
    </row>
    <row r="1380" spans="4:6" x14ac:dyDescent="0.25">
      <c r="D1380" s="12" t="s">
        <v>4062</v>
      </c>
      <c r="E1380" s="16" t="s">
        <v>4061</v>
      </c>
      <c r="F1380" s="20" t="s">
        <v>4063</v>
      </c>
    </row>
    <row r="1381" spans="4:6" x14ac:dyDescent="0.25">
      <c r="D1381" s="11" t="s">
        <v>3729</v>
      </c>
      <c r="E1381" s="17" t="s">
        <v>3728</v>
      </c>
      <c r="F1381" s="19" t="s">
        <v>3730</v>
      </c>
    </row>
    <row r="1382" spans="4:6" x14ac:dyDescent="0.25">
      <c r="D1382" s="12" t="s">
        <v>4072</v>
      </c>
      <c r="E1382" s="16" t="s">
        <v>4071</v>
      </c>
      <c r="F1382" s="20" t="s">
        <v>4073</v>
      </c>
    </row>
    <row r="1383" spans="4:6" x14ac:dyDescent="0.25">
      <c r="D1383" s="11" t="s">
        <v>4075</v>
      </c>
      <c r="E1383" s="17" t="s">
        <v>4074</v>
      </c>
      <c r="F1383" s="19" t="s">
        <v>4076</v>
      </c>
    </row>
    <row r="1384" spans="4:6" x14ac:dyDescent="0.25">
      <c r="D1384" s="12" t="s">
        <v>1435</v>
      </c>
      <c r="E1384" s="16" t="s">
        <v>1434</v>
      </c>
      <c r="F1384" s="20" t="s">
        <v>1436</v>
      </c>
    </row>
    <row r="1385" spans="4:6" x14ac:dyDescent="0.25">
      <c r="D1385" s="11" t="s">
        <v>1435</v>
      </c>
      <c r="E1385" s="17" t="s">
        <v>2259</v>
      </c>
      <c r="F1385" s="19" t="s">
        <v>2260</v>
      </c>
    </row>
    <row r="1386" spans="4:6" x14ac:dyDescent="0.25">
      <c r="D1386" s="11" t="s">
        <v>4083</v>
      </c>
      <c r="E1386" s="17" t="s">
        <v>89</v>
      </c>
      <c r="F1386" s="19" t="s">
        <v>4084</v>
      </c>
    </row>
    <row r="1387" spans="4:6" x14ac:dyDescent="0.25">
      <c r="D1387" s="12" t="s">
        <v>4085</v>
      </c>
      <c r="E1387" s="16" t="s">
        <v>89</v>
      </c>
      <c r="F1387" s="20" t="s">
        <v>4086</v>
      </c>
    </row>
    <row r="1388" spans="4:6" x14ac:dyDescent="0.25">
      <c r="D1388" s="11" t="s">
        <v>4087</v>
      </c>
      <c r="E1388" s="17" t="s">
        <v>89</v>
      </c>
      <c r="F1388" s="19" t="s">
        <v>4088</v>
      </c>
    </row>
    <row r="1389" spans="4:6" x14ac:dyDescent="0.25">
      <c r="D1389" s="11" t="s">
        <v>4100</v>
      </c>
      <c r="E1389" s="17" t="s">
        <v>4099</v>
      </c>
      <c r="F1389" s="19" t="s">
        <v>4101</v>
      </c>
    </row>
    <row r="1390" spans="4:6" x14ac:dyDescent="0.25">
      <c r="D1390" s="11" t="s">
        <v>6006</v>
      </c>
      <c r="E1390" s="17" t="s">
        <v>6003</v>
      </c>
      <c r="F1390" s="19" t="s">
        <v>6007</v>
      </c>
    </row>
    <row r="1391" spans="4:6" x14ac:dyDescent="0.25">
      <c r="D1391" s="12" t="s">
        <v>4103</v>
      </c>
      <c r="E1391" s="16" t="s">
        <v>4102</v>
      </c>
      <c r="F1391" s="20" t="s">
        <v>4104</v>
      </c>
    </row>
    <row r="1392" spans="4:6" x14ac:dyDescent="0.25">
      <c r="D1392" s="11" t="s">
        <v>4112</v>
      </c>
      <c r="E1392" s="17" t="s">
        <v>4111</v>
      </c>
      <c r="F1392" s="19" t="s">
        <v>4113</v>
      </c>
    </row>
    <row r="1393" spans="4:6" x14ac:dyDescent="0.25">
      <c r="D1393" s="11" t="s">
        <v>4118</v>
      </c>
      <c r="E1393" s="17" t="s">
        <v>4117</v>
      </c>
      <c r="F1393" s="19" t="s">
        <v>4119</v>
      </c>
    </row>
    <row r="1394" spans="4:6" x14ac:dyDescent="0.25">
      <c r="D1394" s="12" t="s">
        <v>4121</v>
      </c>
      <c r="E1394" s="16" t="s">
        <v>4120</v>
      </c>
      <c r="F1394" s="20" t="s">
        <v>4122</v>
      </c>
    </row>
    <row r="1395" spans="4:6" x14ac:dyDescent="0.25">
      <c r="D1395" s="11" t="s">
        <v>4124</v>
      </c>
      <c r="E1395" s="17" t="s">
        <v>4123</v>
      </c>
      <c r="F1395" s="19" t="s">
        <v>4125</v>
      </c>
    </row>
    <row r="1396" spans="4:6" x14ac:dyDescent="0.25">
      <c r="D1396" s="12" t="s">
        <v>4127</v>
      </c>
      <c r="E1396" s="16" t="s">
        <v>4126</v>
      </c>
      <c r="F1396" s="20" t="s">
        <v>4128</v>
      </c>
    </row>
    <row r="1397" spans="4:6" x14ac:dyDescent="0.25">
      <c r="D1397" s="11" t="s">
        <v>4127</v>
      </c>
      <c r="E1397" s="17" t="s">
        <v>4126</v>
      </c>
      <c r="F1397" s="19" t="s">
        <v>4129</v>
      </c>
    </row>
    <row r="1398" spans="4:6" x14ac:dyDescent="0.25">
      <c r="D1398" s="12" t="s">
        <v>9025</v>
      </c>
      <c r="E1398" s="16" t="s">
        <v>9024</v>
      </c>
      <c r="F1398" s="20" t="s">
        <v>9026</v>
      </c>
    </row>
    <row r="1399" spans="4:6" x14ac:dyDescent="0.25">
      <c r="D1399" s="12" t="s">
        <v>4828</v>
      </c>
      <c r="E1399" s="16" t="s">
        <v>4827</v>
      </c>
      <c r="F1399" s="20" t="s">
        <v>4829</v>
      </c>
    </row>
    <row r="1400" spans="4:6" x14ac:dyDescent="0.25">
      <c r="D1400" s="12" t="s">
        <v>4131</v>
      </c>
      <c r="E1400" s="16" t="s">
        <v>4130</v>
      </c>
      <c r="F1400" s="20" t="s">
        <v>4132</v>
      </c>
    </row>
    <row r="1401" spans="4:6" x14ac:dyDescent="0.25">
      <c r="D1401" s="12" t="s">
        <v>4136</v>
      </c>
      <c r="E1401" s="16" t="s">
        <v>4135</v>
      </c>
      <c r="F1401" s="20" t="s">
        <v>4137</v>
      </c>
    </row>
    <row r="1402" spans="4:6" x14ac:dyDescent="0.25">
      <c r="D1402" s="12" t="s">
        <v>4141</v>
      </c>
      <c r="E1402" s="16" t="s">
        <v>4140</v>
      </c>
      <c r="F1402" s="20" t="s">
        <v>4142</v>
      </c>
    </row>
    <row r="1403" spans="4:6" x14ac:dyDescent="0.25">
      <c r="D1403" s="11" t="s">
        <v>4143</v>
      </c>
      <c r="E1403" s="17" t="s">
        <v>4140</v>
      </c>
      <c r="F1403" s="19" t="s">
        <v>4144</v>
      </c>
    </row>
    <row r="1404" spans="4:6" x14ac:dyDescent="0.25">
      <c r="D1404" s="12" t="s">
        <v>768</v>
      </c>
      <c r="E1404" s="16" t="s">
        <v>767</v>
      </c>
      <c r="F1404" s="20" t="s">
        <v>769</v>
      </c>
    </row>
    <row r="1405" spans="4:6" x14ac:dyDescent="0.25">
      <c r="D1405" s="11" t="s">
        <v>4148</v>
      </c>
      <c r="E1405" s="17" t="s">
        <v>4147</v>
      </c>
      <c r="F1405" s="19" t="s">
        <v>4149</v>
      </c>
    </row>
    <row r="1406" spans="4:6" x14ac:dyDescent="0.25">
      <c r="D1406" s="11" t="s">
        <v>4154</v>
      </c>
      <c r="E1406" s="17" t="s">
        <v>4153</v>
      </c>
      <c r="F1406" s="19" t="s">
        <v>4155</v>
      </c>
    </row>
    <row r="1407" spans="4:6" x14ac:dyDescent="0.25">
      <c r="D1407" s="11" t="s">
        <v>1180</v>
      </c>
      <c r="E1407" s="17" t="s">
        <v>1179</v>
      </c>
      <c r="F1407" s="19" t="s">
        <v>1181</v>
      </c>
    </row>
    <row r="1408" spans="4:6" x14ac:dyDescent="0.25">
      <c r="D1408" s="12" t="s">
        <v>4157</v>
      </c>
      <c r="E1408" s="16" t="s">
        <v>4156</v>
      </c>
      <c r="F1408" s="20" t="s">
        <v>4158</v>
      </c>
    </row>
    <row r="1409" spans="4:6" x14ac:dyDescent="0.25">
      <c r="D1409" s="11" t="s">
        <v>4159</v>
      </c>
      <c r="E1409" s="17" t="s">
        <v>4156</v>
      </c>
      <c r="F1409" s="19" t="s">
        <v>4160</v>
      </c>
    </row>
    <row r="1410" spans="4:6" x14ac:dyDescent="0.25">
      <c r="D1410" s="12" t="s">
        <v>3471</v>
      </c>
      <c r="E1410" s="16" t="s">
        <v>3470</v>
      </c>
      <c r="F1410" s="20" t="s">
        <v>3472</v>
      </c>
    </row>
    <row r="1411" spans="4:6" x14ac:dyDescent="0.25">
      <c r="D1411" s="12" t="s">
        <v>4167</v>
      </c>
      <c r="E1411" s="16" t="s">
        <v>4166</v>
      </c>
      <c r="F1411" s="20" t="s">
        <v>4168</v>
      </c>
    </row>
    <row r="1412" spans="4:6" x14ac:dyDescent="0.25">
      <c r="D1412" s="11" t="s">
        <v>2839</v>
      </c>
      <c r="E1412" s="17" t="s">
        <v>2838</v>
      </c>
      <c r="F1412" s="19" t="s">
        <v>2840</v>
      </c>
    </row>
    <row r="1413" spans="4:6" x14ac:dyDescent="0.25">
      <c r="D1413" s="11" t="s">
        <v>4170</v>
      </c>
      <c r="E1413" s="17" t="s">
        <v>4169</v>
      </c>
      <c r="F1413" s="19" t="s">
        <v>4171</v>
      </c>
    </row>
    <row r="1414" spans="4:6" x14ac:dyDescent="0.25">
      <c r="D1414" s="11" t="s">
        <v>5166</v>
      </c>
      <c r="E1414" s="17" t="s">
        <v>5165</v>
      </c>
      <c r="F1414" s="19" t="s">
        <v>5167</v>
      </c>
    </row>
    <row r="1415" spans="4:6" x14ac:dyDescent="0.25">
      <c r="D1415" s="11" t="s">
        <v>3514</v>
      </c>
      <c r="E1415" s="17" t="s">
        <v>3513</v>
      </c>
      <c r="F1415" s="19" t="s">
        <v>3515</v>
      </c>
    </row>
    <row r="1416" spans="4:6" x14ac:dyDescent="0.25">
      <c r="D1416" s="11" t="s">
        <v>4176</v>
      </c>
      <c r="E1416" s="17" t="s">
        <v>4175</v>
      </c>
      <c r="F1416" s="19" t="s">
        <v>4177</v>
      </c>
    </row>
    <row r="1417" spans="4:6" x14ac:dyDescent="0.25">
      <c r="D1417" s="12" t="s">
        <v>4179</v>
      </c>
      <c r="E1417" s="16" t="s">
        <v>4178</v>
      </c>
      <c r="F1417" s="20" t="s">
        <v>4180</v>
      </c>
    </row>
    <row r="1418" spans="4:6" x14ac:dyDescent="0.25">
      <c r="D1418" s="11" t="s">
        <v>1259</v>
      </c>
      <c r="E1418" s="17" t="s">
        <v>1254</v>
      </c>
      <c r="F1418" s="19" t="s">
        <v>1260</v>
      </c>
    </row>
    <row r="1419" spans="4:6" x14ac:dyDescent="0.25">
      <c r="D1419" s="11" t="s">
        <v>4182</v>
      </c>
      <c r="E1419" s="17" t="s">
        <v>4181</v>
      </c>
      <c r="F1419" s="19" t="s">
        <v>4183</v>
      </c>
    </row>
    <row r="1420" spans="4:6" x14ac:dyDescent="0.25">
      <c r="D1420" s="11" t="s">
        <v>1601</v>
      </c>
      <c r="E1420" s="17" t="s">
        <v>1600</v>
      </c>
      <c r="F1420" s="19" t="s">
        <v>1602</v>
      </c>
    </row>
    <row r="1421" spans="4:6" x14ac:dyDescent="0.25">
      <c r="D1421" s="12" t="s">
        <v>6754</v>
      </c>
      <c r="E1421" s="16" t="s">
        <v>6753</v>
      </c>
      <c r="F1421" s="20" t="s">
        <v>6755</v>
      </c>
    </row>
    <row r="1422" spans="4:6" x14ac:dyDescent="0.25">
      <c r="D1422" s="12" t="s">
        <v>4185</v>
      </c>
      <c r="E1422" s="16" t="s">
        <v>4184</v>
      </c>
      <c r="F1422" s="20" t="s">
        <v>4186</v>
      </c>
    </row>
    <row r="1423" spans="4:6" x14ac:dyDescent="0.25">
      <c r="D1423" s="11" t="s">
        <v>4188</v>
      </c>
      <c r="E1423" s="17" t="s">
        <v>4187</v>
      </c>
      <c r="F1423" s="19" t="s">
        <v>4189</v>
      </c>
    </row>
    <row r="1424" spans="4:6" x14ac:dyDescent="0.25">
      <c r="D1424" s="12" t="s">
        <v>4190</v>
      </c>
      <c r="E1424" s="16" t="s">
        <v>4187</v>
      </c>
      <c r="F1424" s="20" t="s">
        <v>4191</v>
      </c>
    </row>
    <row r="1425" spans="4:6" x14ac:dyDescent="0.25">
      <c r="D1425" s="11" t="s">
        <v>4193</v>
      </c>
      <c r="E1425" s="17" t="s">
        <v>4192</v>
      </c>
      <c r="F1425" s="19" t="s">
        <v>4194</v>
      </c>
    </row>
    <row r="1426" spans="4:6" x14ac:dyDescent="0.25">
      <c r="D1426" s="12" t="s">
        <v>4195</v>
      </c>
      <c r="E1426" s="16" t="s">
        <v>4192</v>
      </c>
      <c r="F1426" s="20" t="s">
        <v>4196</v>
      </c>
    </row>
    <row r="1427" spans="4:6" x14ac:dyDescent="0.25">
      <c r="D1427" s="11" t="s">
        <v>4195</v>
      </c>
      <c r="E1427" s="17" t="s">
        <v>4192</v>
      </c>
      <c r="F1427" s="19" t="s">
        <v>4197</v>
      </c>
    </row>
    <row r="1428" spans="4:6" x14ac:dyDescent="0.25">
      <c r="D1428" s="12" t="s">
        <v>4198</v>
      </c>
      <c r="E1428" s="16" t="s">
        <v>4192</v>
      </c>
      <c r="F1428" s="20" t="s">
        <v>4199</v>
      </c>
    </row>
    <row r="1429" spans="4:6" x14ac:dyDescent="0.25">
      <c r="D1429" s="12" t="s">
        <v>4204</v>
      </c>
      <c r="E1429" s="16" t="s">
        <v>4203</v>
      </c>
      <c r="F1429" s="20" t="s">
        <v>4205</v>
      </c>
    </row>
    <row r="1430" spans="4:6" x14ac:dyDescent="0.25">
      <c r="D1430" s="12" t="s">
        <v>4213</v>
      </c>
      <c r="E1430" s="16" t="s">
        <v>4206</v>
      </c>
      <c r="F1430" s="20" t="s">
        <v>4214</v>
      </c>
    </row>
    <row r="1431" spans="4:6" x14ac:dyDescent="0.25">
      <c r="D1431" s="11" t="s">
        <v>4215</v>
      </c>
      <c r="E1431" s="17" t="s">
        <v>4206</v>
      </c>
      <c r="F1431" s="19" t="s">
        <v>4216</v>
      </c>
    </row>
    <row r="1432" spans="4:6" x14ac:dyDescent="0.25">
      <c r="D1432" s="12" t="s">
        <v>4217</v>
      </c>
      <c r="E1432" s="16" t="s">
        <v>4206</v>
      </c>
      <c r="F1432" s="20" t="s">
        <v>4218</v>
      </c>
    </row>
    <row r="1433" spans="4:6" x14ac:dyDescent="0.25">
      <c r="D1433" s="11" t="s">
        <v>4219</v>
      </c>
      <c r="E1433" s="17" t="s">
        <v>4206</v>
      </c>
      <c r="F1433" s="19" t="s">
        <v>4220</v>
      </c>
    </row>
    <row r="1434" spans="4:6" x14ac:dyDescent="0.25">
      <c r="D1434" s="12" t="s">
        <v>4221</v>
      </c>
      <c r="E1434" s="16" t="s">
        <v>4206</v>
      </c>
      <c r="F1434" s="20" t="s">
        <v>4222</v>
      </c>
    </row>
    <row r="1435" spans="4:6" x14ac:dyDescent="0.25">
      <c r="D1435" s="11" t="s">
        <v>4224</v>
      </c>
      <c r="E1435" s="17" t="s">
        <v>4223</v>
      </c>
      <c r="F1435" s="19" t="s">
        <v>4225</v>
      </c>
    </row>
    <row r="1436" spans="4:6" x14ac:dyDescent="0.25">
      <c r="D1436" s="11" t="s">
        <v>4064</v>
      </c>
      <c r="E1436" s="17" t="s">
        <v>4061</v>
      </c>
      <c r="F1436" s="19" t="s">
        <v>4065</v>
      </c>
    </row>
    <row r="1437" spans="4:6" x14ac:dyDescent="0.25">
      <c r="D1437" s="12" t="s">
        <v>1513</v>
      </c>
      <c r="E1437" s="16" t="s">
        <v>1508</v>
      </c>
      <c r="F1437" s="20" t="s">
        <v>1514</v>
      </c>
    </row>
    <row r="1438" spans="4:6" x14ac:dyDescent="0.25">
      <c r="D1438" s="11" t="s">
        <v>2642</v>
      </c>
      <c r="E1438" s="17" t="s">
        <v>2641</v>
      </c>
      <c r="F1438" s="19" t="s">
        <v>2643</v>
      </c>
    </row>
    <row r="1439" spans="4:6" x14ac:dyDescent="0.25">
      <c r="D1439" s="12" t="s">
        <v>4233</v>
      </c>
      <c r="E1439" s="16" t="s">
        <v>4232</v>
      </c>
      <c r="F1439" s="20" t="s">
        <v>4234</v>
      </c>
    </row>
    <row r="1440" spans="4:6" x14ac:dyDescent="0.25">
      <c r="D1440" s="11" t="s">
        <v>4236</v>
      </c>
      <c r="E1440" s="17" t="s">
        <v>4235</v>
      </c>
      <c r="F1440" s="19" t="s">
        <v>4237</v>
      </c>
    </row>
    <row r="1441" spans="4:6" x14ac:dyDescent="0.25">
      <c r="D1441" s="11" t="s">
        <v>4242</v>
      </c>
      <c r="E1441" s="17" t="s">
        <v>4241</v>
      </c>
      <c r="F1441" s="19" t="s">
        <v>4243</v>
      </c>
    </row>
    <row r="1442" spans="4:6" x14ac:dyDescent="0.25">
      <c r="D1442" s="12" t="s">
        <v>4245</v>
      </c>
      <c r="E1442" s="16" t="s">
        <v>4244</v>
      </c>
      <c r="F1442" s="20" t="s">
        <v>4246</v>
      </c>
    </row>
    <row r="1443" spans="4:6" x14ac:dyDescent="0.25">
      <c r="D1443" s="11" t="s">
        <v>4248</v>
      </c>
      <c r="E1443" s="17" t="s">
        <v>4247</v>
      </c>
      <c r="F1443" s="19" t="s">
        <v>4249</v>
      </c>
    </row>
    <row r="1444" spans="4:6" x14ac:dyDescent="0.25">
      <c r="D1444" s="11" t="s">
        <v>5677</v>
      </c>
      <c r="E1444" s="17" t="s">
        <v>5676</v>
      </c>
      <c r="F1444" s="19" t="s">
        <v>5678</v>
      </c>
    </row>
    <row r="1445" spans="4:6" x14ac:dyDescent="0.25">
      <c r="D1445" s="12" t="s">
        <v>4251</v>
      </c>
      <c r="E1445" s="16" t="s">
        <v>4250</v>
      </c>
      <c r="F1445" s="20" t="s">
        <v>4252</v>
      </c>
    </row>
    <row r="1446" spans="4:6" x14ac:dyDescent="0.25">
      <c r="D1446" s="12" t="s">
        <v>3144</v>
      </c>
      <c r="E1446" s="16" t="s">
        <v>3143</v>
      </c>
      <c r="F1446" s="20" t="s">
        <v>3145</v>
      </c>
    </row>
    <row r="1447" spans="4:6" x14ac:dyDescent="0.25">
      <c r="D1447" s="11" t="s">
        <v>4266</v>
      </c>
      <c r="E1447" s="17" t="s">
        <v>4265</v>
      </c>
      <c r="F1447" s="19" t="s">
        <v>4267</v>
      </c>
    </row>
    <row r="1448" spans="4:6" x14ac:dyDescent="0.25">
      <c r="D1448" s="12" t="s">
        <v>4269</v>
      </c>
      <c r="E1448" s="16" t="s">
        <v>4268</v>
      </c>
      <c r="F1448" s="20" t="s">
        <v>4270</v>
      </c>
    </row>
    <row r="1449" spans="4:6" x14ac:dyDescent="0.25">
      <c r="D1449" s="11" t="s">
        <v>4272</v>
      </c>
      <c r="E1449" s="17" t="s">
        <v>4271</v>
      </c>
      <c r="F1449" s="19" t="s">
        <v>4273</v>
      </c>
    </row>
    <row r="1450" spans="4:6" x14ac:dyDescent="0.25">
      <c r="D1450" s="12" t="s">
        <v>4275</v>
      </c>
      <c r="E1450" s="16" t="s">
        <v>4274</v>
      </c>
      <c r="F1450" s="20" t="s">
        <v>4276</v>
      </c>
    </row>
    <row r="1451" spans="4:6" x14ac:dyDescent="0.25">
      <c r="D1451" s="12" t="s">
        <v>2415</v>
      </c>
      <c r="E1451" s="16" t="s">
        <v>2414</v>
      </c>
      <c r="F1451" s="20" t="s">
        <v>2416</v>
      </c>
    </row>
    <row r="1452" spans="4:6" x14ac:dyDescent="0.25">
      <c r="D1452" s="12" t="s">
        <v>6322</v>
      </c>
      <c r="E1452" s="16" t="s">
        <v>6321</v>
      </c>
      <c r="F1452" s="20" t="s">
        <v>6323</v>
      </c>
    </row>
    <row r="1453" spans="4:6" x14ac:dyDescent="0.25">
      <c r="D1453" s="12" t="s">
        <v>5614</v>
      </c>
      <c r="E1453" s="16" t="s">
        <v>5613</v>
      </c>
      <c r="F1453" s="20" t="s">
        <v>5615</v>
      </c>
    </row>
    <row r="1454" spans="4:6" x14ac:dyDescent="0.25">
      <c r="D1454" s="12" t="s">
        <v>906</v>
      </c>
      <c r="E1454" s="16" t="s">
        <v>905</v>
      </c>
      <c r="F1454" s="20" t="s">
        <v>907</v>
      </c>
    </row>
    <row r="1455" spans="4:6" x14ac:dyDescent="0.25">
      <c r="D1455" s="12" t="s">
        <v>3650</v>
      </c>
      <c r="E1455" s="16" t="s">
        <v>3649</v>
      </c>
      <c r="F1455" s="20" t="s">
        <v>3651</v>
      </c>
    </row>
    <row r="1456" spans="4:6" x14ac:dyDescent="0.25">
      <c r="D1456" s="12" t="s">
        <v>2239</v>
      </c>
      <c r="E1456" s="16" t="s">
        <v>2238</v>
      </c>
      <c r="F1456" s="20" t="s">
        <v>2240</v>
      </c>
    </row>
    <row r="1457" spans="4:6" x14ac:dyDescent="0.25">
      <c r="D1457" s="12" t="s">
        <v>3842</v>
      </c>
      <c r="E1457" s="16" t="s">
        <v>3839</v>
      </c>
      <c r="F1457" s="20" t="s">
        <v>3843</v>
      </c>
    </row>
    <row r="1458" spans="4:6" x14ac:dyDescent="0.25">
      <c r="D1458" s="12" t="s">
        <v>4281</v>
      </c>
      <c r="E1458" s="16" t="s">
        <v>4280</v>
      </c>
      <c r="F1458" s="20" t="s">
        <v>4282</v>
      </c>
    </row>
    <row r="1459" spans="4:6" x14ac:dyDescent="0.25">
      <c r="D1459" s="12" t="s">
        <v>4286</v>
      </c>
      <c r="E1459" s="16" t="s">
        <v>4283</v>
      </c>
      <c r="F1459" s="20" t="s">
        <v>4287</v>
      </c>
    </row>
    <row r="1460" spans="4:6" x14ac:dyDescent="0.25">
      <c r="D1460" s="11" t="s">
        <v>2719</v>
      </c>
      <c r="E1460" s="17" t="s">
        <v>2718</v>
      </c>
      <c r="F1460" s="19" t="s">
        <v>2720</v>
      </c>
    </row>
    <row r="1461" spans="4:6" x14ac:dyDescent="0.25">
      <c r="D1461" s="12" t="s">
        <v>2719</v>
      </c>
      <c r="E1461" s="16" t="s">
        <v>3275</v>
      </c>
      <c r="F1461" s="20" t="s">
        <v>3276</v>
      </c>
    </row>
    <row r="1462" spans="4:6" x14ac:dyDescent="0.25">
      <c r="D1462" s="11" t="s">
        <v>2719</v>
      </c>
      <c r="E1462" s="17" t="s">
        <v>4352</v>
      </c>
      <c r="F1462" s="19" t="s">
        <v>4355</v>
      </c>
    </row>
    <row r="1463" spans="4:6" x14ac:dyDescent="0.25">
      <c r="D1463" s="11" t="s">
        <v>2719</v>
      </c>
      <c r="E1463" s="17" t="s">
        <v>7223</v>
      </c>
      <c r="F1463" s="19" t="s">
        <v>7224</v>
      </c>
    </row>
    <row r="1464" spans="4:6" x14ac:dyDescent="0.25">
      <c r="D1464" s="11" t="s">
        <v>2719</v>
      </c>
      <c r="E1464" s="17" t="s">
        <v>8326</v>
      </c>
      <c r="F1464" s="19" t="s">
        <v>8327</v>
      </c>
    </row>
    <row r="1465" spans="4:6" x14ac:dyDescent="0.25">
      <c r="D1465" s="12" t="s">
        <v>4291</v>
      </c>
      <c r="E1465" s="16" t="s">
        <v>4288</v>
      </c>
      <c r="F1465" s="20" t="s">
        <v>4292</v>
      </c>
    </row>
    <row r="1466" spans="4:6" x14ac:dyDescent="0.25">
      <c r="D1466" s="11" t="s">
        <v>4293</v>
      </c>
      <c r="E1466" s="17" t="s">
        <v>4288</v>
      </c>
      <c r="F1466" s="19" t="s">
        <v>4294</v>
      </c>
    </row>
    <row r="1467" spans="4:6" x14ac:dyDescent="0.25">
      <c r="D1467" s="12" t="s">
        <v>4295</v>
      </c>
      <c r="E1467" s="16" t="s">
        <v>4288</v>
      </c>
      <c r="F1467" s="20" t="s">
        <v>4296</v>
      </c>
    </row>
    <row r="1468" spans="4:6" x14ac:dyDescent="0.25">
      <c r="D1468" s="11" t="s">
        <v>4295</v>
      </c>
      <c r="E1468" s="17" t="s">
        <v>4288</v>
      </c>
      <c r="F1468" s="19" t="s">
        <v>4297</v>
      </c>
    </row>
    <row r="1469" spans="4:6" x14ac:dyDescent="0.25">
      <c r="D1469" s="12" t="s">
        <v>4298</v>
      </c>
      <c r="E1469" s="16" t="s">
        <v>4288</v>
      </c>
      <c r="F1469" s="20" t="s">
        <v>4299</v>
      </c>
    </row>
    <row r="1470" spans="4:6" x14ac:dyDescent="0.25">
      <c r="D1470" s="11" t="s">
        <v>4316</v>
      </c>
      <c r="E1470" s="17" t="s">
        <v>4308</v>
      </c>
      <c r="F1470" s="19" t="s">
        <v>4317</v>
      </c>
    </row>
    <row r="1471" spans="4:6" x14ac:dyDescent="0.25">
      <c r="D1471" s="12" t="s">
        <v>4318</v>
      </c>
      <c r="E1471" s="16" t="s">
        <v>4308</v>
      </c>
      <c r="F1471" s="20" t="s">
        <v>4319</v>
      </c>
    </row>
    <row r="1472" spans="4:6" x14ac:dyDescent="0.25">
      <c r="D1472" s="11" t="s">
        <v>4320</v>
      </c>
      <c r="E1472" s="17" t="s">
        <v>4308</v>
      </c>
      <c r="F1472" s="19" t="s">
        <v>4321</v>
      </c>
    </row>
    <row r="1473" spans="4:6" x14ac:dyDescent="0.25">
      <c r="D1473" s="11" t="s">
        <v>6586</v>
      </c>
      <c r="E1473" s="17" t="s">
        <v>6585</v>
      </c>
      <c r="F1473" s="19" t="s">
        <v>6587</v>
      </c>
    </row>
    <row r="1474" spans="4:6" x14ac:dyDescent="0.25">
      <c r="D1474" s="12" t="s">
        <v>4323</v>
      </c>
      <c r="E1474" s="16" t="s">
        <v>4322</v>
      </c>
      <c r="F1474" s="20" t="s">
        <v>4324</v>
      </c>
    </row>
    <row r="1475" spans="4:6" x14ac:dyDescent="0.25">
      <c r="D1475" s="11" t="s">
        <v>4931</v>
      </c>
      <c r="E1475" s="17" t="s">
        <v>4930</v>
      </c>
      <c r="F1475" s="19" t="s">
        <v>4932</v>
      </c>
    </row>
    <row r="1476" spans="4:6" x14ac:dyDescent="0.25">
      <c r="D1476" s="11" t="s">
        <v>4300</v>
      </c>
      <c r="E1476" s="17" t="s">
        <v>4288</v>
      </c>
      <c r="F1476" s="19" t="s">
        <v>4301</v>
      </c>
    </row>
    <row r="1477" spans="4:6" x14ac:dyDescent="0.25">
      <c r="D1477" s="12" t="s">
        <v>871</v>
      </c>
      <c r="E1477" s="16" t="s">
        <v>868</v>
      </c>
      <c r="F1477" s="20" t="s">
        <v>872</v>
      </c>
    </row>
    <row r="1478" spans="4:6" x14ac:dyDescent="0.25">
      <c r="D1478" s="11" t="s">
        <v>5317</v>
      </c>
      <c r="E1478" s="17" t="s">
        <v>5316</v>
      </c>
      <c r="F1478" s="19" t="s">
        <v>5318</v>
      </c>
    </row>
    <row r="1479" spans="4:6" x14ac:dyDescent="0.25">
      <c r="D1479" s="12" t="s">
        <v>6163</v>
      </c>
      <c r="E1479" s="16" t="s">
        <v>6162</v>
      </c>
      <c r="F1479" s="20" t="s">
        <v>6164</v>
      </c>
    </row>
    <row r="1480" spans="4:6" x14ac:dyDescent="0.25">
      <c r="D1480" s="12" t="s">
        <v>2404</v>
      </c>
      <c r="E1480" s="16" t="s">
        <v>2399</v>
      </c>
      <c r="F1480" s="20" t="s">
        <v>2405</v>
      </c>
    </row>
    <row r="1481" spans="4:6" x14ac:dyDescent="0.25">
      <c r="D1481" s="11" t="s">
        <v>4331</v>
      </c>
      <c r="E1481" s="17" t="s">
        <v>4328</v>
      </c>
      <c r="F1481" s="19" t="s">
        <v>4332</v>
      </c>
    </row>
    <row r="1482" spans="4:6" x14ac:dyDescent="0.25">
      <c r="D1482" s="12" t="s">
        <v>4333</v>
      </c>
      <c r="E1482" s="16" t="s">
        <v>4328</v>
      </c>
      <c r="F1482" s="20" t="s">
        <v>4334</v>
      </c>
    </row>
    <row r="1483" spans="4:6" x14ac:dyDescent="0.25">
      <c r="D1483" s="11" t="s">
        <v>7304</v>
      </c>
      <c r="E1483" s="17" t="s">
        <v>7303</v>
      </c>
      <c r="F1483" s="19" t="s">
        <v>7305</v>
      </c>
    </row>
    <row r="1484" spans="4:6" x14ac:dyDescent="0.25">
      <c r="D1484" s="11" t="s">
        <v>4341</v>
      </c>
      <c r="E1484" s="17" t="s">
        <v>4340</v>
      </c>
      <c r="F1484" s="19" t="s">
        <v>4342</v>
      </c>
    </row>
    <row r="1485" spans="4:6" x14ac:dyDescent="0.25">
      <c r="D1485" s="11" t="s">
        <v>4350</v>
      </c>
      <c r="E1485" s="17" t="s">
        <v>4349</v>
      </c>
      <c r="F1485" s="19" t="s">
        <v>4351</v>
      </c>
    </row>
    <row r="1486" spans="4:6" x14ac:dyDescent="0.25">
      <c r="D1486" s="11" t="s">
        <v>4359</v>
      </c>
      <c r="E1486" s="17" t="s">
        <v>4358</v>
      </c>
      <c r="F1486" s="19" t="s">
        <v>4360</v>
      </c>
    </row>
    <row r="1487" spans="4:6" x14ac:dyDescent="0.25">
      <c r="D1487" s="12" t="s">
        <v>8214</v>
      </c>
      <c r="E1487" s="16" t="s">
        <v>8213</v>
      </c>
      <c r="F1487" s="20" t="s">
        <v>8215</v>
      </c>
    </row>
    <row r="1488" spans="4:6" x14ac:dyDescent="0.25">
      <c r="D1488" s="11" t="s">
        <v>7002</v>
      </c>
      <c r="E1488" s="17" t="s">
        <v>7001</v>
      </c>
      <c r="F1488" s="19" t="s">
        <v>7003</v>
      </c>
    </row>
    <row r="1489" spans="4:6" x14ac:dyDescent="0.25">
      <c r="D1489" s="12" t="s">
        <v>4356</v>
      </c>
      <c r="E1489" s="16" t="s">
        <v>4352</v>
      </c>
      <c r="F1489" s="20" t="s">
        <v>4357</v>
      </c>
    </row>
    <row r="1490" spans="4:6" x14ac:dyDescent="0.25">
      <c r="D1490" s="11" t="s">
        <v>4365</v>
      </c>
      <c r="E1490" s="17" t="s">
        <v>4364</v>
      </c>
      <c r="F1490" s="19" t="s">
        <v>4366</v>
      </c>
    </row>
    <row r="1491" spans="4:6" x14ac:dyDescent="0.25">
      <c r="D1491" s="12" t="s">
        <v>4368</v>
      </c>
      <c r="E1491" s="16" t="s">
        <v>4367</v>
      </c>
      <c r="F1491" s="20" t="s">
        <v>4369</v>
      </c>
    </row>
    <row r="1492" spans="4:6" x14ac:dyDescent="0.25">
      <c r="D1492" s="11" t="s">
        <v>4371</v>
      </c>
      <c r="E1492" s="17" t="s">
        <v>4370</v>
      </c>
      <c r="F1492" s="19" t="s">
        <v>4372</v>
      </c>
    </row>
    <row r="1493" spans="4:6" x14ac:dyDescent="0.25">
      <c r="D1493" s="12" t="s">
        <v>4374</v>
      </c>
      <c r="E1493" s="16" t="s">
        <v>4373</v>
      </c>
      <c r="F1493" s="20" t="s">
        <v>4375</v>
      </c>
    </row>
    <row r="1494" spans="4:6" x14ac:dyDescent="0.25">
      <c r="D1494" s="12" t="s">
        <v>752</v>
      </c>
      <c r="E1494" s="16" t="s">
        <v>747</v>
      </c>
      <c r="F1494" s="20" t="s">
        <v>753</v>
      </c>
    </row>
    <row r="1495" spans="4:6" x14ac:dyDescent="0.25">
      <c r="D1495" s="12" t="s">
        <v>6179</v>
      </c>
      <c r="E1495" s="16" t="s">
        <v>6178</v>
      </c>
      <c r="F1495" s="20" t="s">
        <v>6180</v>
      </c>
    </row>
    <row r="1496" spans="4:6" x14ac:dyDescent="0.25">
      <c r="D1496" s="12" t="s">
        <v>1177</v>
      </c>
      <c r="E1496" s="16" t="s">
        <v>1174</v>
      </c>
      <c r="F1496" s="20" t="s">
        <v>1178</v>
      </c>
    </row>
    <row r="1497" spans="4:6" x14ac:dyDescent="0.25">
      <c r="D1497" s="11" t="s">
        <v>4377</v>
      </c>
      <c r="E1497" s="17" t="s">
        <v>4376</v>
      </c>
      <c r="F1497" s="19" t="s">
        <v>4378</v>
      </c>
    </row>
    <row r="1498" spans="4:6" x14ac:dyDescent="0.25">
      <c r="D1498" s="11" t="s">
        <v>2620</v>
      </c>
      <c r="E1498" s="17" t="s">
        <v>2619</v>
      </c>
      <c r="F1498" s="19" t="s">
        <v>2621</v>
      </c>
    </row>
    <row r="1499" spans="4:6" x14ac:dyDescent="0.25">
      <c r="D1499" s="11" t="s">
        <v>2053</v>
      </c>
      <c r="E1499" s="17" t="s">
        <v>2044</v>
      </c>
      <c r="F1499" s="19" t="s">
        <v>2054</v>
      </c>
    </row>
    <row r="1500" spans="4:6" x14ac:dyDescent="0.25">
      <c r="D1500" s="11" t="s">
        <v>3885</v>
      </c>
      <c r="E1500" s="17" t="s">
        <v>280</v>
      </c>
      <c r="F1500" s="19" t="s">
        <v>3886</v>
      </c>
    </row>
    <row r="1501" spans="4:6" x14ac:dyDescent="0.25">
      <c r="D1501" s="12" t="s">
        <v>4970</v>
      </c>
      <c r="E1501" s="16" t="s">
        <v>4963</v>
      </c>
      <c r="F1501" s="20" t="s">
        <v>4971</v>
      </c>
    </row>
    <row r="1502" spans="4:6" x14ac:dyDescent="0.25">
      <c r="D1502" s="11" t="s">
        <v>506</v>
      </c>
      <c r="E1502" s="17" t="s">
        <v>505</v>
      </c>
      <c r="F1502" s="19" t="s">
        <v>507</v>
      </c>
    </row>
    <row r="1503" spans="4:6" x14ac:dyDescent="0.25">
      <c r="D1503" s="11" t="s">
        <v>7925</v>
      </c>
      <c r="E1503" s="17" t="s">
        <v>7924</v>
      </c>
      <c r="F1503" s="19" t="s">
        <v>7926</v>
      </c>
    </row>
    <row r="1504" spans="4:6" x14ac:dyDescent="0.25">
      <c r="D1504" s="11" t="s">
        <v>7229</v>
      </c>
      <c r="E1504" s="17" t="s">
        <v>7228</v>
      </c>
      <c r="F1504" s="19" t="s">
        <v>7230</v>
      </c>
    </row>
    <row r="1505" spans="4:6" x14ac:dyDescent="0.25">
      <c r="D1505" s="12" t="s">
        <v>6008</v>
      </c>
      <c r="E1505" s="16" t="s">
        <v>6003</v>
      </c>
      <c r="F1505" s="20" t="s">
        <v>6009</v>
      </c>
    </row>
    <row r="1506" spans="4:6" x14ac:dyDescent="0.25">
      <c r="D1506" s="11" t="s">
        <v>6118</v>
      </c>
      <c r="E1506" s="17" t="s">
        <v>6113</v>
      </c>
      <c r="F1506" s="19" t="s">
        <v>6119</v>
      </c>
    </row>
    <row r="1507" spans="4:6" x14ac:dyDescent="0.25">
      <c r="D1507" s="12" t="s">
        <v>639</v>
      </c>
      <c r="E1507" s="16" t="s">
        <v>632</v>
      </c>
      <c r="F1507" s="20" t="s">
        <v>640</v>
      </c>
    </row>
    <row r="1508" spans="4:6" x14ac:dyDescent="0.25">
      <c r="D1508" s="12" t="s">
        <v>7191</v>
      </c>
      <c r="E1508" s="16" t="s">
        <v>7190</v>
      </c>
      <c r="F1508" s="20" t="s">
        <v>7192</v>
      </c>
    </row>
    <row r="1509" spans="4:6" x14ac:dyDescent="0.25">
      <c r="D1509" s="12" t="s">
        <v>7232</v>
      </c>
      <c r="E1509" s="16" t="s">
        <v>7231</v>
      </c>
      <c r="F1509" s="20" t="s">
        <v>7233</v>
      </c>
    </row>
    <row r="1510" spans="4:6" x14ac:dyDescent="0.25">
      <c r="D1510" s="11" t="s">
        <v>4388</v>
      </c>
      <c r="E1510" s="17" t="s">
        <v>4385</v>
      </c>
      <c r="F1510" s="19" t="s">
        <v>4389</v>
      </c>
    </row>
    <row r="1511" spans="4:6" x14ac:dyDescent="0.25">
      <c r="D1511" s="12" t="s">
        <v>7659</v>
      </c>
      <c r="E1511" s="16" t="s">
        <v>7658</v>
      </c>
      <c r="F1511" s="20" t="s">
        <v>7660</v>
      </c>
    </row>
    <row r="1512" spans="4:6" x14ac:dyDescent="0.25">
      <c r="D1512" s="12" t="s">
        <v>1351</v>
      </c>
      <c r="E1512" s="16" t="s">
        <v>1341</v>
      </c>
      <c r="F1512" s="20" t="s">
        <v>1352</v>
      </c>
    </row>
    <row r="1513" spans="4:6" x14ac:dyDescent="0.25">
      <c r="D1513" s="12" t="s">
        <v>1351</v>
      </c>
      <c r="E1513" s="16" t="s">
        <v>5917</v>
      </c>
      <c r="F1513" s="20" t="s">
        <v>5918</v>
      </c>
    </row>
    <row r="1514" spans="4:6" x14ac:dyDescent="0.25">
      <c r="D1514" s="11" t="s">
        <v>6369</v>
      </c>
      <c r="E1514" s="17" t="s">
        <v>6368</v>
      </c>
      <c r="F1514" s="19" t="s">
        <v>6370</v>
      </c>
    </row>
    <row r="1515" spans="4:6" x14ac:dyDescent="0.25">
      <c r="D1515" s="11" t="s">
        <v>7964</v>
      </c>
      <c r="E1515" s="17" t="s">
        <v>7963</v>
      </c>
      <c r="F1515" s="19" t="s">
        <v>7965</v>
      </c>
    </row>
    <row r="1516" spans="4:6" x14ac:dyDescent="0.25">
      <c r="D1516" s="12" t="s">
        <v>4391</v>
      </c>
      <c r="E1516" s="16" t="s">
        <v>4390</v>
      </c>
      <c r="F1516" s="20" t="s">
        <v>4392</v>
      </c>
    </row>
    <row r="1517" spans="4:6" x14ac:dyDescent="0.25">
      <c r="D1517" s="12" t="s">
        <v>1161</v>
      </c>
      <c r="E1517" s="16" t="s">
        <v>167</v>
      </c>
      <c r="F1517" s="20" t="s">
        <v>1162</v>
      </c>
    </row>
    <row r="1518" spans="4:6" x14ac:dyDescent="0.25">
      <c r="D1518" s="11" t="s">
        <v>1271</v>
      </c>
      <c r="E1518" s="17" t="s">
        <v>1270</v>
      </c>
      <c r="F1518" s="19" t="s">
        <v>1272</v>
      </c>
    </row>
    <row r="1519" spans="4:6" x14ac:dyDescent="0.25">
      <c r="D1519" s="11" t="s">
        <v>4394</v>
      </c>
      <c r="E1519" s="17" t="s">
        <v>4393</v>
      </c>
      <c r="F1519" s="19" t="s">
        <v>4395</v>
      </c>
    </row>
    <row r="1520" spans="4:6" x14ac:dyDescent="0.25">
      <c r="D1520" s="12" t="s">
        <v>4396</v>
      </c>
      <c r="E1520" s="16" t="s">
        <v>4393</v>
      </c>
      <c r="F1520" s="20" t="s">
        <v>4397</v>
      </c>
    </row>
    <row r="1521" spans="4:6" x14ac:dyDescent="0.25">
      <c r="D1521" s="11" t="s">
        <v>4399</v>
      </c>
      <c r="E1521" s="17" t="s">
        <v>4398</v>
      </c>
      <c r="F1521" s="19" t="s">
        <v>4400</v>
      </c>
    </row>
    <row r="1522" spans="4:6" x14ac:dyDescent="0.25">
      <c r="D1522" s="11" t="s">
        <v>4404</v>
      </c>
      <c r="E1522" s="17" t="s">
        <v>4403</v>
      </c>
      <c r="F1522" s="19" t="s">
        <v>4405</v>
      </c>
    </row>
    <row r="1523" spans="4:6" x14ac:dyDescent="0.25">
      <c r="D1523" s="12" t="s">
        <v>4407</v>
      </c>
      <c r="E1523" s="16" t="s">
        <v>4406</v>
      </c>
      <c r="F1523" s="20" t="s">
        <v>4408</v>
      </c>
    </row>
    <row r="1524" spans="4:6" x14ac:dyDescent="0.25">
      <c r="D1524" s="11" t="s">
        <v>1619</v>
      </c>
      <c r="E1524" s="17" t="s">
        <v>1618</v>
      </c>
      <c r="F1524" s="19" t="s">
        <v>1620</v>
      </c>
    </row>
    <row r="1525" spans="4:6" x14ac:dyDescent="0.25">
      <c r="D1525" s="12" t="s">
        <v>2111</v>
      </c>
      <c r="E1525" s="16" t="s">
        <v>2110</v>
      </c>
      <c r="F1525" s="20" t="s">
        <v>2112</v>
      </c>
    </row>
    <row r="1526" spans="4:6" x14ac:dyDescent="0.25">
      <c r="D1526" s="11" t="s">
        <v>4410</v>
      </c>
      <c r="E1526" s="17" t="s">
        <v>4409</v>
      </c>
      <c r="F1526" s="19" t="s">
        <v>4411</v>
      </c>
    </row>
    <row r="1527" spans="4:6" x14ac:dyDescent="0.25">
      <c r="D1527" s="11" t="s">
        <v>2805</v>
      </c>
      <c r="E1527" s="17" t="s">
        <v>2804</v>
      </c>
      <c r="F1527" s="19" t="s">
        <v>2806</v>
      </c>
    </row>
    <row r="1528" spans="4:6" x14ac:dyDescent="0.25">
      <c r="D1528" s="12" t="s">
        <v>8685</v>
      </c>
      <c r="E1528" s="16" t="s">
        <v>8684</v>
      </c>
      <c r="F1528" s="20" t="s">
        <v>8686</v>
      </c>
    </row>
    <row r="1529" spans="4:6" x14ac:dyDescent="0.25">
      <c r="D1529" s="12" t="s">
        <v>4302</v>
      </c>
      <c r="E1529" s="16" t="s">
        <v>4288</v>
      </c>
      <c r="F1529" s="20" t="s">
        <v>4303</v>
      </c>
    </row>
    <row r="1530" spans="4:6" x14ac:dyDescent="0.25">
      <c r="D1530" s="11" t="s">
        <v>4421</v>
      </c>
      <c r="E1530" s="17" t="s">
        <v>4418</v>
      </c>
      <c r="F1530" s="19" t="s">
        <v>4422</v>
      </c>
    </row>
    <row r="1531" spans="4:6" x14ac:dyDescent="0.25">
      <c r="D1531" s="12" t="s">
        <v>4423</v>
      </c>
      <c r="E1531" s="16" t="s">
        <v>4418</v>
      </c>
      <c r="F1531" s="20" t="s">
        <v>4424</v>
      </c>
    </row>
    <row r="1532" spans="4:6" x14ac:dyDescent="0.25">
      <c r="D1532" s="11" t="s">
        <v>4426</v>
      </c>
      <c r="E1532" s="17" t="s">
        <v>4425</v>
      </c>
      <c r="F1532" s="19" t="s">
        <v>4427</v>
      </c>
    </row>
    <row r="1533" spans="4:6" x14ac:dyDescent="0.25">
      <c r="D1533" s="12" t="s">
        <v>4429</v>
      </c>
      <c r="E1533" s="16" t="s">
        <v>4428</v>
      </c>
      <c r="F1533" s="20" t="s">
        <v>4430</v>
      </c>
    </row>
    <row r="1534" spans="4:6" x14ac:dyDescent="0.25">
      <c r="D1534" s="11" t="s">
        <v>4438</v>
      </c>
      <c r="E1534" s="17" t="s">
        <v>4437</v>
      </c>
      <c r="F1534" s="19" t="s">
        <v>4439</v>
      </c>
    </row>
    <row r="1535" spans="4:6" x14ac:dyDescent="0.25">
      <c r="D1535" s="12" t="s">
        <v>4438</v>
      </c>
      <c r="E1535" s="16" t="s">
        <v>4437</v>
      </c>
      <c r="F1535" s="20" t="s">
        <v>4440</v>
      </c>
    </row>
    <row r="1536" spans="4:6" x14ac:dyDescent="0.25">
      <c r="D1536" s="12" t="s">
        <v>4479</v>
      </c>
      <c r="E1536" s="16" t="s">
        <v>4478</v>
      </c>
      <c r="F1536" s="20" t="s">
        <v>4480</v>
      </c>
    </row>
    <row r="1537" spans="4:6" x14ac:dyDescent="0.25">
      <c r="D1537" s="11" t="s">
        <v>4442</v>
      </c>
      <c r="E1537" s="17" t="s">
        <v>4441</v>
      </c>
      <c r="F1537" s="19" t="s">
        <v>4443</v>
      </c>
    </row>
    <row r="1538" spans="4:6" x14ac:dyDescent="0.25">
      <c r="D1538" s="12" t="s">
        <v>4445</v>
      </c>
      <c r="E1538" s="16" t="s">
        <v>4444</v>
      </c>
      <c r="F1538" s="20" t="s">
        <v>4446</v>
      </c>
    </row>
    <row r="1539" spans="4:6" x14ac:dyDescent="0.25">
      <c r="D1539" s="12" t="s">
        <v>4450</v>
      </c>
      <c r="E1539" s="16" t="s">
        <v>4447</v>
      </c>
      <c r="F1539" s="20" t="s">
        <v>4451</v>
      </c>
    </row>
    <row r="1540" spans="4:6" x14ac:dyDescent="0.25">
      <c r="D1540" s="11" t="s">
        <v>4453</v>
      </c>
      <c r="E1540" s="17" t="s">
        <v>4452</v>
      </c>
      <c r="F1540" s="19" t="s">
        <v>4454</v>
      </c>
    </row>
    <row r="1541" spans="4:6" x14ac:dyDescent="0.25">
      <c r="D1541" s="12" t="s">
        <v>4456</v>
      </c>
      <c r="E1541" s="16" t="s">
        <v>4455</v>
      </c>
      <c r="F1541" s="20" t="s">
        <v>4457</v>
      </c>
    </row>
    <row r="1542" spans="4:6" x14ac:dyDescent="0.25">
      <c r="D1542" s="11" t="s">
        <v>4459</v>
      </c>
      <c r="E1542" s="17" t="s">
        <v>4458</v>
      </c>
      <c r="F1542" s="19" t="s">
        <v>4460</v>
      </c>
    </row>
    <row r="1543" spans="4:6" x14ac:dyDescent="0.25">
      <c r="D1543" s="11" t="s">
        <v>4465</v>
      </c>
      <c r="E1543" s="17" t="s">
        <v>4464</v>
      </c>
      <c r="F1543" s="19" t="s">
        <v>4466</v>
      </c>
    </row>
    <row r="1544" spans="4:6" x14ac:dyDescent="0.25">
      <c r="D1544" s="12" t="s">
        <v>4473</v>
      </c>
      <c r="E1544" s="16" t="s">
        <v>4470</v>
      </c>
      <c r="F1544" s="20" t="s">
        <v>4474</v>
      </c>
    </row>
    <row r="1545" spans="4:6" x14ac:dyDescent="0.25">
      <c r="D1545" s="11" t="s">
        <v>4476</v>
      </c>
      <c r="E1545" s="17" t="s">
        <v>4475</v>
      </c>
      <c r="F1545" s="19" t="s">
        <v>4477</v>
      </c>
    </row>
    <row r="1546" spans="4:6" x14ac:dyDescent="0.25">
      <c r="D1546" s="11" t="s">
        <v>7645</v>
      </c>
      <c r="E1546" s="17" t="s">
        <v>7644</v>
      </c>
      <c r="F1546" s="19" t="s">
        <v>7646</v>
      </c>
    </row>
    <row r="1547" spans="4:6" x14ac:dyDescent="0.25">
      <c r="D1547" s="12" t="s">
        <v>4744</v>
      </c>
      <c r="E1547" s="16" t="s">
        <v>4743</v>
      </c>
      <c r="F1547" s="20" t="s">
        <v>4745</v>
      </c>
    </row>
    <row r="1548" spans="4:6" x14ac:dyDescent="0.25">
      <c r="D1548" s="11" t="s">
        <v>4482</v>
      </c>
      <c r="E1548" s="17" t="s">
        <v>4481</v>
      </c>
      <c r="F1548" s="19" t="s">
        <v>4483</v>
      </c>
    </row>
    <row r="1549" spans="4:6" x14ac:dyDescent="0.25">
      <c r="D1549" s="11" t="s">
        <v>4523</v>
      </c>
      <c r="E1549" s="17" t="s">
        <v>101</v>
      </c>
      <c r="F1549" s="19" t="s">
        <v>4524</v>
      </c>
    </row>
    <row r="1550" spans="4:6" x14ac:dyDescent="0.25">
      <c r="D1550" s="12" t="s">
        <v>4485</v>
      </c>
      <c r="E1550" s="16" t="s">
        <v>4484</v>
      </c>
      <c r="F1550" s="20" t="s">
        <v>4486</v>
      </c>
    </row>
    <row r="1551" spans="4:6" x14ac:dyDescent="0.25">
      <c r="D1551" s="11" t="s">
        <v>4488</v>
      </c>
      <c r="E1551" s="17" t="s">
        <v>4487</v>
      </c>
      <c r="F1551" s="19" t="s">
        <v>4489</v>
      </c>
    </row>
    <row r="1552" spans="4:6" x14ac:dyDescent="0.25">
      <c r="D1552" s="11" t="s">
        <v>4494</v>
      </c>
      <c r="E1552" s="17" t="s">
        <v>4493</v>
      </c>
      <c r="F1552" s="19" t="s">
        <v>4495</v>
      </c>
    </row>
    <row r="1553" spans="4:6" x14ac:dyDescent="0.25">
      <c r="D1553" s="12" t="s">
        <v>4497</v>
      </c>
      <c r="E1553" s="16" t="s">
        <v>4496</v>
      </c>
      <c r="F1553" s="20" t="s">
        <v>4498</v>
      </c>
    </row>
    <row r="1554" spans="4:6" x14ac:dyDescent="0.25">
      <c r="D1554" s="11" t="s">
        <v>6852</v>
      </c>
      <c r="E1554" s="17" t="s">
        <v>6851</v>
      </c>
      <c r="F1554" s="19" t="s">
        <v>6853</v>
      </c>
    </row>
    <row r="1555" spans="4:6" x14ac:dyDescent="0.25">
      <c r="D1555" s="12" t="s">
        <v>4503</v>
      </c>
      <c r="E1555" s="16" t="s">
        <v>4502</v>
      </c>
      <c r="F1555" s="20" t="s">
        <v>4504</v>
      </c>
    </row>
    <row r="1556" spans="4:6" x14ac:dyDescent="0.25">
      <c r="D1556" s="12" t="s">
        <v>6278</v>
      </c>
      <c r="E1556" s="16" t="s">
        <v>6277</v>
      </c>
      <c r="F1556" s="20" t="s">
        <v>6279</v>
      </c>
    </row>
    <row r="1557" spans="4:6" x14ac:dyDescent="0.25">
      <c r="D1557" s="11" t="s">
        <v>4512</v>
      </c>
      <c r="E1557" s="17" t="s">
        <v>4511</v>
      </c>
      <c r="F1557" s="19" t="s">
        <v>4513</v>
      </c>
    </row>
    <row r="1558" spans="4:6" x14ac:dyDescent="0.25">
      <c r="D1558" s="12" t="s">
        <v>4029</v>
      </c>
      <c r="E1558" s="16" t="s">
        <v>4028</v>
      </c>
      <c r="F1558" s="20" t="s">
        <v>4030</v>
      </c>
    </row>
    <row r="1559" spans="4:6" x14ac:dyDescent="0.25">
      <c r="D1559" s="12" t="s">
        <v>4515</v>
      </c>
      <c r="E1559" s="16" t="s">
        <v>4514</v>
      </c>
      <c r="F1559" s="20" t="s">
        <v>4516</v>
      </c>
    </row>
    <row r="1560" spans="4:6" x14ac:dyDescent="0.25">
      <c r="D1560" s="12" t="s">
        <v>5578</v>
      </c>
      <c r="E1560" s="16" t="s">
        <v>5575</v>
      </c>
      <c r="F1560" s="20" t="s">
        <v>5579</v>
      </c>
    </row>
    <row r="1561" spans="4:6" x14ac:dyDescent="0.25">
      <c r="D1561" s="12" t="s">
        <v>4521</v>
      </c>
      <c r="E1561" s="16" t="s">
        <v>4520</v>
      </c>
      <c r="F1561" s="20" t="s">
        <v>4522</v>
      </c>
    </row>
    <row r="1562" spans="4:6" x14ac:dyDescent="0.25">
      <c r="D1562" s="12" t="s">
        <v>4526</v>
      </c>
      <c r="E1562" s="16" t="s">
        <v>4525</v>
      </c>
      <c r="F1562" s="20" t="s">
        <v>4527</v>
      </c>
    </row>
    <row r="1563" spans="4:6" x14ac:dyDescent="0.25">
      <c r="D1563" s="11" t="s">
        <v>4529</v>
      </c>
      <c r="E1563" s="17" t="s">
        <v>4528</v>
      </c>
      <c r="F1563" s="19" t="s">
        <v>4530</v>
      </c>
    </row>
    <row r="1564" spans="4:6" x14ac:dyDescent="0.25">
      <c r="D1564" s="12" t="s">
        <v>4532</v>
      </c>
      <c r="E1564" s="16" t="s">
        <v>4531</v>
      </c>
      <c r="F1564" s="20" t="s">
        <v>4533</v>
      </c>
    </row>
    <row r="1565" spans="4:6" x14ac:dyDescent="0.25">
      <c r="D1565" s="11" t="s">
        <v>4535</v>
      </c>
      <c r="E1565" s="17" t="s">
        <v>4534</v>
      </c>
      <c r="F1565" s="19" t="s">
        <v>4536</v>
      </c>
    </row>
    <row r="1566" spans="4:6" x14ac:dyDescent="0.25">
      <c r="D1566" s="12" t="s">
        <v>4538</v>
      </c>
      <c r="E1566" s="16" t="s">
        <v>4537</v>
      </c>
      <c r="F1566" s="20" t="s">
        <v>4539</v>
      </c>
    </row>
    <row r="1567" spans="4:6" x14ac:dyDescent="0.25">
      <c r="D1567" s="11" t="s">
        <v>4541</v>
      </c>
      <c r="E1567" s="17" t="s">
        <v>4540</v>
      </c>
      <c r="F1567" s="19" t="s">
        <v>4542</v>
      </c>
    </row>
    <row r="1568" spans="4:6" x14ac:dyDescent="0.25">
      <c r="D1568" s="11" t="s">
        <v>3387</v>
      </c>
      <c r="E1568" s="17" t="s">
        <v>3386</v>
      </c>
      <c r="F1568" s="19" t="s">
        <v>3388</v>
      </c>
    </row>
    <row r="1569" spans="4:6" x14ac:dyDescent="0.25">
      <c r="D1569" s="11" t="s">
        <v>4547</v>
      </c>
      <c r="E1569" s="17" t="s">
        <v>4546</v>
      </c>
      <c r="F1569" s="19" t="s">
        <v>4548</v>
      </c>
    </row>
    <row r="1570" spans="4:6" x14ac:dyDescent="0.25">
      <c r="D1570" s="12" t="s">
        <v>4550</v>
      </c>
      <c r="E1570" s="16" t="s">
        <v>4549</v>
      </c>
      <c r="F1570" s="20" t="s">
        <v>4551</v>
      </c>
    </row>
    <row r="1571" spans="4:6" x14ac:dyDescent="0.25">
      <c r="D1571" s="11" t="s">
        <v>4553</v>
      </c>
      <c r="E1571" s="17" t="s">
        <v>4552</v>
      </c>
      <c r="F1571" s="19" t="s">
        <v>4554</v>
      </c>
    </row>
    <row r="1572" spans="4:6" x14ac:dyDescent="0.25">
      <c r="D1572" s="12" t="s">
        <v>4556</v>
      </c>
      <c r="E1572" s="16" t="s">
        <v>4555</v>
      </c>
      <c r="F1572" s="20" t="s">
        <v>4557</v>
      </c>
    </row>
    <row r="1573" spans="4:6" x14ac:dyDescent="0.25">
      <c r="D1573" s="11" t="s">
        <v>4564</v>
      </c>
      <c r="E1573" s="17" t="s">
        <v>4563</v>
      </c>
      <c r="F1573" s="19" t="s">
        <v>4565</v>
      </c>
    </row>
    <row r="1574" spans="4:6" x14ac:dyDescent="0.25">
      <c r="D1574" s="11" t="s">
        <v>5541</v>
      </c>
      <c r="E1574" s="17" t="s">
        <v>5540</v>
      </c>
      <c r="F1574" s="19" t="s">
        <v>5542</v>
      </c>
    </row>
    <row r="1575" spans="4:6" x14ac:dyDescent="0.25">
      <c r="D1575" s="12" t="s">
        <v>4567</v>
      </c>
      <c r="E1575" s="16" t="s">
        <v>4566</v>
      </c>
      <c r="F1575" s="20" t="s">
        <v>4568</v>
      </c>
    </row>
    <row r="1576" spans="4:6" x14ac:dyDescent="0.25">
      <c r="D1576" s="11" t="s">
        <v>4570</v>
      </c>
      <c r="E1576" s="17" t="s">
        <v>4569</v>
      </c>
      <c r="F1576" s="19" t="s">
        <v>4571</v>
      </c>
    </row>
    <row r="1577" spans="4:6" x14ac:dyDescent="0.25">
      <c r="D1577" s="12" t="s">
        <v>9190</v>
      </c>
      <c r="E1577" s="16" t="s">
        <v>9189</v>
      </c>
      <c r="F1577" s="20" t="s">
        <v>9191</v>
      </c>
    </row>
    <row r="1578" spans="4:6" x14ac:dyDescent="0.25">
      <c r="D1578" s="11" t="s">
        <v>4582</v>
      </c>
      <c r="E1578" s="17" t="s">
        <v>4581</v>
      </c>
      <c r="F1578" s="19" t="s">
        <v>4583</v>
      </c>
    </row>
    <row r="1579" spans="4:6" x14ac:dyDescent="0.25">
      <c r="D1579" s="12" t="s">
        <v>4413</v>
      </c>
      <c r="E1579" s="16" t="s">
        <v>4412</v>
      </c>
      <c r="F1579" s="20" t="s">
        <v>4414</v>
      </c>
    </row>
    <row r="1580" spans="4:6" x14ac:dyDescent="0.25">
      <c r="D1580" s="12" t="s">
        <v>4591</v>
      </c>
      <c r="E1580" s="16" t="s">
        <v>4590</v>
      </c>
      <c r="F1580" s="20" t="s">
        <v>4592</v>
      </c>
    </row>
    <row r="1581" spans="4:6" x14ac:dyDescent="0.25">
      <c r="D1581" s="11" t="s">
        <v>4594</v>
      </c>
      <c r="E1581" s="17" t="s">
        <v>4593</v>
      </c>
      <c r="F1581" s="19" t="s">
        <v>4595</v>
      </c>
    </row>
    <row r="1582" spans="4:6" x14ac:dyDescent="0.25">
      <c r="D1582" s="12" t="s">
        <v>4597</v>
      </c>
      <c r="E1582" s="16" t="s">
        <v>4596</v>
      </c>
      <c r="F1582" s="20" t="s">
        <v>4598</v>
      </c>
    </row>
    <row r="1583" spans="4:6" x14ac:dyDescent="0.25">
      <c r="D1583" s="11" t="s">
        <v>4599</v>
      </c>
      <c r="E1583" s="17" t="s">
        <v>4596</v>
      </c>
      <c r="F1583" s="19" t="s">
        <v>4600</v>
      </c>
    </row>
    <row r="1584" spans="4:6" x14ac:dyDescent="0.25">
      <c r="D1584" s="11" t="s">
        <v>4825</v>
      </c>
      <c r="E1584" s="17" t="s">
        <v>4824</v>
      </c>
      <c r="F1584" s="19" t="s">
        <v>4826</v>
      </c>
    </row>
    <row r="1585" spans="4:6" x14ac:dyDescent="0.25">
      <c r="D1585" s="12" t="s">
        <v>4602</v>
      </c>
      <c r="E1585" s="16" t="s">
        <v>4601</v>
      </c>
      <c r="F1585" s="20" t="s">
        <v>4603</v>
      </c>
    </row>
    <row r="1586" spans="4:6" x14ac:dyDescent="0.25">
      <c r="D1586" s="12" t="s">
        <v>4612</v>
      </c>
      <c r="E1586" s="16" t="s">
        <v>4611</v>
      </c>
      <c r="F1586" s="20" t="s">
        <v>4613</v>
      </c>
    </row>
    <row r="1587" spans="4:6" x14ac:dyDescent="0.25">
      <c r="D1587" s="11" t="s">
        <v>4615</v>
      </c>
      <c r="E1587" s="17" t="s">
        <v>4614</v>
      </c>
      <c r="F1587" s="19" t="s">
        <v>4616</v>
      </c>
    </row>
    <row r="1588" spans="4:6" x14ac:dyDescent="0.25">
      <c r="D1588" s="11" t="s">
        <v>6621</v>
      </c>
      <c r="E1588" s="17" t="s">
        <v>6620</v>
      </c>
      <c r="F1588" s="19" t="s">
        <v>6622</v>
      </c>
    </row>
    <row r="1589" spans="4:6" x14ac:dyDescent="0.25">
      <c r="D1589" s="12" t="s">
        <v>4618</v>
      </c>
      <c r="E1589" s="16" t="s">
        <v>4617</v>
      </c>
      <c r="F1589" s="20" t="s">
        <v>4619</v>
      </c>
    </row>
    <row r="1590" spans="4:6" x14ac:dyDescent="0.25">
      <c r="D1590" s="11" t="s">
        <v>8263</v>
      </c>
      <c r="E1590" s="17" t="s">
        <v>8262</v>
      </c>
      <c r="F1590" s="19" t="s">
        <v>8264</v>
      </c>
    </row>
    <row r="1591" spans="4:6" x14ac:dyDescent="0.25">
      <c r="D1591" s="11" t="s">
        <v>6450</v>
      </c>
      <c r="E1591" s="17" t="s">
        <v>6447</v>
      </c>
      <c r="F1591" s="19" t="s">
        <v>6451</v>
      </c>
    </row>
    <row r="1592" spans="4:6" x14ac:dyDescent="0.25">
      <c r="D1592" s="11" t="s">
        <v>1374</v>
      </c>
      <c r="E1592" s="17" t="s">
        <v>1365</v>
      </c>
      <c r="F1592" s="19" t="s">
        <v>1375</v>
      </c>
    </row>
    <row r="1593" spans="4:6" x14ac:dyDescent="0.25">
      <c r="D1593" s="11" t="s">
        <v>4621</v>
      </c>
      <c r="E1593" s="17" t="s">
        <v>4620</v>
      </c>
      <c r="F1593" s="19" t="s">
        <v>4622</v>
      </c>
    </row>
    <row r="1594" spans="4:6" x14ac:dyDescent="0.25">
      <c r="D1594" s="12" t="s">
        <v>4624</v>
      </c>
      <c r="E1594" s="16" t="s">
        <v>4623</v>
      </c>
      <c r="F1594" s="20" t="s">
        <v>4625</v>
      </c>
    </row>
    <row r="1595" spans="4:6" x14ac:dyDescent="0.25">
      <c r="D1595" s="12" t="s">
        <v>4630</v>
      </c>
      <c r="E1595" s="16" t="s">
        <v>4629</v>
      </c>
      <c r="F1595" s="20" t="s">
        <v>4631</v>
      </c>
    </row>
    <row r="1596" spans="4:6" x14ac:dyDescent="0.25">
      <c r="D1596" s="11" t="s">
        <v>4630</v>
      </c>
      <c r="E1596" s="17" t="s">
        <v>4629</v>
      </c>
      <c r="F1596" s="19" t="s">
        <v>4632</v>
      </c>
    </row>
    <row r="1597" spans="4:6" x14ac:dyDescent="0.25">
      <c r="D1597" s="11" t="s">
        <v>4609</v>
      </c>
      <c r="E1597" s="17" t="s">
        <v>16</v>
      </c>
      <c r="F1597" s="19" t="s">
        <v>4610</v>
      </c>
    </row>
    <row r="1598" spans="4:6" x14ac:dyDescent="0.25">
      <c r="D1598" s="12" t="s">
        <v>2899</v>
      </c>
      <c r="E1598" s="16" t="s">
        <v>2893</v>
      </c>
      <c r="F1598" s="20" t="s">
        <v>2900</v>
      </c>
    </row>
    <row r="1599" spans="4:6" x14ac:dyDescent="0.25">
      <c r="D1599" s="12" t="s">
        <v>5913</v>
      </c>
      <c r="E1599" s="16" t="s">
        <v>5911</v>
      </c>
      <c r="F1599" s="20" t="s">
        <v>5914</v>
      </c>
    </row>
    <row r="1600" spans="4:6" x14ac:dyDescent="0.25">
      <c r="D1600" s="11" t="s">
        <v>7412</v>
      </c>
      <c r="E1600" s="17" t="s">
        <v>7411</v>
      </c>
      <c r="F1600" s="19" t="s">
        <v>7413</v>
      </c>
    </row>
    <row r="1601" spans="4:6" x14ac:dyDescent="0.25">
      <c r="D1601" s="11" t="s">
        <v>4637</v>
      </c>
      <c r="E1601" s="17" t="s">
        <v>4636</v>
      </c>
      <c r="F1601" s="19" t="s">
        <v>4638</v>
      </c>
    </row>
    <row r="1602" spans="4:6" x14ac:dyDescent="0.25">
      <c r="D1602" s="12" t="s">
        <v>4639</v>
      </c>
      <c r="E1602" s="16" t="s">
        <v>4636</v>
      </c>
      <c r="F1602" s="20" t="s">
        <v>4640</v>
      </c>
    </row>
    <row r="1603" spans="4:6" x14ac:dyDescent="0.25">
      <c r="D1603" s="11" t="s">
        <v>8903</v>
      </c>
      <c r="E1603" s="17" t="s">
        <v>8902</v>
      </c>
      <c r="F1603" s="19" t="s">
        <v>8904</v>
      </c>
    </row>
    <row r="1604" spans="4:6" x14ac:dyDescent="0.25">
      <c r="D1604" s="12" t="s">
        <v>4644</v>
      </c>
      <c r="E1604" s="16" t="s">
        <v>4643</v>
      </c>
      <c r="F1604" s="20" t="s">
        <v>4645</v>
      </c>
    </row>
    <row r="1605" spans="4:6" x14ac:dyDescent="0.25">
      <c r="D1605" s="11" t="s">
        <v>4647</v>
      </c>
      <c r="E1605" s="17" t="s">
        <v>4646</v>
      </c>
      <c r="F1605" s="19" t="s">
        <v>4648</v>
      </c>
    </row>
    <row r="1606" spans="4:6" x14ac:dyDescent="0.25">
      <c r="D1606" s="12" t="s">
        <v>4649</v>
      </c>
      <c r="E1606" s="16" t="s">
        <v>4646</v>
      </c>
      <c r="F1606" s="20" t="s">
        <v>4650</v>
      </c>
    </row>
    <row r="1607" spans="4:6" x14ac:dyDescent="0.25">
      <c r="D1607" s="12" t="s">
        <v>4654</v>
      </c>
      <c r="E1607" s="16" t="s">
        <v>4653</v>
      </c>
      <c r="F1607" s="20" t="s">
        <v>4655</v>
      </c>
    </row>
    <row r="1608" spans="4:6" x14ac:dyDescent="0.25">
      <c r="D1608" s="11" t="s">
        <v>4657</v>
      </c>
      <c r="E1608" s="17" t="s">
        <v>4656</v>
      </c>
      <c r="F1608" s="19" t="s">
        <v>4658</v>
      </c>
    </row>
    <row r="1609" spans="4:6" x14ac:dyDescent="0.25">
      <c r="D1609" s="12" t="s">
        <v>4660</v>
      </c>
      <c r="E1609" s="16" t="s">
        <v>4659</v>
      </c>
      <c r="F1609" s="20" t="s">
        <v>4661</v>
      </c>
    </row>
    <row r="1610" spans="4:6" x14ac:dyDescent="0.25">
      <c r="D1610" s="11" t="s">
        <v>4432</v>
      </c>
      <c r="E1610" s="17" t="s">
        <v>4431</v>
      </c>
      <c r="F1610" s="19" t="s">
        <v>4433</v>
      </c>
    </row>
    <row r="1611" spans="4:6" x14ac:dyDescent="0.25">
      <c r="D1611" s="11" t="s">
        <v>4663</v>
      </c>
      <c r="E1611" s="17" t="s">
        <v>4662</v>
      </c>
      <c r="F1611" s="19" t="s">
        <v>4664</v>
      </c>
    </row>
    <row r="1612" spans="4:6" x14ac:dyDescent="0.25">
      <c r="D1612" s="12" t="s">
        <v>4666</v>
      </c>
      <c r="E1612" s="16" t="s">
        <v>4665</v>
      </c>
      <c r="F1612" s="20" t="s">
        <v>4667</v>
      </c>
    </row>
    <row r="1613" spans="4:6" x14ac:dyDescent="0.25">
      <c r="D1613" s="11" t="s">
        <v>4669</v>
      </c>
      <c r="E1613" s="17" t="s">
        <v>4668</v>
      </c>
      <c r="F1613" s="19" t="s">
        <v>4670</v>
      </c>
    </row>
    <row r="1614" spans="4:6" x14ac:dyDescent="0.25">
      <c r="D1614" s="12" t="s">
        <v>4678</v>
      </c>
      <c r="E1614" s="16" t="s">
        <v>4677</v>
      </c>
      <c r="F1614" s="20" t="s">
        <v>4679</v>
      </c>
    </row>
    <row r="1615" spans="4:6" x14ac:dyDescent="0.25">
      <c r="D1615" s="11" t="s">
        <v>4681</v>
      </c>
      <c r="E1615" s="17" t="s">
        <v>4680</v>
      </c>
      <c r="F1615" s="19" t="s">
        <v>4682</v>
      </c>
    </row>
    <row r="1616" spans="4:6" x14ac:dyDescent="0.25">
      <c r="D1616" s="11" t="s">
        <v>4687</v>
      </c>
      <c r="E1616" s="17" t="s">
        <v>4686</v>
      </c>
      <c r="F1616" s="19" t="s">
        <v>4688</v>
      </c>
    </row>
    <row r="1617" spans="4:6" x14ac:dyDescent="0.25">
      <c r="D1617" s="12" t="s">
        <v>4690</v>
      </c>
      <c r="E1617" s="16" t="s">
        <v>4689</v>
      </c>
      <c r="F1617" s="20" t="s">
        <v>4691</v>
      </c>
    </row>
    <row r="1618" spans="4:6" x14ac:dyDescent="0.25">
      <c r="D1618" s="12" t="s">
        <v>5945</v>
      </c>
      <c r="E1618" s="16" t="s">
        <v>5944</v>
      </c>
      <c r="F1618" s="20" t="s">
        <v>5946</v>
      </c>
    </row>
    <row r="1619" spans="4:6" x14ac:dyDescent="0.25">
      <c r="D1619" s="11" t="s">
        <v>9349</v>
      </c>
      <c r="E1619" s="17" t="s">
        <v>9348</v>
      </c>
      <c r="F1619" s="19" t="s">
        <v>9350</v>
      </c>
    </row>
    <row r="1620" spans="4:6" x14ac:dyDescent="0.25">
      <c r="D1620" s="12" t="s">
        <v>6480</v>
      </c>
      <c r="E1620" s="16" t="s">
        <v>6479</v>
      </c>
      <c r="F1620" s="20" t="s">
        <v>6481</v>
      </c>
    </row>
    <row r="1621" spans="4:6" x14ac:dyDescent="0.25">
      <c r="D1621" s="11" t="s">
        <v>4693</v>
      </c>
      <c r="E1621" s="17" t="s">
        <v>4692</v>
      </c>
      <c r="F1621" s="19" t="s">
        <v>4694</v>
      </c>
    </row>
    <row r="1622" spans="4:6" x14ac:dyDescent="0.25">
      <c r="D1622" s="12" t="s">
        <v>4696</v>
      </c>
      <c r="E1622" s="16" t="s">
        <v>4695</v>
      </c>
      <c r="F1622" s="20" t="s">
        <v>4697</v>
      </c>
    </row>
    <row r="1623" spans="4:6" x14ac:dyDescent="0.25">
      <c r="D1623" s="11" t="s">
        <v>4699</v>
      </c>
      <c r="E1623" s="17" t="s">
        <v>4698</v>
      </c>
      <c r="F1623" s="19" t="s">
        <v>4700</v>
      </c>
    </row>
    <row r="1624" spans="4:6" x14ac:dyDescent="0.25">
      <c r="D1624" s="12" t="s">
        <v>6120</v>
      </c>
      <c r="E1624" s="16" t="s">
        <v>6113</v>
      </c>
      <c r="F1624" s="20" t="s">
        <v>6121</v>
      </c>
    </row>
    <row r="1625" spans="4:6" x14ac:dyDescent="0.25">
      <c r="D1625" s="11" t="s">
        <v>4705</v>
      </c>
      <c r="E1625" s="17" t="s">
        <v>4704</v>
      </c>
      <c r="F1625" s="19" t="s">
        <v>4706</v>
      </c>
    </row>
    <row r="1626" spans="4:6" x14ac:dyDescent="0.25">
      <c r="D1626" s="12" t="s">
        <v>4708</v>
      </c>
      <c r="E1626" s="16" t="s">
        <v>4707</v>
      </c>
      <c r="F1626" s="20" t="s">
        <v>4709</v>
      </c>
    </row>
    <row r="1627" spans="4:6" x14ac:dyDescent="0.25">
      <c r="D1627" s="12" t="s">
        <v>4714</v>
      </c>
      <c r="E1627" s="16" t="s">
        <v>4713</v>
      </c>
      <c r="F1627" s="20" t="s">
        <v>4715</v>
      </c>
    </row>
    <row r="1628" spans="4:6" x14ac:dyDescent="0.25">
      <c r="D1628" s="11" t="s">
        <v>4714</v>
      </c>
      <c r="E1628" s="17" t="s">
        <v>4713</v>
      </c>
      <c r="F1628" s="19" t="s">
        <v>4716</v>
      </c>
    </row>
    <row r="1629" spans="4:6" x14ac:dyDescent="0.25">
      <c r="D1629" s="12" t="s">
        <v>5217</v>
      </c>
      <c r="E1629" s="16" t="s">
        <v>5212</v>
      </c>
      <c r="F1629" s="20" t="s">
        <v>5218</v>
      </c>
    </row>
    <row r="1630" spans="4:6" x14ac:dyDescent="0.25">
      <c r="D1630" s="12" t="s">
        <v>4724</v>
      </c>
      <c r="E1630" s="16" t="s">
        <v>4723</v>
      </c>
      <c r="F1630" s="20" t="s">
        <v>4725</v>
      </c>
    </row>
    <row r="1631" spans="4:6" x14ac:dyDescent="0.25">
      <c r="D1631" s="11" t="s">
        <v>4731</v>
      </c>
      <c r="E1631" s="17" t="s">
        <v>4728</v>
      </c>
      <c r="F1631" s="19" t="s">
        <v>4732</v>
      </c>
    </row>
    <row r="1632" spans="4:6" x14ac:dyDescent="0.25">
      <c r="D1632" s="12" t="s">
        <v>4733</v>
      </c>
      <c r="E1632" s="16" t="s">
        <v>4728</v>
      </c>
      <c r="F1632" s="20" t="s">
        <v>4734</v>
      </c>
    </row>
    <row r="1633" spans="4:6" x14ac:dyDescent="0.25">
      <c r="D1633" s="12" t="s">
        <v>4738</v>
      </c>
      <c r="E1633" s="16" t="s">
        <v>4737</v>
      </c>
      <c r="F1633" s="20" t="s">
        <v>4739</v>
      </c>
    </row>
    <row r="1634" spans="4:6" x14ac:dyDescent="0.25">
      <c r="D1634" s="11" t="s">
        <v>4741</v>
      </c>
      <c r="E1634" s="17" t="s">
        <v>4740</v>
      </c>
      <c r="F1634" s="19" t="s">
        <v>4742</v>
      </c>
    </row>
    <row r="1635" spans="4:6" x14ac:dyDescent="0.25">
      <c r="D1635" s="12" t="s">
        <v>1420</v>
      </c>
      <c r="E1635" s="16" t="s">
        <v>1417</v>
      </c>
      <c r="F1635" s="20" t="s">
        <v>1421</v>
      </c>
    </row>
    <row r="1636" spans="4:6" x14ac:dyDescent="0.25">
      <c r="D1636" s="12" t="s">
        <v>4749</v>
      </c>
      <c r="E1636" s="16" t="s">
        <v>4746</v>
      </c>
      <c r="F1636" s="20" t="s">
        <v>4750</v>
      </c>
    </row>
    <row r="1637" spans="4:6" x14ac:dyDescent="0.25">
      <c r="D1637" s="12" t="s">
        <v>1727</v>
      </c>
      <c r="E1637" s="16" t="s">
        <v>1726</v>
      </c>
      <c r="F1637" s="20" t="s">
        <v>1728</v>
      </c>
    </row>
    <row r="1638" spans="4:6" x14ac:dyDescent="0.25">
      <c r="D1638" s="11" t="s">
        <v>4752</v>
      </c>
      <c r="E1638" s="17" t="s">
        <v>4751</v>
      </c>
      <c r="F1638" s="19" t="s">
        <v>4753</v>
      </c>
    </row>
    <row r="1639" spans="4:6" x14ac:dyDescent="0.25">
      <c r="D1639" s="12" t="s">
        <v>4779</v>
      </c>
      <c r="E1639" s="16" t="s">
        <v>4778</v>
      </c>
      <c r="F1639" s="20" t="s">
        <v>4780</v>
      </c>
    </row>
    <row r="1640" spans="4:6" x14ac:dyDescent="0.25">
      <c r="D1640" s="12" t="s">
        <v>4779</v>
      </c>
      <c r="E1640" s="16" t="s">
        <v>4904</v>
      </c>
      <c r="F1640" s="20" t="s">
        <v>4905</v>
      </c>
    </row>
    <row r="1641" spans="4:6" x14ac:dyDescent="0.25">
      <c r="D1641" s="12" t="s">
        <v>7990</v>
      </c>
      <c r="E1641" s="16" t="s">
        <v>7989</v>
      </c>
      <c r="F1641" s="20" t="s">
        <v>7991</v>
      </c>
    </row>
    <row r="1642" spans="4:6" x14ac:dyDescent="0.25">
      <c r="D1642" s="12" t="s">
        <v>8150</v>
      </c>
      <c r="E1642" s="16" t="s">
        <v>8149</v>
      </c>
      <c r="F1642" s="20" t="s">
        <v>8151</v>
      </c>
    </row>
    <row r="1643" spans="4:6" x14ac:dyDescent="0.25">
      <c r="D1643" s="12" t="s">
        <v>4755</v>
      </c>
      <c r="E1643" s="16" t="s">
        <v>4754</v>
      </c>
      <c r="F1643" s="20" t="s">
        <v>4756</v>
      </c>
    </row>
    <row r="1644" spans="4:6" x14ac:dyDescent="0.25">
      <c r="D1644" s="12" t="s">
        <v>526</v>
      </c>
      <c r="E1644" s="16" t="s">
        <v>525</v>
      </c>
      <c r="F1644" s="20" t="s">
        <v>527</v>
      </c>
    </row>
    <row r="1645" spans="4:6" x14ac:dyDescent="0.25">
      <c r="D1645" s="12" t="s">
        <v>1774</v>
      </c>
      <c r="E1645" s="16" t="s">
        <v>1773</v>
      </c>
      <c r="F1645" s="20" t="s">
        <v>1775</v>
      </c>
    </row>
    <row r="1646" spans="4:6" x14ac:dyDescent="0.25">
      <c r="D1646" s="11" t="s">
        <v>4758</v>
      </c>
      <c r="E1646" s="17" t="s">
        <v>4757</v>
      </c>
      <c r="F1646" s="19" t="s">
        <v>4759</v>
      </c>
    </row>
    <row r="1647" spans="4:6" x14ac:dyDescent="0.25">
      <c r="D1647" s="11" t="s">
        <v>6513</v>
      </c>
      <c r="E1647" s="17" t="s">
        <v>6512</v>
      </c>
      <c r="F1647" s="19" t="s">
        <v>6514</v>
      </c>
    </row>
    <row r="1648" spans="4:6" x14ac:dyDescent="0.25">
      <c r="D1648" s="12" t="s">
        <v>4761</v>
      </c>
      <c r="E1648" s="16" t="s">
        <v>4760</v>
      </c>
      <c r="F1648" s="20" t="s">
        <v>4762</v>
      </c>
    </row>
    <row r="1649" spans="4:6" x14ac:dyDescent="0.25">
      <c r="D1649" s="11" t="s">
        <v>8015</v>
      </c>
      <c r="E1649" s="17" t="s">
        <v>8014</v>
      </c>
      <c r="F1649" s="19" t="s">
        <v>8016</v>
      </c>
    </row>
    <row r="1650" spans="4:6" x14ac:dyDescent="0.25">
      <c r="D1650" s="11" t="s">
        <v>4604</v>
      </c>
      <c r="E1650" s="17" t="s">
        <v>4601</v>
      </c>
      <c r="F1650" s="19" t="s">
        <v>4605</v>
      </c>
    </row>
    <row r="1651" spans="4:6" x14ac:dyDescent="0.25">
      <c r="D1651" s="12" t="s">
        <v>4767</v>
      </c>
      <c r="E1651" s="16" t="s">
        <v>4766</v>
      </c>
      <c r="F1651" s="20" t="s">
        <v>4768</v>
      </c>
    </row>
    <row r="1652" spans="4:6" x14ac:dyDescent="0.25">
      <c r="D1652" s="11" t="s">
        <v>4770</v>
      </c>
      <c r="E1652" s="17" t="s">
        <v>4769</v>
      </c>
      <c r="F1652" s="19" t="s">
        <v>4771</v>
      </c>
    </row>
    <row r="1653" spans="4:6" x14ac:dyDescent="0.25">
      <c r="D1653" s="12" t="s">
        <v>1622</v>
      </c>
      <c r="E1653" s="16" t="s">
        <v>1621</v>
      </c>
      <c r="F1653" s="20" t="s">
        <v>1623</v>
      </c>
    </row>
    <row r="1654" spans="4:6" x14ac:dyDescent="0.25">
      <c r="D1654" s="12" t="s">
        <v>6089</v>
      </c>
      <c r="E1654" s="16" t="s">
        <v>6088</v>
      </c>
      <c r="F1654" s="20" t="s">
        <v>6090</v>
      </c>
    </row>
    <row r="1655" spans="4:6" x14ac:dyDescent="0.25">
      <c r="D1655" s="12" t="s">
        <v>4773</v>
      </c>
      <c r="E1655" s="16" t="s">
        <v>4772</v>
      </c>
      <c r="F1655" s="20" t="s">
        <v>4774</v>
      </c>
    </row>
    <row r="1656" spans="4:6" x14ac:dyDescent="0.25">
      <c r="D1656" s="12" t="s">
        <v>5694</v>
      </c>
      <c r="E1656" s="16" t="s">
        <v>5693</v>
      </c>
      <c r="F1656" s="20" t="s">
        <v>5695</v>
      </c>
    </row>
    <row r="1657" spans="4:6" x14ac:dyDescent="0.25">
      <c r="D1657" s="11" t="s">
        <v>4781</v>
      </c>
      <c r="E1657" s="17" t="s">
        <v>4778</v>
      </c>
      <c r="F1657" s="19" t="s">
        <v>4782</v>
      </c>
    </row>
    <row r="1658" spans="4:6" x14ac:dyDescent="0.25">
      <c r="D1658" s="12" t="s">
        <v>4784</v>
      </c>
      <c r="E1658" s="16" t="s">
        <v>4783</v>
      </c>
      <c r="F1658" s="20" t="s">
        <v>4785</v>
      </c>
    </row>
    <row r="1659" spans="4:6" x14ac:dyDescent="0.25">
      <c r="D1659" s="11" t="s">
        <v>4787</v>
      </c>
      <c r="E1659" s="17" t="s">
        <v>4786</v>
      </c>
      <c r="F1659" s="19" t="s">
        <v>4788</v>
      </c>
    </row>
    <row r="1660" spans="4:6" x14ac:dyDescent="0.25">
      <c r="D1660" s="12" t="s">
        <v>4790</v>
      </c>
      <c r="E1660" s="16" t="s">
        <v>4789</v>
      </c>
      <c r="F1660" s="20" t="s">
        <v>4791</v>
      </c>
    </row>
    <row r="1661" spans="4:6" x14ac:dyDescent="0.25">
      <c r="D1661" s="11" t="s">
        <v>4793</v>
      </c>
      <c r="E1661" s="17" t="s">
        <v>4792</v>
      </c>
      <c r="F1661" s="19" t="s">
        <v>4794</v>
      </c>
    </row>
    <row r="1662" spans="4:6" x14ac:dyDescent="0.25">
      <c r="D1662" s="12" t="s">
        <v>4793</v>
      </c>
      <c r="E1662" s="16" t="s">
        <v>4792</v>
      </c>
      <c r="F1662" s="20" t="s">
        <v>4795</v>
      </c>
    </row>
    <row r="1663" spans="4:6" x14ac:dyDescent="0.25">
      <c r="D1663" s="11" t="s">
        <v>8131</v>
      </c>
      <c r="E1663" s="17" t="s">
        <v>8128</v>
      </c>
      <c r="F1663" s="19" t="s">
        <v>8132</v>
      </c>
    </row>
    <row r="1664" spans="4:6" x14ac:dyDescent="0.25">
      <c r="D1664" s="12" t="s">
        <v>4799</v>
      </c>
      <c r="E1664" s="16" t="s">
        <v>63</v>
      </c>
      <c r="F1664" s="20" t="s">
        <v>4800</v>
      </c>
    </row>
    <row r="1665" spans="4:6" x14ac:dyDescent="0.25">
      <c r="D1665" s="11" t="s">
        <v>4802</v>
      </c>
      <c r="E1665" s="17" t="s">
        <v>4801</v>
      </c>
      <c r="F1665" s="19" t="s">
        <v>4803</v>
      </c>
    </row>
    <row r="1666" spans="4:6" x14ac:dyDescent="0.25">
      <c r="D1666" s="12" t="s">
        <v>4804</v>
      </c>
      <c r="E1666" s="16" t="s">
        <v>199</v>
      </c>
      <c r="F1666" s="20" t="s">
        <v>4805</v>
      </c>
    </row>
    <row r="1667" spans="4:6" x14ac:dyDescent="0.25">
      <c r="D1667" s="11" t="s">
        <v>4776</v>
      </c>
      <c r="E1667" s="17" t="s">
        <v>4775</v>
      </c>
      <c r="F1667" s="19" t="s">
        <v>4777</v>
      </c>
    </row>
    <row r="1668" spans="4:6" x14ac:dyDescent="0.25">
      <c r="D1668" s="11" t="s">
        <v>4807</v>
      </c>
      <c r="E1668" s="17" t="s">
        <v>4806</v>
      </c>
      <c r="F1668" s="19" t="s">
        <v>4808</v>
      </c>
    </row>
    <row r="1669" spans="4:6" x14ac:dyDescent="0.25">
      <c r="D1669" s="11" t="s">
        <v>4816</v>
      </c>
      <c r="E1669" s="17" t="s">
        <v>4809</v>
      </c>
      <c r="F1669" s="19" t="s">
        <v>4817</v>
      </c>
    </row>
    <row r="1670" spans="4:6" x14ac:dyDescent="0.25">
      <c r="D1670" s="12" t="s">
        <v>4818</v>
      </c>
      <c r="E1670" s="16" t="s">
        <v>4809</v>
      </c>
      <c r="F1670" s="20" t="s">
        <v>4819</v>
      </c>
    </row>
    <row r="1671" spans="4:6" x14ac:dyDescent="0.25">
      <c r="D1671" s="11" t="s">
        <v>4820</v>
      </c>
      <c r="E1671" s="17" t="s">
        <v>4809</v>
      </c>
      <c r="F1671" s="19" t="s">
        <v>4821</v>
      </c>
    </row>
    <row r="1672" spans="4:6" x14ac:dyDescent="0.25">
      <c r="D1672" s="12" t="s">
        <v>4822</v>
      </c>
      <c r="E1672" s="16" t="s">
        <v>4809</v>
      </c>
      <c r="F1672" s="20" t="s">
        <v>4823</v>
      </c>
    </row>
    <row r="1673" spans="4:6" x14ac:dyDescent="0.25">
      <c r="D1673" s="11" t="s">
        <v>4831</v>
      </c>
      <c r="E1673" s="17" t="s">
        <v>4830</v>
      </c>
      <c r="F1673" s="19" t="s">
        <v>4832</v>
      </c>
    </row>
    <row r="1674" spans="4:6" x14ac:dyDescent="0.25">
      <c r="D1674" s="12" t="s">
        <v>574</v>
      </c>
      <c r="E1674" s="16" t="s">
        <v>573</v>
      </c>
      <c r="F1674" s="20" t="s">
        <v>575</v>
      </c>
    </row>
    <row r="1675" spans="4:6" x14ac:dyDescent="0.25">
      <c r="D1675" s="12" t="s">
        <v>1768</v>
      </c>
      <c r="E1675" s="16" t="s">
        <v>1763</v>
      </c>
      <c r="F1675" s="20" t="s">
        <v>1769</v>
      </c>
    </row>
    <row r="1676" spans="4:6" x14ac:dyDescent="0.25">
      <c r="D1676" s="12" t="s">
        <v>4846</v>
      </c>
      <c r="E1676" s="16" t="s">
        <v>4845</v>
      </c>
      <c r="F1676" s="20" t="s">
        <v>4847</v>
      </c>
    </row>
    <row r="1677" spans="4:6" x14ac:dyDescent="0.25">
      <c r="D1677" s="11" t="s">
        <v>4849</v>
      </c>
      <c r="E1677" s="17" t="s">
        <v>4848</v>
      </c>
      <c r="F1677" s="19" t="s">
        <v>4850</v>
      </c>
    </row>
    <row r="1678" spans="4:6" x14ac:dyDescent="0.25">
      <c r="D1678" s="12" t="s">
        <v>4852</v>
      </c>
      <c r="E1678" s="16" t="s">
        <v>4851</v>
      </c>
      <c r="F1678" s="20" t="s">
        <v>4853</v>
      </c>
    </row>
    <row r="1679" spans="4:6" x14ac:dyDescent="0.25">
      <c r="D1679" s="11" t="s">
        <v>4855</v>
      </c>
      <c r="E1679" s="17" t="s">
        <v>4854</v>
      </c>
      <c r="F1679" s="19" t="s">
        <v>4856</v>
      </c>
    </row>
    <row r="1680" spans="4:6" x14ac:dyDescent="0.25">
      <c r="D1680" s="12" t="s">
        <v>4858</v>
      </c>
      <c r="E1680" s="16" t="s">
        <v>4857</v>
      </c>
      <c r="F1680" s="20" t="s">
        <v>4859</v>
      </c>
    </row>
    <row r="1681" spans="4:6" x14ac:dyDescent="0.25">
      <c r="D1681" s="12" t="s">
        <v>4863</v>
      </c>
      <c r="E1681" s="16" t="s">
        <v>4860</v>
      </c>
      <c r="F1681" s="20" t="s">
        <v>4864</v>
      </c>
    </row>
    <row r="1682" spans="4:6" x14ac:dyDescent="0.25">
      <c r="D1682" s="12" t="s">
        <v>1357</v>
      </c>
      <c r="E1682" s="16" t="s">
        <v>1356</v>
      </c>
      <c r="F1682" s="20" t="s">
        <v>1358</v>
      </c>
    </row>
    <row r="1683" spans="4:6" x14ac:dyDescent="0.25">
      <c r="D1683" s="11" t="s">
        <v>4875</v>
      </c>
      <c r="E1683" s="17" t="s">
        <v>4872</v>
      </c>
      <c r="F1683" s="19" t="s">
        <v>4876</v>
      </c>
    </row>
    <row r="1684" spans="4:6" x14ac:dyDescent="0.25">
      <c r="D1684" s="11" t="s">
        <v>929</v>
      </c>
      <c r="E1684" s="17" t="s">
        <v>926</v>
      </c>
      <c r="F1684" s="19" t="s">
        <v>930</v>
      </c>
    </row>
    <row r="1685" spans="4:6" x14ac:dyDescent="0.25">
      <c r="D1685" s="12" t="s">
        <v>4878</v>
      </c>
      <c r="E1685" s="16" t="s">
        <v>4877</v>
      </c>
      <c r="F1685" s="20" t="s">
        <v>4879</v>
      </c>
    </row>
    <row r="1686" spans="4:6" x14ac:dyDescent="0.25">
      <c r="D1686" s="12" t="s">
        <v>5426</v>
      </c>
      <c r="E1686" s="16" t="s">
        <v>5425</v>
      </c>
      <c r="F1686" s="20" t="s">
        <v>5427</v>
      </c>
    </row>
    <row r="1687" spans="4:6" x14ac:dyDescent="0.25">
      <c r="D1687" s="12" t="s">
        <v>1744</v>
      </c>
      <c r="E1687" s="16" t="s">
        <v>1743</v>
      </c>
      <c r="F1687" s="20" t="s">
        <v>1745</v>
      </c>
    </row>
    <row r="1688" spans="4:6" x14ac:dyDescent="0.25">
      <c r="D1688" s="12" t="s">
        <v>5664</v>
      </c>
      <c r="E1688" s="16" t="s">
        <v>5661</v>
      </c>
      <c r="F1688" s="20" t="s">
        <v>5665</v>
      </c>
    </row>
    <row r="1689" spans="4:6" x14ac:dyDescent="0.25">
      <c r="D1689" s="11" t="s">
        <v>4881</v>
      </c>
      <c r="E1689" s="17" t="s">
        <v>4880</v>
      </c>
      <c r="F1689" s="19" t="s">
        <v>4882</v>
      </c>
    </row>
    <row r="1690" spans="4:6" x14ac:dyDescent="0.25">
      <c r="D1690" s="12" t="s">
        <v>4881</v>
      </c>
      <c r="E1690" s="16" t="s">
        <v>4880</v>
      </c>
      <c r="F1690" s="20" t="s">
        <v>4883</v>
      </c>
    </row>
    <row r="1691" spans="4:6" x14ac:dyDescent="0.25">
      <c r="D1691" s="12" t="s">
        <v>3775</v>
      </c>
      <c r="E1691" s="16" t="s">
        <v>3774</v>
      </c>
      <c r="F1691" s="20" t="s">
        <v>3776</v>
      </c>
    </row>
    <row r="1692" spans="4:6" x14ac:dyDescent="0.25">
      <c r="D1692" s="11" t="s">
        <v>4885</v>
      </c>
      <c r="E1692" s="17" t="s">
        <v>4884</v>
      </c>
      <c r="F1692" s="19" t="s">
        <v>4886</v>
      </c>
    </row>
    <row r="1693" spans="4:6" x14ac:dyDescent="0.25">
      <c r="D1693" s="11" t="s">
        <v>4890</v>
      </c>
      <c r="E1693" s="17" t="s">
        <v>4887</v>
      </c>
      <c r="F1693" s="19" t="s">
        <v>4891</v>
      </c>
    </row>
    <row r="1694" spans="4:6" x14ac:dyDescent="0.25">
      <c r="D1694" s="12" t="s">
        <v>4893</v>
      </c>
      <c r="E1694" s="16" t="s">
        <v>4892</v>
      </c>
      <c r="F1694" s="20" t="s">
        <v>4894</v>
      </c>
    </row>
    <row r="1695" spans="4:6" x14ac:dyDescent="0.25">
      <c r="D1695" s="11" t="s">
        <v>2281</v>
      </c>
      <c r="E1695" s="17" t="s">
        <v>2280</v>
      </c>
      <c r="F1695" s="19" t="s">
        <v>2282</v>
      </c>
    </row>
    <row r="1696" spans="4:6" x14ac:dyDescent="0.25">
      <c r="D1696" s="11" t="s">
        <v>4896</v>
      </c>
      <c r="E1696" s="17" t="s">
        <v>4895</v>
      </c>
      <c r="F1696" s="19" t="s">
        <v>4897</v>
      </c>
    </row>
    <row r="1697" spans="4:6" x14ac:dyDescent="0.25">
      <c r="D1697" s="12" t="s">
        <v>4899</v>
      </c>
      <c r="E1697" s="16" t="s">
        <v>4898</v>
      </c>
      <c r="F1697" s="20" t="s">
        <v>4900</v>
      </c>
    </row>
    <row r="1698" spans="4:6" x14ac:dyDescent="0.25">
      <c r="D1698" s="11" t="s">
        <v>4902</v>
      </c>
      <c r="E1698" s="17" t="s">
        <v>4901</v>
      </c>
      <c r="F1698" s="19" t="s">
        <v>4903</v>
      </c>
    </row>
    <row r="1699" spans="4:6" x14ac:dyDescent="0.25">
      <c r="D1699" s="11" t="s">
        <v>3969</v>
      </c>
      <c r="E1699" s="17" t="s">
        <v>3968</v>
      </c>
      <c r="F1699" s="19" t="s">
        <v>3970</v>
      </c>
    </row>
    <row r="1700" spans="4:6" x14ac:dyDescent="0.25">
      <c r="D1700" s="11" t="s">
        <v>4326</v>
      </c>
      <c r="E1700" s="17" t="s">
        <v>4325</v>
      </c>
      <c r="F1700" s="19" t="s">
        <v>4327</v>
      </c>
    </row>
    <row r="1701" spans="4:6" x14ac:dyDescent="0.25">
      <c r="D1701" s="11" t="s">
        <v>5155</v>
      </c>
      <c r="E1701" s="17" t="s">
        <v>5154</v>
      </c>
      <c r="F1701" s="19" t="s">
        <v>5156</v>
      </c>
    </row>
    <row r="1702" spans="4:6" x14ac:dyDescent="0.25">
      <c r="D1702" s="12" t="s">
        <v>4909</v>
      </c>
      <c r="E1702" s="16" t="s">
        <v>4906</v>
      </c>
      <c r="F1702" s="20" t="s">
        <v>4910</v>
      </c>
    </row>
    <row r="1703" spans="4:6" x14ac:dyDescent="0.25">
      <c r="D1703" s="11" t="s">
        <v>4909</v>
      </c>
      <c r="E1703" s="17" t="s">
        <v>4906</v>
      </c>
      <c r="F1703" s="19" t="s">
        <v>4911</v>
      </c>
    </row>
    <row r="1704" spans="4:6" x14ac:dyDescent="0.25">
      <c r="D1704" s="12" t="s">
        <v>4912</v>
      </c>
      <c r="E1704" s="16" t="s">
        <v>4906</v>
      </c>
      <c r="F1704" s="20" t="s">
        <v>4913</v>
      </c>
    </row>
    <row r="1705" spans="4:6" x14ac:dyDescent="0.25">
      <c r="D1705" s="11" t="s">
        <v>8069</v>
      </c>
      <c r="E1705" s="17" t="s">
        <v>8064</v>
      </c>
      <c r="F1705" s="19" t="s">
        <v>8070</v>
      </c>
    </row>
    <row r="1706" spans="4:6" x14ac:dyDescent="0.25">
      <c r="D1706" s="12" t="s">
        <v>1280</v>
      </c>
      <c r="E1706" s="16" t="s">
        <v>1279</v>
      </c>
      <c r="F1706" s="20" t="s">
        <v>1281</v>
      </c>
    </row>
    <row r="1707" spans="4:6" x14ac:dyDescent="0.25">
      <c r="D1707" s="12" t="s">
        <v>4435</v>
      </c>
      <c r="E1707" s="16" t="s">
        <v>4434</v>
      </c>
      <c r="F1707" s="20" t="s">
        <v>4436</v>
      </c>
    </row>
    <row r="1708" spans="4:6" x14ac:dyDescent="0.25">
      <c r="D1708" s="12" t="s">
        <v>4401</v>
      </c>
      <c r="E1708" s="16" t="s">
        <v>4398</v>
      </c>
      <c r="F1708" s="20" t="s">
        <v>4402</v>
      </c>
    </row>
    <row r="1709" spans="4:6" x14ac:dyDescent="0.25">
      <c r="D1709" s="12" t="s">
        <v>1070</v>
      </c>
      <c r="E1709" s="16" t="s">
        <v>1069</v>
      </c>
      <c r="F1709" s="20" t="s">
        <v>1071</v>
      </c>
    </row>
    <row r="1710" spans="4:6" x14ac:dyDescent="0.25">
      <c r="D1710" s="11" t="s">
        <v>3282</v>
      </c>
      <c r="E1710" s="17" t="s">
        <v>3277</v>
      </c>
      <c r="F1710" s="19" t="s">
        <v>3283</v>
      </c>
    </row>
    <row r="1711" spans="4:6" x14ac:dyDescent="0.25">
      <c r="D1711" s="12" t="s">
        <v>4917</v>
      </c>
      <c r="E1711" s="16" t="s">
        <v>4916</v>
      </c>
      <c r="F1711" s="20" t="s">
        <v>4918</v>
      </c>
    </row>
    <row r="1712" spans="4:6" x14ac:dyDescent="0.25">
      <c r="D1712" s="11" t="s">
        <v>4920</v>
      </c>
      <c r="E1712" s="17" t="s">
        <v>4919</v>
      </c>
      <c r="F1712" s="19" t="s">
        <v>4921</v>
      </c>
    </row>
    <row r="1713" spans="4:6" x14ac:dyDescent="0.25">
      <c r="D1713" s="12" t="s">
        <v>4923</v>
      </c>
      <c r="E1713" s="16" t="s">
        <v>4922</v>
      </c>
      <c r="F1713" s="20" t="s">
        <v>4924</v>
      </c>
    </row>
    <row r="1714" spans="4:6" x14ac:dyDescent="0.25">
      <c r="D1714" s="11" t="s">
        <v>4925</v>
      </c>
      <c r="E1714" s="17" t="s">
        <v>4922</v>
      </c>
      <c r="F1714" s="19" t="s">
        <v>4926</v>
      </c>
    </row>
    <row r="1715" spans="4:6" x14ac:dyDescent="0.25">
      <c r="D1715" s="12" t="s">
        <v>4928</v>
      </c>
      <c r="E1715" s="16" t="s">
        <v>4927</v>
      </c>
      <c r="F1715" s="20" t="s">
        <v>4929</v>
      </c>
    </row>
    <row r="1716" spans="4:6" x14ac:dyDescent="0.25">
      <c r="D1716" s="11" t="s">
        <v>461</v>
      </c>
      <c r="E1716" s="17" t="s">
        <v>458</v>
      </c>
      <c r="F1716" s="19" t="s">
        <v>462</v>
      </c>
    </row>
    <row r="1717" spans="4:6" x14ac:dyDescent="0.25">
      <c r="D1717" s="12" t="s">
        <v>7576</v>
      </c>
      <c r="E1717" s="16" t="s">
        <v>7575</v>
      </c>
      <c r="F1717" s="20" t="s">
        <v>7577</v>
      </c>
    </row>
    <row r="1718" spans="4:6" x14ac:dyDescent="0.25">
      <c r="D1718" s="11" t="s">
        <v>4937</v>
      </c>
      <c r="E1718" s="17" t="s">
        <v>4936</v>
      </c>
      <c r="F1718" s="19" t="s">
        <v>4938</v>
      </c>
    </row>
    <row r="1719" spans="4:6" x14ac:dyDescent="0.25">
      <c r="D1719" s="11" t="s">
        <v>335</v>
      </c>
      <c r="E1719" s="17" t="s">
        <v>334</v>
      </c>
      <c r="F1719" s="19" t="s">
        <v>336</v>
      </c>
    </row>
    <row r="1720" spans="4:6" x14ac:dyDescent="0.25">
      <c r="D1720" s="12" t="s">
        <v>4945</v>
      </c>
      <c r="E1720" s="16" t="s">
        <v>200</v>
      </c>
      <c r="F1720" s="20" t="s">
        <v>4946</v>
      </c>
    </row>
    <row r="1721" spans="4:6" x14ac:dyDescent="0.25">
      <c r="D1721" s="11" t="s">
        <v>4948</v>
      </c>
      <c r="E1721" s="17" t="s">
        <v>4947</v>
      </c>
      <c r="F1721" s="19" t="s">
        <v>4949</v>
      </c>
    </row>
    <row r="1722" spans="4:6" x14ac:dyDescent="0.25">
      <c r="D1722" s="11" t="s">
        <v>5796</v>
      </c>
      <c r="E1722" s="17" t="s">
        <v>5795</v>
      </c>
      <c r="F1722" s="19" t="s">
        <v>5797</v>
      </c>
    </row>
    <row r="1723" spans="4:6" x14ac:dyDescent="0.25">
      <c r="D1723" s="11" t="s">
        <v>1783</v>
      </c>
      <c r="E1723" s="17" t="s">
        <v>1782</v>
      </c>
      <c r="F1723" s="19" t="s">
        <v>1784</v>
      </c>
    </row>
    <row r="1724" spans="4:6" x14ac:dyDescent="0.25">
      <c r="D1724" s="11" t="s">
        <v>4958</v>
      </c>
      <c r="E1724" s="17" t="s">
        <v>4957</v>
      </c>
      <c r="F1724" s="19" t="s">
        <v>4959</v>
      </c>
    </row>
    <row r="1725" spans="4:6" x14ac:dyDescent="0.25">
      <c r="D1725" s="12" t="s">
        <v>4961</v>
      </c>
      <c r="E1725" s="16" t="s">
        <v>4960</v>
      </c>
      <c r="F1725" s="20" t="s">
        <v>4962</v>
      </c>
    </row>
    <row r="1726" spans="4:6" x14ac:dyDescent="0.25">
      <c r="D1726" s="11" t="s">
        <v>4972</v>
      </c>
      <c r="E1726" s="17" t="s">
        <v>4963</v>
      </c>
      <c r="F1726" s="19" t="s">
        <v>4973</v>
      </c>
    </row>
    <row r="1727" spans="4:6" x14ac:dyDescent="0.25">
      <c r="D1727" s="11" t="s">
        <v>6704</v>
      </c>
      <c r="E1727" s="17" t="s">
        <v>6703</v>
      </c>
      <c r="F1727" s="19" t="s">
        <v>6705</v>
      </c>
    </row>
    <row r="1728" spans="4:6" x14ac:dyDescent="0.25">
      <c r="D1728" s="11" t="s">
        <v>4978</v>
      </c>
      <c r="E1728" s="17" t="s">
        <v>4977</v>
      </c>
      <c r="F1728" s="19" t="s">
        <v>4979</v>
      </c>
    </row>
    <row r="1729" spans="4:6" x14ac:dyDescent="0.25">
      <c r="D1729" s="12" t="s">
        <v>4981</v>
      </c>
      <c r="E1729" s="16" t="s">
        <v>4980</v>
      </c>
      <c r="F1729" s="20" t="s">
        <v>4982</v>
      </c>
    </row>
    <row r="1730" spans="4:6" x14ac:dyDescent="0.25">
      <c r="D1730" s="11" t="s">
        <v>1751</v>
      </c>
      <c r="E1730" s="17" t="s">
        <v>1746</v>
      </c>
      <c r="F1730" s="19" t="s">
        <v>1752</v>
      </c>
    </row>
    <row r="1731" spans="4:6" x14ac:dyDescent="0.25">
      <c r="D1731" s="11" t="s">
        <v>4983</v>
      </c>
      <c r="E1731" s="17" t="s">
        <v>201</v>
      </c>
      <c r="F1731" s="19" t="s">
        <v>4984</v>
      </c>
    </row>
    <row r="1732" spans="4:6" x14ac:dyDescent="0.25">
      <c r="D1732" s="12" t="s">
        <v>4986</v>
      </c>
      <c r="E1732" s="16" t="s">
        <v>4985</v>
      </c>
      <c r="F1732" s="20" t="s">
        <v>4987</v>
      </c>
    </row>
    <row r="1733" spans="4:6" x14ac:dyDescent="0.25">
      <c r="D1733" s="11" t="s">
        <v>4989</v>
      </c>
      <c r="E1733" s="17" t="s">
        <v>4988</v>
      </c>
      <c r="F1733" s="19" t="s">
        <v>4990</v>
      </c>
    </row>
    <row r="1734" spans="4:6" x14ac:dyDescent="0.25">
      <c r="D1734" s="12" t="s">
        <v>4992</v>
      </c>
      <c r="E1734" s="16" t="s">
        <v>4991</v>
      </c>
      <c r="F1734" s="20" t="s">
        <v>4993</v>
      </c>
    </row>
    <row r="1735" spans="4:6" x14ac:dyDescent="0.25">
      <c r="D1735" s="11" t="s">
        <v>4995</v>
      </c>
      <c r="E1735" s="17" t="s">
        <v>4994</v>
      </c>
      <c r="F1735" s="19" t="s">
        <v>4996</v>
      </c>
    </row>
    <row r="1736" spans="4:6" x14ac:dyDescent="0.25">
      <c r="D1736" s="12" t="s">
        <v>4998</v>
      </c>
      <c r="E1736" s="16" t="s">
        <v>4997</v>
      </c>
      <c r="F1736" s="20" t="s">
        <v>4999</v>
      </c>
    </row>
    <row r="1737" spans="4:6" x14ac:dyDescent="0.25">
      <c r="D1737" s="11" t="s">
        <v>4998</v>
      </c>
      <c r="E1737" s="17" t="s">
        <v>4997</v>
      </c>
      <c r="F1737" s="19" t="s">
        <v>5000</v>
      </c>
    </row>
    <row r="1738" spans="4:6" x14ac:dyDescent="0.25">
      <c r="D1738" s="12" t="s">
        <v>6606</v>
      </c>
      <c r="E1738" s="16" t="s">
        <v>6605</v>
      </c>
      <c r="F1738" s="20" t="s">
        <v>6607</v>
      </c>
    </row>
    <row r="1739" spans="4:6" x14ac:dyDescent="0.25">
      <c r="D1739" s="11" t="s">
        <v>5008</v>
      </c>
      <c r="E1739" s="17" t="s">
        <v>5007</v>
      </c>
      <c r="F1739" s="19" t="s">
        <v>5009</v>
      </c>
    </row>
    <row r="1740" spans="4:6" x14ac:dyDescent="0.25">
      <c r="D1740" s="12" t="s">
        <v>5001</v>
      </c>
      <c r="E1740" s="16" t="s">
        <v>4997</v>
      </c>
      <c r="F1740" s="20" t="s">
        <v>5002</v>
      </c>
    </row>
    <row r="1741" spans="4:6" x14ac:dyDescent="0.25">
      <c r="D1741" s="11" t="s">
        <v>5003</v>
      </c>
      <c r="E1741" s="17" t="s">
        <v>4997</v>
      </c>
      <c r="F1741" s="19" t="s">
        <v>5004</v>
      </c>
    </row>
    <row r="1742" spans="4:6" x14ac:dyDescent="0.25">
      <c r="D1742" s="12" t="s">
        <v>5011</v>
      </c>
      <c r="E1742" s="16" t="s">
        <v>5010</v>
      </c>
      <c r="F1742" s="20" t="s">
        <v>5012</v>
      </c>
    </row>
    <row r="1743" spans="4:6" x14ac:dyDescent="0.25">
      <c r="D1743" s="11" t="s">
        <v>5014</v>
      </c>
      <c r="E1743" s="17" t="s">
        <v>5013</v>
      </c>
      <c r="F1743" s="19" t="s">
        <v>5015</v>
      </c>
    </row>
    <row r="1744" spans="4:6" x14ac:dyDescent="0.25">
      <c r="D1744" s="11" t="s">
        <v>5019</v>
      </c>
      <c r="E1744" s="17" t="s">
        <v>5018</v>
      </c>
      <c r="F1744" s="19" t="s">
        <v>5020</v>
      </c>
    </row>
    <row r="1745" spans="4:6" x14ac:dyDescent="0.25">
      <c r="D1745" s="12" t="s">
        <v>5022</v>
      </c>
      <c r="E1745" s="16" t="s">
        <v>5021</v>
      </c>
      <c r="F1745" s="20" t="s">
        <v>5023</v>
      </c>
    </row>
    <row r="1746" spans="4:6" x14ac:dyDescent="0.25">
      <c r="D1746" s="11" t="s">
        <v>5025</v>
      </c>
      <c r="E1746" s="17" t="s">
        <v>5024</v>
      </c>
      <c r="F1746" s="19" t="s">
        <v>5026</v>
      </c>
    </row>
    <row r="1747" spans="4:6" x14ac:dyDescent="0.25">
      <c r="D1747" s="12" t="s">
        <v>5028</v>
      </c>
      <c r="E1747" s="16" t="s">
        <v>5027</v>
      </c>
      <c r="F1747" s="20" t="s">
        <v>5029</v>
      </c>
    </row>
    <row r="1748" spans="4:6" x14ac:dyDescent="0.25">
      <c r="D1748" s="11" t="s">
        <v>5031</v>
      </c>
      <c r="E1748" s="17" t="s">
        <v>5030</v>
      </c>
      <c r="F1748" s="19" t="s">
        <v>5032</v>
      </c>
    </row>
    <row r="1749" spans="4:6" x14ac:dyDescent="0.25">
      <c r="D1749" s="12" t="s">
        <v>5031</v>
      </c>
      <c r="E1749" s="16" t="s">
        <v>5030</v>
      </c>
      <c r="F1749" s="20" t="s">
        <v>5033</v>
      </c>
    </row>
    <row r="1750" spans="4:6" x14ac:dyDescent="0.25">
      <c r="D1750" s="11" t="s">
        <v>5035</v>
      </c>
      <c r="E1750" s="17" t="s">
        <v>5034</v>
      </c>
      <c r="F1750" s="19" t="s">
        <v>5036</v>
      </c>
    </row>
    <row r="1751" spans="4:6" x14ac:dyDescent="0.25">
      <c r="D1751" s="12" t="s">
        <v>5038</v>
      </c>
      <c r="E1751" s="16" t="s">
        <v>5037</v>
      </c>
      <c r="F1751" s="20" t="s">
        <v>5039</v>
      </c>
    </row>
    <row r="1752" spans="4:6" x14ac:dyDescent="0.25">
      <c r="D1752" s="12" t="s">
        <v>5044</v>
      </c>
      <c r="E1752" s="16" t="s">
        <v>5043</v>
      </c>
      <c r="F1752" s="20" t="s">
        <v>5045</v>
      </c>
    </row>
    <row r="1753" spans="4:6" x14ac:dyDescent="0.25">
      <c r="D1753" s="12" t="s">
        <v>5050</v>
      </c>
      <c r="E1753" s="16" t="s">
        <v>5049</v>
      </c>
      <c r="F1753" s="20" t="s">
        <v>5051</v>
      </c>
    </row>
    <row r="1754" spans="4:6" x14ac:dyDescent="0.25">
      <c r="D1754" s="11" t="s">
        <v>4106</v>
      </c>
      <c r="E1754" s="17" t="s">
        <v>4105</v>
      </c>
      <c r="F1754" s="19" t="s">
        <v>4107</v>
      </c>
    </row>
    <row r="1755" spans="4:6" x14ac:dyDescent="0.25">
      <c r="D1755" s="11" t="s">
        <v>5053</v>
      </c>
      <c r="E1755" s="17" t="s">
        <v>5052</v>
      </c>
      <c r="F1755" s="19" t="s">
        <v>5054</v>
      </c>
    </row>
    <row r="1756" spans="4:6" x14ac:dyDescent="0.25">
      <c r="D1756" s="12" t="s">
        <v>5053</v>
      </c>
      <c r="E1756" s="16" t="s">
        <v>5052</v>
      </c>
      <c r="F1756" s="20" t="s">
        <v>5055</v>
      </c>
    </row>
    <row r="1757" spans="4:6" x14ac:dyDescent="0.25">
      <c r="D1757" s="12" t="s">
        <v>5058</v>
      </c>
      <c r="E1757" s="16" t="s">
        <v>145</v>
      </c>
      <c r="F1757" s="20" t="s">
        <v>5059</v>
      </c>
    </row>
    <row r="1758" spans="4:6" x14ac:dyDescent="0.25">
      <c r="D1758" s="11" t="s">
        <v>6765</v>
      </c>
      <c r="E1758" s="17" t="s">
        <v>6761</v>
      </c>
      <c r="F1758" s="19" t="s">
        <v>6766</v>
      </c>
    </row>
    <row r="1759" spans="4:6" x14ac:dyDescent="0.25">
      <c r="D1759" s="11" t="s">
        <v>5067</v>
      </c>
      <c r="E1759" s="17" t="s">
        <v>5066</v>
      </c>
      <c r="F1759" s="19" t="s">
        <v>5068</v>
      </c>
    </row>
    <row r="1760" spans="4:6" x14ac:dyDescent="0.25">
      <c r="D1760" s="12" t="s">
        <v>5005</v>
      </c>
      <c r="E1760" s="16" t="s">
        <v>4997</v>
      </c>
      <c r="F1760" s="20" t="s">
        <v>5006</v>
      </c>
    </row>
    <row r="1761" spans="4:6" x14ac:dyDescent="0.25">
      <c r="D1761" s="11" t="s">
        <v>5005</v>
      </c>
      <c r="E1761" s="17" t="s">
        <v>5072</v>
      </c>
      <c r="F1761" s="19" t="s">
        <v>5073</v>
      </c>
    </row>
    <row r="1762" spans="4:6" x14ac:dyDescent="0.25">
      <c r="D1762" s="12" t="s">
        <v>5074</v>
      </c>
      <c r="E1762" s="16" t="s">
        <v>5072</v>
      </c>
      <c r="F1762" s="20" t="s">
        <v>5075</v>
      </c>
    </row>
    <row r="1763" spans="4:6" x14ac:dyDescent="0.25">
      <c r="D1763" s="11" t="s">
        <v>5077</v>
      </c>
      <c r="E1763" s="17" t="s">
        <v>5076</v>
      </c>
      <c r="F1763" s="19" t="s">
        <v>5078</v>
      </c>
    </row>
    <row r="1764" spans="4:6" x14ac:dyDescent="0.25">
      <c r="D1764" s="12" t="s">
        <v>5080</v>
      </c>
      <c r="E1764" s="16" t="s">
        <v>5079</v>
      </c>
      <c r="F1764" s="20" t="s">
        <v>5081</v>
      </c>
    </row>
    <row r="1765" spans="4:6" x14ac:dyDescent="0.25">
      <c r="D1765" s="11" t="s">
        <v>5083</v>
      </c>
      <c r="E1765" s="17" t="s">
        <v>5082</v>
      </c>
      <c r="F1765" s="19" t="s">
        <v>5084</v>
      </c>
    </row>
    <row r="1766" spans="4:6" x14ac:dyDescent="0.25">
      <c r="D1766" s="11" t="s">
        <v>5088</v>
      </c>
      <c r="E1766" s="17" t="s">
        <v>5087</v>
      </c>
      <c r="F1766" s="19" t="s">
        <v>5089</v>
      </c>
    </row>
    <row r="1767" spans="4:6" x14ac:dyDescent="0.25">
      <c r="D1767" s="12" t="s">
        <v>4089</v>
      </c>
      <c r="E1767" s="16" t="s">
        <v>89</v>
      </c>
      <c r="F1767" s="20" t="s">
        <v>4090</v>
      </c>
    </row>
    <row r="1768" spans="4:6" x14ac:dyDescent="0.25">
      <c r="D1768" s="11" t="s">
        <v>9343</v>
      </c>
      <c r="E1768" s="17" t="s">
        <v>9342</v>
      </c>
      <c r="F1768" s="19" t="s">
        <v>9344</v>
      </c>
    </row>
    <row r="1769" spans="4:6" x14ac:dyDescent="0.25">
      <c r="D1769" s="11" t="s">
        <v>5094</v>
      </c>
      <c r="E1769" s="17" t="s">
        <v>5093</v>
      </c>
      <c r="F1769" s="19" t="s">
        <v>5095</v>
      </c>
    </row>
    <row r="1770" spans="4:6" x14ac:dyDescent="0.25">
      <c r="D1770" s="11" t="s">
        <v>6122</v>
      </c>
      <c r="E1770" s="17" t="s">
        <v>6113</v>
      </c>
      <c r="F1770" s="19" t="s">
        <v>6123</v>
      </c>
    </row>
    <row r="1771" spans="4:6" x14ac:dyDescent="0.25">
      <c r="D1771" s="11" t="s">
        <v>5106</v>
      </c>
      <c r="E1771" s="17" t="s">
        <v>5105</v>
      </c>
      <c r="F1771" s="19" t="s">
        <v>5107</v>
      </c>
    </row>
    <row r="1772" spans="4:6" x14ac:dyDescent="0.25">
      <c r="D1772" s="11" t="s">
        <v>9049</v>
      </c>
      <c r="E1772" s="17" t="s">
        <v>9048</v>
      </c>
      <c r="F1772" s="19" t="s">
        <v>9050</v>
      </c>
    </row>
    <row r="1773" spans="4:6" x14ac:dyDescent="0.25">
      <c r="D1773" s="12" t="s">
        <v>5109</v>
      </c>
      <c r="E1773" s="16" t="s">
        <v>5108</v>
      </c>
      <c r="F1773" s="20" t="s">
        <v>5110</v>
      </c>
    </row>
    <row r="1774" spans="4:6" x14ac:dyDescent="0.25">
      <c r="D1774" s="11" t="s">
        <v>5112</v>
      </c>
      <c r="E1774" s="17" t="s">
        <v>5111</v>
      </c>
      <c r="F1774" s="19" t="s">
        <v>5113</v>
      </c>
    </row>
    <row r="1775" spans="4:6" x14ac:dyDescent="0.25">
      <c r="D1775" s="12" t="s">
        <v>5115</v>
      </c>
      <c r="E1775" s="16" t="s">
        <v>5114</v>
      </c>
      <c r="F1775" s="20" t="s">
        <v>5116</v>
      </c>
    </row>
    <row r="1776" spans="4:6" x14ac:dyDescent="0.25">
      <c r="D1776" s="12" t="s">
        <v>5121</v>
      </c>
      <c r="E1776" s="16" t="s">
        <v>5120</v>
      </c>
      <c r="F1776" s="20" t="s">
        <v>5122</v>
      </c>
    </row>
    <row r="1777" spans="4:6" x14ac:dyDescent="0.25">
      <c r="D1777" s="11" t="s">
        <v>5124</v>
      </c>
      <c r="E1777" s="17" t="s">
        <v>5123</v>
      </c>
      <c r="F1777" s="19" t="s">
        <v>5125</v>
      </c>
    </row>
    <row r="1778" spans="4:6" x14ac:dyDescent="0.25">
      <c r="D1778" s="11" t="s">
        <v>5129</v>
      </c>
      <c r="E1778" s="17" t="s">
        <v>5128</v>
      </c>
      <c r="F1778" s="19" t="s">
        <v>5130</v>
      </c>
    </row>
    <row r="1779" spans="4:6" x14ac:dyDescent="0.25">
      <c r="D1779" s="12" t="s">
        <v>5132</v>
      </c>
      <c r="E1779" s="16" t="s">
        <v>5131</v>
      </c>
      <c r="F1779" s="20" t="s">
        <v>5133</v>
      </c>
    </row>
    <row r="1780" spans="4:6" x14ac:dyDescent="0.25">
      <c r="D1780" s="11" t="s">
        <v>6091</v>
      </c>
      <c r="E1780" s="17" t="s">
        <v>6088</v>
      </c>
      <c r="F1780" s="19" t="s">
        <v>6092</v>
      </c>
    </row>
    <row r="1781" spans="4:6" x14ac:dyDescent="0.25">
      <c r="D1781" s="11" t="s">
        <v>5135</v>
      </c>
      <c r="E1781" s="17" t="s">
        <v>5134</v>
      </c>
      <c r="F1781" s="19" t="s">
        <v>5136</v>
      </c>
    </row>
    <row r="1782" spans="4:6" x14ac:dyDescent="0.25">
      <c r="D1782" s="12" t="s">
        <v>3447</v>
      </c>
      <c r="E1782" s="16" t="s">
        <v>196</v>
      </c>
      <c r="F1782" s="20" t="s">
        <v>3448</v>
      </c>
    </row>
    <row r="1783" spans="4:6" x14ac:dyDescent="0.25">
      <c r="D1783" s="12" t="s">
        <v>5142</v>
      </c>
      <c r="E1783" s="16" t="s">
        <v>5140</v>
      </c>
      <c r="F1783" s="20" t="s">
        <v>5143</v>
      </c>
    </row>
    <row r="1784" spans="4:6" x14ac:dyDescent="0.25">
      <c r="D1784" s="11" t="s">
        <v>5144</v>
      </c>
      <c r="E1784" s="17" t="s">
        <v>5140</v>
      </c>
      <c r="F1784" s="19" t="s">
        <v>5145</v>
      </c>
    </row>
    <row r="1785" spans="4:6" x14ac:dyDescent="0.25">
      <c r="D1785" s="12" t="s">
        <v>5146</v>
      </c>
      <c r="E1785" s="16" t="s">
        <v>5140</v>
      </c>
      <c r="F1785" s="20" t="s">
        <v>5147</v>
      </c>
    </row>
    <row r="1786" spans="4:6" x14ac:dyDescent="0.25">
      <c r="D1786" s="11" t="s">
        <v>5149</v>
      </c>
      <c r="E1786" s="17" t="s">
        <v>5148</v>
      </c>
      <c r="F1786" s="19" t="s">
        <v>5150</v>
      </c>
    </row>
    <row r="1787" spans="4:6" x14ac:dyDescent="0.25">
      <c r="D1787" s="12" t="s">
        <v>1715</v>
      </c>
      <c r="E1787" s="16" t="s">
        <v>1714</v>
      </c>
      <c r="F1787" s="20" t="s">
        <v>1716</v>
      </c>
    </row>
    <row r="1788" spans="4:6" x14ac:dyDescent="0.25">
      <c r="D1788" s="12" t="s">
        <v>8912</v>
      </c>
      <c r="E1788" s="16" t="s">
        <v>8911</v>
      </c>
      <c r="F1788" s="20" t="s">
        <v>8913</v>
      </c>
    </row>
    <row r="1789" spans="4:6" x14ac:dyDescent="0.25">
      <c r="D1789" s="11" t="s">
        <v>2328</v>
      </c>
      <c r="E1789" s="17" t="s">
        <v>2327</v>
      </c>
      <c r="F1789" s="19" t="s">
        <v>2329</v>
      </c>
    </row>
    <row r="1790" spans="4:6" x14ac:dyDescent="0.25">
      <c r="D1790" s="11" t="s">
        <v>6257</v>
      </c>
      <c r="E1790" s="17" t="s">
        <v>6256</v>
      </c>
      <c r="F1790" s="19" t="s">
        <v>6258</v>
      </c>
    </row>
    <row r="1791" spans="4:6" x14ac:dyDescent="0.25">
      <c r="D1791" s="11" t="s">
        <v>2901</v>
      </c>
      <c r="E1791" s="17" t="s">
        <v>2893</v>
      </c>
      <c r="F1791" s="19" t="s">
        <v>2902</v>
      </c>
    </row>
    <row r="1792" spans="4:6" x14ac:dyDescent="0.25">
      <c r="D1792" s="12" t="s">
        <v>5158</v>
      </c>
      <c r="E1792" s="16" t="s">
        <v>5157</v>
      </c>
      <c r="F1792" s="20" t="s">
        <v>5159</v>
      </c>
    </row>
    <row r="1793" spans="4:6" x14ac:dyDescent="0.25">
      <c r="D1793" s="11" t="s">
        <v>6137</v>
      </c>
      <c r="E1793" s="17" t="s">
        <v>6136</v>
      </c>
      <c r="F1793" s="19" t="s">
        <v>6138</v>
      </c>
    </row>
    <row r="1794" spans="4:6" x14ac:dyDescent="0.25">
      <c r="D1794" s="12" t="s">
        <v>7624</v>
      </c>
      <c r="E1794" s="16" t="s">
        <v>7621</v>
      </c>
      <c r="F1794" s="20" t="s">
        <v>7625</v>
      </c>
    </row>
    <row r="1795" spans="4:6" x14ac:dyDescent="0.25">
      <c r="D1795" s="12" t="s">
        <v>5168</v>
      </c>
      <c r="E1795" s="16" t="s">
        <v>5165</v>
      </c>
      <c r="F1795" s="20" t="s">
        <v>5169</v>
      </c>
    </row>
    <row r="1796" spans="4:6" x14ac:dyDescent="0.25">
      <c r="D1796" s="11" t="s">
        <v>5171</v>
      </c>
      <c r="E1796" s="17" t="s">
        <v>5170</v>
      </c>
      <c r="F1796" s="19" t="s">
        <v>5172</v>
      </c>
    </row>
    <row r="1797" spans="4:6" x14ac:dyDescent="0.25">
      <c r="D1797" s="12" t="s">
        <v>5174</v>
      </c>
      <c r="E1797" s="16" t="s">
        <v>5173</v>
      </c>
      <c r="F1797" s="20" t="s">
        <v>5175</v>
      </c>
    </row>
    <row r="1798" spans="4:6" x14ac:dyDescent="0.25">
      <c r="D1798" s="12" t="s">
        <v>5180</v>
      </c>
      <c r="E1798" s="16" t="s">
        <v>5179</v>
      </c>
      <c r="F1798" s="20" t="s">
        <v>5181</v>
      </c>
    </row>
    <row r="1799" spans="4:6" x14ac:dyDescent="0.25">
      <c r="D1799" s="12" t="s">
        <v>5186</v>
      </c>
      <c r="E1799" s="16" t="s">
        <v>5185</v>
      </c>
      <c r="F1799" s="20" t="s">
        <v>5187</v>
      </c>
    </row>
    <row r="1800" spans="4:6" x14ac:dyDescent="0.25">
      <c r="D1800" s="11" t="s">
        <v>3591</v>
      </c>
      <c r="E1800" s="17" t="s">
        <v>3578</v>
      </c>
      <c r="F1800" s="19" t="s">
        <v>3592</v>
      </c>
    </row>
    <row r="1801" spans="4:6" x14ac:dyDescent="0.25">
      <c r="D1801" s="11" t="s">
        <v>5189</v>
      </c>
      <c r="E1801" s="17" t="s">
        <v>5188</v>
      </c>
      <c r="F1801" s="19" t="s">
        <v>5190</v>
      </c>
    </row>
    <row r="1802" spans="4:6" x14ac:dyDescent="0.25">
      <c r="D1802" s="11" t="s">
        <v>8114</v>
      </c>
      <c r="E1802" s="17" t="s">
        <v>8113</v>
      </c>
      <c r="F1802" s="19" t="s">
        <v>8115</v>
      </c>
    </row>
    <row r="1803" spans="4:6" x14ac:dyDescent="0.25">
      <c r="D1803" s="12" t="s">
        <v>5192</v>
      </c>
      <c r="E1803" s="16" t="s">
        <v>5191</v>
      </c>
      <c r="F1803" s="20" t="s">
        <v>5193</v>
      </c>
    </row>
    <row r="1804" spans="4:6" x14ac:dyDescent="0.25">
      <c r="D1804" s="11" t="s">
        <v>5195</v>
      </c>
      <c r="E1804" s="17" t="s">
        <v>5194</v>
      </c>
      <c r="F1804" s="19" t="s">
        <v>5196</v>
      </c>
    </row>
    <row r="1805" spans="4:6" x14ac:dyDescent="0.25">
      <c r="D1805" s="12" t="s">
        <v>3203</v>
      </c>
      <c r="E1805" s="16" t="s">
        <v>3198</v>
      </c>
      <c r="F1805" s="20" t="s">
        <v>3204</v>
      </c>
    </row>
    <row r="1806" spans="4:6" x14ac:dyDescent="0.25">
      <c r="D1806" s="12" t="s">
        <v>5198</v>
      </c>
      <c r="E1806" s="16" t="s">
        <v>5197</v>
      </c>
      <c r="F1806" s="20" t="s">
        <v>5199</v>
      </c>
    </row>
    <row r="1807" spans="4:6" x14ac:dyDescent="0.25">
      <c r="D1807" s="11" t="s">
        <v>5200</v>
      </c>
      <c r="E1807" s="17" t="s">
        <v>5197</v>
      </c>
      <c r="F1807" s="19" t="s">
        <v>5201</v>
      </c>
    </row>
    <row r="1808" spans="4:6" x14ac:dyDescent="0.25">
      <c r="D1808" s="12" t="s">
        <v>5202</v>
      </c>
      <c r="E1808" s="16" t="s">
        <v>5197</v>
      </c>
      <c r="F1808" s="20" t="s">
        <v>5203</v>
      </c>
    </row>
    <row r="1809" spans="4:6" x14ac:dyDescent="0.25">
      <c r="D1809" s="12" t="s">
        <v>5207</v>
      </c>
      <c r="E1809" s="16" t="s">
        <v>5206</v>
      </c>
      <c r="F1809" s="20" t="s">
        <v>5208</v>
      </c>
    </row>
    <row r="1810" spans="4:6" x14ac:dyDescent="0.25">
      <c r="D1810" s="11" t="s">
        <v>5210</v>
      </c>
      <c r="E1810" s="17" t="s">
        <v>5209</v>
      </c>
      <c r="F1810" s="19" t="s">
        <v>5211</v>
      </c>
    </row>
    <row r="1811" spans="4:6" x14ac:dyDescent="0.25">
      <c r="D1811" s="11" t="s">
        <v>7338</v>
      </c>
      <c r="E1811" s="17" t="s">
        <v>7337</v>
      </c>
      <c r="F1811" s="19" t="s">
        <v>7339</v>
      </c>
    </row>
    <row r="1812" spans="4:6" x14ac:dyDescent="0.25">
      <c r="D1812" s="12" t="s">
        <v>5085</v>
      </c>
      <c r="E1812" s="16" t="s">
        <v>5082</v>
      </c>
      <c r="F1812" s="20" t="s">
        <v>5086</v>
      </c>
    </row>
    <row r="1813" spans="4:6" x14ac:dyDescent="0.25">
      <c r="D1813" s="12" t="s">
        <v>4145</v>
      </c>
      <c r="E1813" s="16" t="s">
        <v>4140</v>
      </c>
      <c r="F1813" s="20" t="s">
        <v>4146</v>
      </c>
    </row>
    <row r="1814" spans="4:6" x14ac:dyDescent="0.25">
      <c r="D1814" s="11" t="s">
        <v>5219</v>
      </c>
      <c r="E1814" s="17" t="s">
        <v>5212</v>
      </c>
      <c r="F1814" s="19" t="s">
        <v>5220</v>
      </c>
    </row>
    <row r="1815" spans="4:6" x14ac:dyDescent="0.25">
      <c r="D1815" s="12" t="s">
        <v>5219</v>
      </c>
      <c r="E1815" s="16" t="s">
        <v>5212</v>
      </c>
      <c r="F1815" s="20" t="s">
        <v>5221</v>
      </c>
    </row>
    <row r="1816" spans="4:6" x14ac:dyDescent="0.25">
      <c r="D1816" s="11" t="s">
        <v>5219</v>
      </c>
      <c r="E1816" s="17" t="s">
        <v>5212</v>
      </c>
      <c r="F1816" s="19" t="s">
        <v>5222</v>
      </c>
    </row>
    <row r="1817" spans="4:6" x14ac:dyDescent="0.25">
      <c r="D1817" s="12" t="s">
        <v>5223</v>
      </c>
      <c r="E1817" s="16" t="s">
        <v>281</v>
      </c>
      <c r="F1817" s="20" t="s">
        <v>5224</v>
      </c>
    </row>
    <row r="1818" spans="4:6" x14ac:dyDescent="0.25">
      <c r="D1818" s="12" t="s">
        <v>5227</v>
      </c>
      <c r="E1818" s="16" t="s">
        <v>5226</v>
      </c>
      <c r="F1818" s="20" t="s">
        <v>5228</v>
      </c>
    </row>
    <row r="1819" spans="4:6" x14ac:dyDescent="0.25">
      <c r="D1819" s="11" t="s">
        <v>5230</v>
      </c>
      <c r="E1819" s="17" t="s">
        <v>5229</v>
      </c>
      <c r="F1819" s="19" t="s">
        <v>5231</v>
      </c>
    </row>
    <row r="1820" spans="4:6" x14ac:dyDescent="0.25">
      <c r="D1820" s="12" t="s">
        <v>5233</v>
      </c>
      <c r="E1820" s="16" t="s">
        <v>5232</v>
      </c>
      <c r="F1820" s="20" t="s">
        <v>5234</v>
      </c>
    </row>
    <row r="1821" spans="4:6" x14ac:dyDescent="0.25">
      <c r="D1821" s="11" t="s">
        <v>5236</v>
      </c>
      <c r="E1821" s="17" t="s">
        <v>5235</v>
      </c>
      <c r="F1821" s="19" t="s">
        <v>5237</v>
      </c>
    </row>
    <row r="1822" spans="4:6" x14ac:dyDescent="0.25">
      <c r="D1822" s="12" t="s">
        <v>2885</v>
      </c>
      <c r="E1822" s="16" t="s">
        <v>2884</v>
      </c>
      <c r="F1822" s="20" t="s">
        <v>2886</v>
      </c>
    </row>
    <row r="1823" spans="4:6" x14ac:dyDescent="0.25">
      <c r="D1823" s="12" t="s">
        <v>5239</v>
      </c>
      <c r="E1823" s="16" t="s">
        <v>5238</v>
      </c>
      <c r="F1823" s="20" t="s">
        <v>5240</v>
      </c>
    </row>
    <row r="1824" spans="4:6" x14ac:dyDescent="0.25">
      <c r="D1824" s="11" t="s">
        <v>4711</v>
      </c>
      <c r="E1824" s="17" t="s">
        <v>4710</v>
      </c>
      <c r="F1824" s="19" t="s">
        <v>4712</v>
      </c>
    </row>
    <row r="1825" spans="4:6" x14ac:dyDescent="0.25">
      <c r="D1825" s="12" t="s">
        <v>8045</v>
      </c>
      <c r="E1825" s="16" t="s">
        <v>8044</v>
      </c>
      <c r="F1825" s="20" t="s">
        <v>8046</v>
      </c>
    </row>
    <row r="1826" spans="4:6" x14ac:dyDescent="0.25">
      <c r="D1826" s="12" t="s">
        <v>3593</v>
      </c>
      <c r="E1826" s="16" t="s">
        <v>3578</v>
      </c>
      <c r="F1826" s="20" t="s">
        <v>3594</v>
      </c>
    </row>
    <row r="1827" spans="4:6" x14ac:dyDescent="0.25">
      <c r="D1827" s="12" t="s">
        <v>1317</v>
      </c>
      <c r="E1827" s="16" t="s">
        <v>1312</v>
      </c>
      <c r="F1827" s="20" t="s">
        <v>1318</v>
      </c>
    </row>
    <row r="1828" spans="4:6" x14ac:dyDescent="0.25">
      <c r="D1828" s="11" t="s">
        <v>5242</v>
      </c>
      <c r="E1828" s="17" t="s">
        <v>5241</v>
      </c>
      <c r="F1828" s="19" t="s">
        <v>5243</v>
      </c>
    </row>
    <row r="1829" spans="4:6" x14ac:dyDescent="0.25">
      <c r="D1829" s="12" t="s">
        <v>5245</v>
      </c>
      <c r="E1829" s="16" t="s">
        <v>5244</v>
      </c>
      <c r="F1829" s="20" t="s">
        <v>5246</v>
      </c>
    </row>
    <row r="1830" spans="4:6" x14ac:dyDescent="0.25">
      <c r="D1830" s="11" t="s">
        <v>5248</v>
      </c>
      <c r="E1830" s="17" t="s">
        <v>5247</v>
      </c>
      <c r="F1830" s="19" t="s">
        <v>5249</v>
      </c>
    </row>
    <row r="1831" spans="4:6" x14ac:dyDescent="0.25">
      <c r="D1831" s="12" t="s">
        <v>5251</v>
      </c>
      <c r="E1831" s="16" t="s">
        <v>5250</v>
      </c>
      <c r="F1831" s="20" t="s">
        <v>5252</v>
      </c>
    </row>
    <row r="1832" spans="4:6" x14ac:dyDescent="0.25">
      <c r="D1832" s="11" t="s">
        <v>5254</v>
      </c>
      <c r="E1832" s="17" t="s">
        <v>5253</v>
      </c>
      <c r="F1832" s="19" t="s">
        <v>5255</v>
      </c>
    </row>
    <row r="1833" spans="4:6" x14ac:dyDescent="0.25">
      <c r="D1833" s="12" t="s">
        <v>8959</v>
      </c>
      <c r="E1833" s="16" t="s">
        <v>8956</v>
      </c>
      <c r="F1833" s="20" t="s">
        <v>8960</v>
      </c>
    </row>
    <row r="1834" spans="4:6" x14ac:dyDescent="0.25">
      <c r="D1834" s="12" t="s">
        <v>5257</v>
      </c>
      <c r="E1834" s="16" t="s">
        <v>5256</v>
      </c>
      <c r="F1834" s="20" t="s">
        <v>5258</v>
      </c>
    </row>
    <row r="1835" spans="4:6" x14ac:dyDescent="0.25">
      <c r="D1835" s="11" t="s">
        <v>5260</v>
      </c>
      <c r="E1835" s="17" t="s">
        <v>5259</v>
      </c>
      <c r="F1835" s="19" t="s">
        <v>5261</v>
      </c>
    </row>
    <row r="1836" spans="4:6" x14ac:dyDescent="0.25">
      <c r="D1836" s="11" t="s">
        <v>5266</v>
      </c>
      <c r="E1836" s="17" t="s">
        <v>5265</v>
      </c>
      <c r="F1836" s="19" t="s">
        <v>5267</v>
      </c>
    </row>
    <row r="1837" spans="4:6" x14ac:dyDescent="0.25">
      <c r="D1837" s="12" t="s">
        <v>5269</v>
      </c>
      <c r="E1837" s="16" t="s">
        <v>5268</v>
      </c>
      <c r="F1837" s="20" t="s">
        <v>5270</v>
      </c>
    </row>
    <row r="1838" spans="4:6" x14ac:dyDescent="0.25">
      <c r="D1838" s="11" t="s">
        <v>5271</v>
      </c>
      <c r="E1838" s="17" t="s">
        <v>5268</v>
      </c>
      <c r="F1838" s="19" t="s">
        <v>5272</v>
      </c>
    </row>
    <row r="1839" spans="4:6" x14ac:dyDescent="0.25">
      <c r="D1839" s="12" t="s">
        <v>5274</v>
      </c>
      <c r="E1839" s="16" t="s">
        <v>5273</v>
      </c>
      <c r="F1839" s="20" t="s">
        <v>5275</v>
      </c>
    </row>
    <row r="1840" spans="4:6" x14ac:dyDescent="0.25">
      <c r="D1840" s="12" t="s">
        <v>5280</v>
      </c>
      <c r="E1840" s="16" t="s">
        <v>5279</v>
      </c>
      <c r="F1840" s="20" t="s">
        <v>5281</v>
      </c>
    </row>
    <row r="1841" spans="4:6" x14ac:dyDescent="0.25">
      <c r="D1841" s="11" t="s">
        <v>5283</v>
      </c>
      <c r="E1841" s="17" t="s">
        <v>5282</v>
      </c>
      <c r="F1841" s="19" t="s">
        <v>5284</v>
      </c>
    </row>
    <row r="1842" spans="4:6" x14ac:dyDescent="0.25">
      <c r="D1842" s="12" t="s">
        <v>5286</v>
      </c>
      <c r="E1842" s="16" t="s">
        <v>5285</v>
      </c>
      <c r="F1842" s="20" t="s">
        <v>5287</v>
      </c>
    </row>
    <row r="1843" spans="4:6" x14ac:dyDescent="0.25">
      <c r="D1843" s="11" t="s">
        <v>5289</v>
      </c>
      <c r="E1843" s="17" t="s">
        <v>5288</v>
      </c>
      <c r="F1843" s="19" t="s">
        <v>5290</v>
      </c>
    </row>
    <row r="1844" spans="4:6" x14ac:dyDescent="0.25">
      <c r="D1844" s="11" t="s">
        <v>5295</v>
      </c>
      <c r="E1844" s="17" t="s">
        <v>5294</v>
      </c>
      <c r="F1844" s="19" t="s">
        <v>5296</v>
      </c>
    </row>
    <row r="1845" spans="4:6" x14ac:dyDescent="0.25">
      <c r="D1845" s="11" t="s">
        <v>5300</v>
      </c>
      <c r="E1845" s="17" t="s">
        <v>5297</v>
      </c>
      <c r="F1845" s="19" t="s">
        <v>5301</v>
      </c>
    </row>
    <row r="1846" spans="4:6" x14ac:dyDescent="0.25">
      <c r="D1846" s="12" t="s">
        <v>5302</v>
      </c>
      <c r="E1846" s="16" t="s">
        <v>5297</v>
      </c>
      <c r="F1846" s="20" t="s">
        <v>5303</v>
      </c>
    </row>
    <row r="1847" spans="4:6" x14ac:dyDescent="0.25">
      <c r="D1847" s="12" t="s">
        <v>5308</v>
      </c>
      <c r="E1847" s="16" t="s">
        <v>5307</v>
      </c>
      <c r="F1847" s="20" t="s">
        <v>5309</v>
      </c>
    </row>
    <row r="1848" spans="4:6" x14ac:dyDescent="0.25">
      <c r="D1848" s="12" t="s">
        <v>5320</v>
      </c>
      <c r="E1848" s="16" t="s">
        <v>5319</v>
      </c>
      <c r="F1848" s="20" t="s">
        <v>5321</v>
      </c>
    </row>
    <row r="1849" spans="4:6" x14ac:dyDescent="0.25">
      <c r="D1849" s="11" t="s">
        <v>5323</v>
      </c>
      <c r="E1849" s="17" t="s">
        <v>5322</v>
      </c>
      <c r="F1849" s="19" t="s">
        <v>5324</v>
      </c>
    </row>
    <row r="1850" spans="4:6" x14ac:dyDescent="0.25">
      <c r="D1850" s="12" t="s">
        <v>7368</v>
      </c>
      <c r="E1850" s="16" t="s">
        <v>7367</v>
      </c>
      <c r="F1850" s="20" t="s">
        <v>7369</v>
      </c>
    </row>
    <row r="1851" spans="4:6" x14ac:dyDescent="0.25">
      <c r="D1851" s="12" t="s">
        <v>5331</v>
      </c>
      <c r="E1851" s="16" t="s">
        <v>5330</v>
      </c>
      <c r="F1851" s="20" t="s">
        <v>5332</v>
      </c>
    </row>
    <row r="1852" spans="4:6" x14ac:dyDescent="0.25">
      <c r="D1852" s="11" t="s">
        <v>5333</v>
      </c>
      <c r="E1852" s="17" t="s">
        <v>20</v>
      </c>
      <c r="F1852" s="19" t="s">
        <v>5334</v>
      </c>
    </row>
    <row r="1853" spans="4:6" x14ac:dyDescent="0.25">
      <c r="D1853" s="11" t="s">
        <v>9067</v>
      </c>
      <c r="E1853" s="17" t="s">
        <v>9066</v>
      </c>
      <c r="F1853" s="19" t="s">
        <v>9068</v>
      </c>
    </row>
    <row r="1854" spans="4:6" x14ac:dyDescent="0.25">
      <c r="D1854" s="12" t="s">
        <v>5336</v>
      </c>
      <c r="E1854" s="16" t="s">
        <v>5335</v>
      </c>
      <c r="F1854" s="20" t="s">
        <v>5337</v>
      </c>
    </row>
    <row r="1855" spans="4:6" x14ac:dyDescent="0.25">
      <c r="D1855" s="11" t="s">
        <v>5338</v>
      </c>
      <c r="E1855" s="17" t="s">
        <v>5335</v>
      </c>
      <c r="F1855" s="19" t="s">
        <v>5339</v>
      </c>
    </row>
    <row r="1856" spans="4:6" x14ac:dyDescent="0.25">
      <c r="D1856" s="11" t="s">
        <v>5344</v>
      </c>
      <c r="E1856" s="17" t="s">
        <v>5343</v>
      </c>
      <c r="F1856" s="19" t="s">
        <v>5345</v>
      </c>
    </row>
    <row r="1857" spans="4:6" x14ac:dyDescent="0.25">
      <c r="D1857" s="12" t="s">
        <v>2639</v>
      </c>
      <c r="E1857" s="16" t="s">
        <v>2638</v>
      </c>
      <c r="F1857" s="20" t="s">
        <v>2640</v>
      </c>
    </row>
    <row r="1858" spans="4:6" x14ac:dyDescent="0.25">
      <c r="D1858" s="12" t="s">
        <v>2639</v>
      </c>
      <c r="E1858" s="16" t="s">
        <v>5346</v>
      </c>
      <c r="F1858" s="20" t="s">
        <v>5347</v>
      </c>
    </row>
    <row r="1859" spans="4:6" x14ac:dyDescent="0.25">
      <c r="D1859" s="11" t="s">
        <v>3061</v>
      </c>
      <c r="E1859" s="17" t="s">
        <v>3060</v>
      </c>
      <c r="F1859" s="19" t="s">
        <v>3062</v>
      </c>
    </row>
    <row r="1860" spans="4:6" x14ac:dyDescent="0.25">
      <c r="D1860" s="12" t="s">
        <v>4343</v>
      </c>
      <c r="E1860" s="16" t="s">
        <v>4340</v>
      </c>
      <c r="F1860" s="20" t="s">
        <v>4344</v>
      </c>
    </row>
    <row r="1861" spans="4:6" x14ac:dyDescent="0.25">
      <c r="D1861" s="12" t="s">
        <v>3709</v>
      </c>
      <c r="E1861" s="16" t="s">
        <v>55</v>
      </c>
      <c r="F1861" s="20" t="s">
        <v>3710</v>
      </c>
    </row>
    <row r="1862" spans="4:6" x14ac:dyDescent="0.25">
      <c r="D1862" s="11" t="s">
        <v>5348</v>
      </c>
      <c r="E1862" s="17" t="s">
        <v>5346</v>
      </c>
      <c r="F1862" s="19" t="s">
        <v>5349</v>
      </c>
    </row>
    <row r="1863" spans="4:6" x14ac:dyDescent="0.25">
      <c r="D1863" s="12" t="s">
        <v>5348</v>
      </c>
      <c r="E1863" s="16" t="s">
        <v>5346</v>
      </c>
      <c r="F1863" s="20" t="s">
        <v>5350</v>
      </c>
    </row>
    <row r="1864" spans="4:6" x14ac:dyDescent="0.25">
      <c r="D1864" s="11" t="s">
        <v>5351</v>
      </c>
      <c r="E1864" s="17" t="s">
        <v>5346</v>
      </c>
      <c r="F1864" s="19" t="s">
        <v>5352</v>
      </c>
    </row>
    <row r="1865" spans="4:6" x14ac:dyDescent="0.25">
      <c r="D1865" s="11" t="s">
        <v>5361</v>
      </c>
      <c r="E1865" s="17" t="s">
        <v>5360</v>
      </c>
      <c r="F1865" s="19" t="s">
        <v>5362</v>
      </c>
    </row>
    <row r="1866" spans="4:6" x14ac:dyDescent="0.25">
      <c r="D1866" s="11" t="s">
        <v>2406</v>
      </c>
      <c r="E1866" s="17" t="s">
        <v>2399</v>
      </c>
      <c r="F1866" s="19" t="s">
        <v>2407</v>
      </c>
    </row>
    <row r="1867" spans="4:6" x14ac:dyDescent="0.25">
      <c r="D1867" s="11" t="s">
        <v>4943</v>
      </c>
      <c r="E1867" s="17" t="s">
        <v>4942</v>
      </c>
      <c r="F1867" s="19" t="s">
        <v>4944</v>
      </c>
    </row>
    <row r="1868" spans="4:6" x14ac:dyDescent="0.25">
      <c r="D1868" s="12" t="s">
        <v>5364</v>
      </c>
      <c r="E1868" s="16" t="s">
        <v>5363</v>
      </c>
      <c r="F1868" s="20" t="s">
        <v>5365</v>
      </c>
    </row>
    <row r="1869" spans="4:6" x14ac:dyDescent="0.25">
      <c r="D1869" s="11" t="s">
        <v>5367</v>
      </c>
      <c r="E1869" s="17" t="s">
        <v>5366</v>
      </c>
      <c r="F1869" s="19" t="s">
        <v>5368</v>
      </c>
    </row>
    <row r="1870" spans="4:6" x14ac:dyDescent="0.25">
      <c r="D1870" s="12" t="s">
        <v>984</v>
      </c>
      <c r="E1870" s="16" t="s">
        <v>983</v>
      </c>
      <c r="F1870" s="20" t="s">
        <v>985</v>
      </c>
    </row>
    <row r="1871" spans="4:6" x14ac:dyDescent="0.25">
      <c r="D1871" s="12" t="s">
        <v>5370</v>
      </c>
      <c r="E1871" s="16" t="s">
        <v>5369</v>
      </c>
      <c r="F1871" s="20" t="s">
        <v>5371</v>
      </c>
    </row>
    <row r="1872" spans="4:6" x14ac:dyDescent="0.25">
      <c r="D1872" s="11" t="s">
        <v>4721</v>
      </c>
      <c r="E1872" s="17" t="s">
        <v>4720</v>
      </c>
      <c r="F1872" s="19" t="s">
        <v>4722</v>
      </c>
    </row>
    <row r="1873" spans="4:6" x14ac:dyDescent="0.25">
      <c r="D1873" s="11" t="s">
        <v>4721</v>
      </c>
      <c r="E1873" s="17" t="s">
        <v>5875</v>
      </c>
      <c r="F1873" s="19" t="s">
        <v>5876</v>
      </c>
    </row>
    <row r="1874" spans="4:6" x14ac:dyDescent="0.25">
      <c r="D1874" s="12" t="s">
        <v>5379</v>
      </c>
      <c r="E1874" s="16" t="s">
        <v>5375</v>
      </c>
      <c r="F1874" s="20" t="s">
        <v>5380</v>
      </c>
    </row>
    <row r="1875" spans="4:6" x14ac:dyDescent="0.25">
      <c r="D1875" s="11" t="s">
        <v>5381</v>
      </c>
      <c r="E1875" s="17" t="s">
        <v>5375</v>
      </c>
      <c r="F1875" s="19" t="s">
        <v>5382</v>
      </c>
    </row>
    <row r="1876" spans="4:6" x14ac:dyDescent="0.25">
      <c r="D1876" s="12" t="s">
        <v>5388</v>
      </c>
      <c r="E1876" s="16" t="s">
        <v>5387</v>
      </c>
      <c r="F1876" s="20" t="s">
        <v>5389</v>
      </c>
    </row>
    <row r="1877" spans="4:6" x14ac:dyDescent="0.25">
      <c r="D1877" s="11" t="s">
        <v>5391</v>
      </c>
      <c r="E1877" s="17" t="s">
        <v>5390</v>
      </c>
      <c r="F1877" s="19" t="s">
        <v>5392</v>
      </c>
    </row>
    <row r="1878" spans="4:6" x14ac:dyDescent="0.25">
      <c r="D1878" s="12" t="s">
        <v>5393</v>
      </c>
      <c r="E1878" s="16" t="s">
        <v>5390</v>
      </c>
      <c r="F1878" s="20" t="s">
        <v>5394</v>
      </c>
    </row>
    <row r="1879" spans="4:6" x14ac:dyDescent="0.25">
      <c r="D1879" s="12" t="s">
        <v>8826</v>
      </c>
      <c r="E1879" s="16" t="s">
        <v>8825</v>
      </c>
      <c r="F1879" s="20" t="s">
        <v>8827</v>
      </c>
    </row>
    <row r="1880" spans="4:6" x14ac:dyDescent="0.25">
      <c r="D1880" s="12" t="s">
        <v>2134</v>
      </c>
      <c r="E1880" s="16" t="s">
        <v>2133</v>
      </c>
      <c r="F1880" s="20" t="s">
        <v>2135</v>
      </c>
    </row>
    <row r="1881" spans="4:6" x14ac:dyDescent="0.25">
      <c r="D1881" s="11" t="s">
        <v>9234</v>
      </c>
      <c r="E1881" s="17" t="s">
        <v>9233</v>
      </c>
      <c r="F1881" s="19" t="s">
        <v>9235</v>
      </c>
    </row>
    <row r="1882" spans="4:6" x14ac:dyDescent="0.25">
      <c r="D1882" s="11" t="s">
        <v>5396</v>
      </c>
      <c r="E1882" s="17" t="s">
        <v>5395</v>
      </c>
      <c r="F1882" s="19" t="s">
        <v>5397</v>
      </c>
    </row>
    <row r="1883" spans="4:6" x14ac:dyDescent="0.25">
      <c r="D1883" s="12" t="s">
        <v>790</v>
      </c>
      <c r="E1883" s="16" t="s">
        <v>787</v>
      </c>
      <c r="F1883" s="20" t="s">
        <v>791</v>
      </c>
    </row>
    <row r="1884" spans="4:6" x14ac:dyDescent="0.25">
      <c r="D1884" s="11" t="s">
        <v>8410</v>
      </c>
      <c r="E1884" s="17" t="s">
        <v>8409</v>
      </c>
      <c r="F1884" s="19" t="s">
        <v>8411</v>
      </c>
    </row>
    <row r="1885" spans="4:6" x14ac:dyDescent="0.25">
      <c r="D1885" s="11" t="s">
        <v>4201</v>
      </c>
      <c r="E1885" s="17" t="s">
        <v>4200</v>
      </c>
      <c r="F1885" s="19" t="s">
        <v>4202</v>
      </c>
    </row>
    <row r="1886" spans="4:6" x14ac:dyDescent="0.25">
      <c r="D1886" s="12" t="s">
        <v>5405</v>
      </c>
      <c r="E1886" s="16" t="s">
        <v>5404</v>
      </c>
      <c r="F1886" s="20" t="s">
        <v>5406</v>
      </c>
    </row>
    <row r="1887" spans="4:6" x14ac:dyDescent="0.25">
      <c r="D1887" s="11" t="s">
        <v>5417</v>
      </c>
      <c r="E1887" s="17" t="s">
        <v>5416</v>
      </c>
      <c r="F1887" s="19" t="s">
        <v>5418</v>
      </c>
    </row>
    <row r="1888" spans="4:6" x14ac:dyDescent="0.25">
      <c r="D1888" s="11" t="s">
        <v>5161</v>
      </c>
      <c r="E1888" s="17" t="s">
        <v>5160</v>
      </c>
      <c r="F1888" s="19" t="s">
        <v>5162</v>
      </c>
    </row>
    <row r="1889" spans="4:6" x14ac:dyDescent="0.25">
      <c r="D1889" s="12" t="s">
        <v>5161</v>
      </c>
      <c r="E1889" s="16" t="s">
        <v>6935</v>
      </c>
      <c r="F1889" s="20" t="s">
        <v>6936</v>
      </c>
    </row>
    <row r="1890" spans="4:6" x14ac:dyDescent="0.25">
      <c r="D1890" s="12" t="s">
        <v>5414</v>
      </c>
      <c r="E1890" s="16" t="s">
        <v>36</v>
      </c>
      <c r="F1890" s="20" t="s">
        <v>5415</v>
      </c>
    </row>
    <row r="1891" spans="4:6" x14ac:dyDescent="0.25">
      <c r="D1891" s="12" t="s">
        <v>5420</v>
      </c>
      <c r="E1891" s="16" t="s">
        <v>5419</v>
      </c>
      <c r="F1891" s="20" t="s">
        <v>5421</v>
      </c>
    </row>
    <row r="1892" spans="4:6" x14ac:dyDescent="0.25">
      <c r="D1892" s="12" t="s">
        <v>8513</v>
      </c>
      <c r="E1892" s="16" t="s">
        <v>8512</v>
      </c>
      <c r="F1892" s="20" t="s">
        <v>8514</v>
      </c>
    </row>
    <row r="1893" spans="4:6" x14ac:dyDescent="0.25">
      <c r="D1893" s="12" t="s">
        <v>2056</v>
      </c>
      <c r="E1893" s="16" t="s">
        <v>2055</v>
      </c>
      <c r="F1893" s="20" t="s">
        <v>2057</v>
      </c>
    </row>
    <row r="1894" spans="4:6" x14ac:dyDescent="0.25">
      <c r="D1894" s="12" t="s">
        <v>6083</v>
      </c>
      <c r="E1894" s="16" t="s">
        <v>6082</v>
      </c>
      <c r="F1894" s="20" t="s">
        <v>6084</v>
      </c>
    </row>
    <row r="1895" spans="4:6" x14ac:dyDescent="0.25">
      <c r="D1895" s="12" t="s">
        <v>2668</v>
      </c>
      <c r="E1895" s="16" t="s">
        <v>2667</v>
      </c>
      <c r="F1895" s="20" t="s">
        <v>2669</v>
      </c>
    </row>
    <row r="1896" spans="4:6" x14ac:dyDescent="0.25">
      <c r="D1896" s="11" t="s">
        <v>5429</v>
      </c>
      <c r="E1896" s="17" t="s">
        <v>5428</v>
      </c>
      <c r="F1896" s="19" t="s">
        <v>5430</v>
      </c>
    </row>
    <row r="1897" spans="4:6" x14ac:dyDescent="0.25">
      <c r="D1897" s="11" t="s">
        <v>5435</v>
      </c>
      <c r="E1897" s="17" t="s">
        <v>5434</v>
      </c>
      <c r="F1897" s="19" t="s">
        <v>5436</v>
      </c>
    </row>
    <row r="1898" spans="4:6" x14ac:dyDescent="0.25">
      <c r="D1898" s="11" t="s">
        <v>7542</v>
      </c>
      <c r="E1898" s="17" t="s">
        <v>7541</v>
      </c>
      <c r="F1898" s="19" t="s">
        <v>7543</v>
      </c>
    </row>
    <row r="1899" spans="4:6" x14ac:dyDescent="0.25">
      <c r="D1899" s="12" t="s">
        <v>5438</v>
      </c>
      <c r="E1899" s="16" t="s">
        <v>5437</v>
      </c>
      <c r="F1899" s="20" t="s">
        <v>5439</v>
      </c>
    </row>
    <row r="1900" spans="4:6" x14ac:dyDescent="0.25">
      <c r="D1900" s="11" t="s">
        <v>5441</v>
      </c>
      <c r="E1900" s="17" t="s">
        <v>5440</v>
      </c>
      <c r="F1900" s="19" t="s">
        <v>5442</v>
      </c>
    </row>
    <row r="1901" spans="4:6" x14ac:dyDescent="0.25">
      <c r="D1901" s="11" t="s">
        <v>5447</v>
      </c>
      <c r="E1901" s="17" t="s">
        <v>5446</v>
      </c>
      <c r="F1901" s="19" t="s">
        <v>5448</v>
      </c>
    </row>
    <row r="1902" spans="4:6" x14ac:dyDescent="0.25">
      <c r="D1902" s="11" t="s">
        <v>4865</v>
      </c>
      <c r="E1902" s="17" t="s">
        <v>4860</v>
      </c>
      <c r="F1902" s="19" t="s">
        <v>4866</v>
      </c>
    </row>
    <row r="1903" spans="4:6" x14ac:dyDescent="0.25">
      <c r="D1903" s="11" t="s">
        <v>5476</v>
      </c>
      <c r="E1903" s="17" t="s">
        <v>5475</v>
      </c>
      <c r="F1903" s="19" t="s">
        <v>5477</v>
      </c>
    </row>
    <row r="1904" spans="4:6" x14ac:dyDescent="0.25">
      <c r="D1904" s="12" t="s">
        <v>7530</v>
      </c>
      <c r="E1904" s="16" t="s">
        <v>7529</v>
      </c>
      <c r="F1904" s="20" t="s">
        <v>7531</v>
      </c>
    </row>
    <row r="1905" spans="4:6" x14ac:dyDescent="0.25">
      <c r="D1905" s="12" t="s">
        <v>1530</v>
      </c>
      <c r="E1905" s="16" t="s">
        <v>1527</v>
      </c>
      <c r="F1905" s="20" t="s">
        <v>1531</v>
      </c>
    </row>
    <row r="1906" spans="4:6" x14ac:dyDescent="0.25">
      <c r="D1906" s="12" t="s">
        <v>5450</v>
      </c>
      <c r="E1906" s="16" t="s">
        <v>5449</v>
      </c>
      <c r="F1906" s="20" t="s">
        <v>5451</v>
      </c>
    </row>
    <row r="1907" spans="4:6" x14ac:dyDescent="0.25">
      <c r="D1907" s="11" t="s">
        <v>5453</v>
      </c>
      <c r="E1907" s="17" t="s">
        <v>5452</v>
      </c>
      <c r="F1907" s="19" t="s">
        <v>5454</v>
      </c>
    </row>
    <row r="1908" spans="4:6" x14ac:dyDescent="0.25">
      <c r="D1908" s="11" t="s">
        <v>6835</v>
      </c>
      <c r="E1908" s="17" t="s">
        <v>6834</v>
      </c>
      <c r="F1908" s="19" t="s">
        <v>6836</v>
      </c>
    </row>
    <row r="1909" spans="4:6" x14ac:dyDescent="0.25">
      <c r="D1909" s="12" t="s">
        <v>4173</v>
      </c>
      <c r="E1909" s="16" t="s">
        <v>4172</v>
      </c>
      <c r="F1909" s="20" t="s">
        <v>4174</v>
      </c>
    </row>
    <row r="1910" spans="4:6" x14ac:dyDescent="0.25">
      <c r="D1910" s="12" t="s">
        <v>5456</v>
      </c>
      <c r="E1910" s="16" t="s">
        <v>5455</v>
      </c>
      <c r="F1910" s="20" t="s">
        <v>5457</v>
      </c>
    </row>
    <row r="1911" spans="4:6" x14ac:dyDescent="0.25">
      <c r="D1911" s="12" t="s">
        <v>4684</v>
      </c>
      <c r="E1911" s="16" t="s">
        <v>4683</v>
      </c>
      <c r="F1911" s="20" t="s">
        <v>4685</v>
      </c>
    </row>
    <row r="1912" spans="4:6" x14ac:dyDescent="0.25">
      <c r="D1912" s="11" t="s">
        <v>5459</v>
      </c>
      <c r="E1912" s="17" t="s">
        <v>5458</v>
      </c>
      <c r="F1912" s="19" t="s">
        <v>5460</v>
      </c>
    </row>
    <row r="1913" spans="4:6" x14ac:dyDescent="0.25">
      <c r="D1913" s="11" t="s">
        <v>4641</v>
      </c>
      <c r="E1913" s="17" t="s">
        <v>4636</v>
      </c>
      <c r="F1913" s="19" t="s">
        <v>4642</v>
      </c>
    </row>
    <row r="1914" spans="4:6" x14ac:dyDescent="0.25">
      <c r="D1914" s="12" t="s">
        <v>5479</v>
      </c>
      <c r="E1914" s="16" t="s">
        <v>5478</v>
      </c>
      <c r="F1914" s="20" t="s">
        <v>5480</v>
      </c>
    </row>
    <row r="1915" spans="4:6" x14ac:dyDescent="0.25">
      <c r="D1915" s="12" t="s">
        <v>8848</v>
      </c>
      <c r="E1915" s="16" t="s">
        <v>65</v>
      </c>
      <c r="F1915" s="20" t="s">
        <v>8849</v>
      </c>
    </row>
    <row r="1916" spans="4:6" x14ac:dyDescent="0.25">
      <c r="D1916" s="11" t="s">
        <v>4304</v>
      </c>
      <c r="E1916" s="17" t="s">
        <v>4288</v>
      </c>
      <c r="F1916" s="19" t="s">
        <v>4305</v>
      </c>
    </row>
    <row r="1917" spans="4:6" x14ac:dyDescent="0.25">
      <c r="D1917" s="12" t="s">
        <v>5462</v>
      </c>
      <c r="E1917" s="16" t="s">
        <v>5461</v>
      </c>
      <c r="F1917" s="20" t="s">
        <v>5463</v>
      </c>
    </row>
    <row r="1918" spans="4:6" x14ac:dyDescent="0.25">
      <c r="D1918" s="11" t="s">
        <v>5465</v>
      </c>
      <c r="E1918" s="17" t="s">
        <v>5464</v>
      </c>
      <c r="F1918" s="19" t="s">
        <v>5466</v>
      </c>
    </row>
    <row r="1919" spans="4:6" x14ac:dyDescent="0.25">
      <c r="D1919" s="11" t="s">
        <v>5470</v>
      </c>
      <c r="E1919" s="17" t="s">
        <v>5469</v>
      </c>
      <c r="F1919" s="19" t="s">
        <v>5471</v>
      </c>
    </row>
    <row r="1920" spans="4:6" x14ac:dyDescent="0.25">
      <c r="D1920" s="12" t="s">
        <v>4227</v>
      </c>
      <c r="E1920" s="16" t="s">
        <v>4226</v>
      </c>
      <c r="F1920" s="20" t="s">
        <v>4228</v>
      </c>
    </row>
    <row r="1921" spans="4:6" x14ac:dyDescent="0.25">
      <c r="D1921" s="12" t="s">
        <v>1082</v>
      </c>
      <c r="E1921" s="16" t="s">
        <v>1081</v>
      </c>
      <c r="F1921" s="20" t="s">
        <v>1083</v>
      </c>
    </row>
    <row r="1922" spans="4:6" x14ac:dyDescent="0.25">
      <c r="D1922" s="12" t="s">
        <v>9121</v>
      </c>
      <c r="E1922" s="16" t="s">
        <v>9120</v>
      </c>
      <c r="F1922" s="20" t="s">
        <v>9122</v>
      </c>
    </row>
    <row r="1923" spans="4:6" x14ac:dyDescent="0.25">
      <c r="D1923" s="11" t="s">
        <v>663</v>
      </c>
      <c r="E1923" s="17" t="s">
        <v>265</v>
      </c>
      <c r="F1923" s="19" t="s">
        <v>664</v>
      </c>
    </row>
    <row r="1924" spans="4:6" x14ac:dyDescent="0.25">
      <c r="D1924" s="12" t="s">
        <v>7550</v>
      </c>
      <c r="E1924" s="16" t="s">
        <v>7549</v>
      </c>
      <c r="F1924" s="20" t="s">
        <v>7551</v>
      </c>
    </row>
    <row r="1925" spans="4:6" x14ac:dyDescent="0.25">
      <c r="D1925" s="11" t="s">
        <v>5482</v>
      </c>
      <c r="E1925" s="17" t="s">
        <v>5481</v>
      </c>
      <c r="F1925" s="19" t="s">
        <v>5483</v>
      </c>
    </row>
    <row r="1926" spans="4:6" x14ac:dyDescent="0.25">
      <c r="D1926" s="11" t="s">
        <v>2039</v>
      </c>
      <c r="E1926" s="17" t="s">
        <v>2036</v>
      </c>
      <c r="F1926" s="19" t="s">
        <v>2040</v>
      </c>
    </row>
    <row r="1927" spans="4:6" x14ac:dyDescent="0.25">
      <c r="D1927" s="12" t="s">
        <v>785</v>
      </c>
      <c r="E1927" s="16" t="s">
        <v>782</v>
      </c>
      <c r="F1927" s="20" t="s">
        <v>786</v>
      </c>
    </row>
    <row r="1928" spans="4:6" x14ac:dyDescent="0.25">
      <c r="D1928" s="12" t="s">
        <v>8012</v>
      </c>
      <c r="E1928" s="16" t="s">
        <v>8011</v>
      </c>
      <c r="F1928" s="20" t="s">
        <v>8013</v>
      </c>
    </row>
    <row r="1929" spans="4:6" x14ac:dyDescent="0.25">
      <c r="D1929" s="11" t="s">
        <v>5488</v>
      </c>
      <c r="E1929" s="17" t="s">
        <v>5487</v>
      </c>
      <c r="F1929" s="19" t="s">
        <v>5489</v>
      </c>
    </row>
    <row r="1930" spans="4:6" x14ac:dyDescent="0.25">
      <c r="D1930" s="12" t="s">
        <v>5494</v>
      </c>
      <c r="E1930" s="16" t="s">
        <v>5493</v>
      </c>
      <c r="F1930" s="20" t="s">
        <v>5495</v>
      </c>
    </row>
    <row r="1931" spans="4:6" x14ac:dyDescent="0.25">
      <c r="D1931" s="11" t="s">
        <v>5497</v>
      </c>
      <c r="E1931" s="17" t="s">
        <v>5496</v>
      </c>
      <c r="F1931" s="19" t="s">
        <v>5498</v>
      </c>
    </row>
    <row r="1932" spans="4:6" x14ac:dyDescent="0.25">
      <c r="D1932" s="12" t="s">
        <v>5500</v>
      </c>
      <c r="E1932" s="16" t="s">
        <v>5499</v>
      </c>
      <c r="F1932" s="20" t="s">
        <v>5501</v>
      </c>
    </row>
    <row r="1933" spans="4:6" x14ac:dyDescent="0.25">
      <c r="D1933" s="12" t="s">
        <v>8633</v>
      </c>
      <c r="E1933" s="16" t="s">
        <v>8632</v>
      </c>
      <c r="F1933" s="20" t="s">
        <v>8634</v>
      </c>
    </row>
    <row r="1934" spans="4:6" x14ac:dyDescent="0.25">
      <c r="D1934" s="11" t="s">
        <v>5503</v>
      </c>
      <c r="E1934" s="17" t="s">
        <v>5502</v>
      </c>
      <c r="F1934" s="19" t="s">
        <v>5504</v>
      </c>
    </row>
    <row r="1935" spans="4:6" x14ac:dyDescent="0.25">
      <c r="D1935" s="12" t="s">
        <v>5506</v>
      </c>
      <c r="E1935" s="16" t="s">
        <v>5505</v>
      </c>
      <c r="F1935" s="20" t="s">
        <v>5507</v>
      </c>
    </row>
    <row r="1936" spans="4:6" x14ac:dyDescent="0.25">
      <c r="D1936" s="11" t="s">
        <v>5508</v>
      </c>
      <c r="E1936" s="17" t="s">
        <v>5505</v>
      </c>
      <c r="F1936" s="19" t="s">
        <v>5509</v>
      </c>
    </row>
    <row r="1937" spans="4:6" x14ac:dyDescent="0.25">
      <c r="D1937" s="12" t="s">
        <v>4066</v>
      </c>
      <c r="E1937" s="16" t="s">
        <v>4061</v>
      </c>
      <c r="F1937" s="20" t="s">
        <v>4067</v>
      </c>
    </row>
    <row r="1938" spans="4:6" x14ac:dyDescent="0.25">
      <c r="D1938" s="12" t="s">
        <v>5516</v>
      </c>
      <c r="E1938" s="16" t="s">
        <v>5513</v>
      </c>
      <c r="F1938" s="20" t="s">
        <v>5517</v>
      </c>
    </row>
    <row r="1939" spans="4:6" x14ac:dyDescent="0.25">
      <c r="D1939" s="11" t="s">
        <v>5518</v>
      </c>
      <c r="E1939" s="17" t="s">
        <v>5513</v>
      </c>
      <c r="F1939" s="19" t="s">
        <v>5519</v>
      </c>
    </row>
    <row r="1940" spans="4:6" x14ac:dyDescent="0.25">
      <c r="D1940" s="12" t="s">
        <v>5520</v>
      </c>
      <c r="E1940" s="16" t="s">
        <v>5513</v>
      </c>
      <c r="F1940" s="20" t="s">
        <v>5521</v>
      </c>
    </row>
    <row r="1941" spans="4:6" x14ac:dyDescent="0.25">
      <c r="D1941" s="11" t="s">
        <v>5523</v>
      </c>
      <c r="E1941" s="17" t="s">
        <v>5522</v>
      </c>
      <c r="F1941" s="19" t="s">
        <v>5524</v>
      </c>
    </row>
    <row r="1942" spans="4:6" x14ac:dyDescent="0.25">
      <c r="D1942" s="11" t="s">
        <v>5529</v>
      </c>
      <c r="E1942" s="17" t="s">
        <v>5528</v>
      </c>
      <c r="F1942" s="19" t="s">
        <v>5530</v>
      </c>
    </row>
    <row r="1943" spans="4:6" x14ac:dyDescent="0.25">
      <c r="D1943" s="12" t="s">
        <v>5532</v>
      </c>
      <c r="E1943" s="16" t="s">
        <v>5531</v>
      </c>
      <c r="F1943" s="20" t="s">
        <v>5533</v>
      </c>
    </row>
    <row r="1944" spans="4:6" x14ac:dyDescent="0.25">
      <c r="D1944" s="11" t="s">
        <v>5535</v>
      </c>
      <c r="E1944" s="17" t="s">
        <v>5534</v>
      </c>
      <c r="F1944" s="19" t="s">
        <v>5536</v>
      </c>
    </row>
    <row r="1945" spans="4:6" x14ac:dyDescent="0.25">
      <c r="D1945" s="11" t="s">
        <v>6950</v>
      </c>
      <c r="E1945" s="17" t="s">
        <v>6949</v>
      </c>
      <c r="F1945" s="19" t="s">
        <v>6951</v>
      </c>
    </row>
    <row r="1946" spans="4:6" x14ac:dyDescent="0.25">
      <c r="D1946" s="12" t="s">
        <v>426</v>
      </c>
      <c r="E1946" s="16" t="s">
        <v>425</v>
      </c>
      <c r="F1946" s="20" t="s">
        <v>427</v>
      </c>
    </row>
    <row r="1947" spans="4:6" x14ac:dyDescent="0.25">
      <c r="D1947" s="12" t="s">
        <v>426</v>
      </c>
      <c r="E1947" s="16" t="s">
        <v>1122</v>
      </c>
      <c r="F1947" s="20" t="s">
        <v>1123</v>
      </c>
    </row>
    <row r="1948" spans="4:6" x14ac:dyDescent="0.25">
      <c r="D1948" s="11" t="s">
        <v>3862</v>
      </c>
      <c r="E1948" s="17" t="s">
        <v>3861</v>
      </c>
      <c r="F1948" s="19" t="s">
        <v>3863</v>
      </c>
    </row>
    <row r="1949" spans="4:6" x14ac:dyDescent="0.25">
      <c r="D1949" s="12" t="s">
        <v>5538</v>
      </c>
      <c r="E1949" s="16" t="s">
        <v>5537</v>
      </c>
      <c r="F1949" s="20" t="s">
        <v>5539</v>
      </c>
    </row>
    <row r="1950" spans="4:6" x14ac:dyDescent="0.25">
      <c r="D1950" s="12" t="s">
        <v>8324</v>
      </c>
      <c r="E1950" s="16" t="s">
        <v>8323</v>
      </c>
      <c r="F1950" s="20" t="s">
        <v>8325</v>
      </c>
    </row>
    <row r="1951" spans="4:6" x14ac:dyDescent="0.25">
      <c r="D1951" s="12" t="s">
        <v>2145</v>
      </c>
      <c r="E1951" s="16" t="s">
        <v>2142</v>
      </c>
      <c r="F1951" s="20" t="s">
        <v>2146</v>
      </c>
    </row>
    <row r="1952" spans="4:6" x14ac:dyDescent="0.25">
      <c r="D1952" s="11" t="s">
        <v>528</v>
      </c>
      <c r="E1952" s="17" t="s">
        <v>525</v>
      </c>
      <c r="F1952" s="19" t="s">
        <v>529</v>
      </c>
    </row>
    <row r="1953" spans="4:6" x14ac:dyDescent="0.25">
      <c r="D1953" s="12" t="s">
        <v>5544</v>
      </c>
      <c r="E1953" s="16" t="s">
        <v>5543</v>
      </c>
      <c r="F1953" s="20" t="s">
        <v>5545</v>
      </c>
    </row>
    <row r="1954" spans="4:6" x14ac:dyDescent="0.25">
      <c r="D1954" s="11" t="s">
        <v>5547</v>
      </c>
      <c r="E1954" s="17" t="s">
        <v>5546</v>
      </c>
      <c r="F1954" s="19" t="s">
        <v>5548</v>
      </c>
    </row>
    <row r="1955" spans="4:6" x14ac:dyDescent="0.25">
      <c r="D1955" s="11" t="s">
        <v>4588</v>
      </c>
      <c r="E1955" s="17" t="s">
        <v>4587</v>
      </c>
      <c r="F1955" s="19" t="s">
        <v>4589</v>
      </c>
    </row>
    <row r="1956" spans="4:6" x14ac:dyDescent="0.25">
      <c r="D1956" s="11" t="s">
        <v>5553</v>
      </c>
      <c r="E1956" s="17" t="s">
        <v>5552</v>
      </c>
      <c r="F1956" s="19" t="s">
        <v>5554</v>
      </c>
    </row>
    <row r="1957" spans="4:6" x14ac:dyDescent="0.25">
      <c r="D1957" s="12" t="s">
        <v>5555</v>
      </c>
      <c r="E1957" s="16" t="s">
        <v>5552</v>
      </c>
      <c r="F1957" s="20" t="s">
        <v>5556</v>
      </c>
    </row>
    <row r="1958" spans="4:6" x14ac:dyDescent="0.25">
      <c r="D1958" s="12" t="s">
        <v>9334</v>
      </c>
      <c r="E1958" s="16" t="s">
        <v>9333</v>
      </c>
      <c r="F1958" s="20" t="s">
        <v>9335</v>
      </c>
    </row>
    <row r="1959" spans="4:6" x14ac:dyDescent="0.25">
      <c r="D1959" s="11" t="s">
        <v>5558</v>
      </c>
      <c r="E1959" s="17" t="s">
        <v>5557</v>
      </c>
      <c r="F1959" s="19" t="s">
        <v>5559</v>
      </c>
    </row>
    <row r="1960" spans="4:6" x14ac:dyDescent="0.25">
      <c r="D1960" s="12" t="s">
        <v>5561</v>
      </c>
      <c r="E1960" s="16" t="s">
        <v>5560</v>
      </c>
      <c r="F1960" s="20" t="s">
        <v>5562</v>
      </c>
    </row>
    <row r="1961" spans="4:6" x14ac:dyDescent="0.25">
      <c r="D1961" s="12" t="s">
        <v>6294</v>
      </c>
      <c r="E1961" s="16" t="s">
        <v>6291</v>
      </c>
      <c r="F1961" s="20" t="s">
        <v>6295</v>
      </c>
    </row>
    <row r="1962" spans="4:6" x14ac:dyDescent="0.25">
      <c r="D1962" s="11" t="s">
        <v>2114</v>
      </c>
      <c r="E1962" s="17" t="s">
        <v>2113</v>
      </c>
      <c r="F1962" s="19" t="s">
        <v>2115</v>
      </c>
    </row>
    <row r="1963" spans="4:6" x14ac:dyDescent="0.25">
      <c r="D1963" s="11" t="s">
        <v>5564</v>
      </c>
      <c r="E1963" s="17" t="s">
        <v>5563</v>
      </c>
      <c r="F1963" s="19" t="s">
        <v>5565</v>
      </c>
    </row>
    <row r="1964" spans="4:6" x14ac:dyDescent="0.25">
      <c r="D1964" s="12" t="s">
        <v>5567</v>
      </c>
      <c r="E1964" s="16" t="s">
        <v>5566</v>
      </c>
      <c r="F1964" s="20" t="s">
        <v>5568</v>
      </c>
    </row>
    <row r="1965" spans="4:6" x14ac:dyDescent="0.25">
      <c r="D1965" s="11" t="s">
        <v>5570</v>
      </c>
      <c r="E1965" s="17" t="s">
        <v>5569</v>
      </c>
      <c r="F1965" s="19" t="s">
        <v>5571</v>
      </c>
    </row>
    <row r="1966" spans="4:6" x14ac:dyDescent="0.25">
      <c r="D1966" s="12" t="s">
        <v>5573</v>
      </c>
      <c r="E1966" s="16" t="s">
        <v>5572</v>
      </c>
      <c r="F1966" s="20" t="s">
        <v>5574</v>
      </c>
    </row>
    <row r="1967" spans="4:6" x14ac:dyDescent="0.25">
      <c r="D1967" s="11" t="s">
        <v>5580</v>
      </c>
      <c r="E1967" s="17" t="s">
        <v>5575</v>
      </c>
      <c r="F1967" s="19" t="s">
        <v>5581</v>
      </c>
    </row>
    <row r="1968" spans="4:6" x14ac:dyDescent="0.25">
      <c r="D1968" s="11" t="s">
        <v>6615</v>
      </c>
      <c r="E1968" s="17" t="s">
        <v>6614</v>
      </c>
      <c r="F1968" s="19" t="s">
        <v>6616</v>
      </c>
    </row>
    <row r="1969" spans="4:6" x14ac:dyDescent="0.25">
      <c r="D1969" s="12" t="s">
        <v>5582</v>
      </c>
      <c r="E1969" s="16" t="s">
        <v>5575</v>
      </c>
      <c r="F1969" s="20" t="s">
        <v>5583</v>
      </c>
    </row>
    <row r="1970" spans="4:6" x14ac:dyDescent="0.25">
      <c r="D1970" s="11" t="s">
        <v>5584</v>
      </c>
      <c r="E1970" s="17" t="s">
        <v>5575</v>
      </c>
      <c r="F1970" s="19" t="s">
        <v>5585</v>
      </c>
    </row>
    <row r="1971" spans="4:6" x14ac:dyDescent="0.25">
      <c r="D1971" s="12" t="s">
        <v>6533</v>
      </c>
      <c r="E1971" s="16" t="s">
        <v>6530</v>
      </c>
      <c r="F1971" s="20" t="s">
        <v>6534</v>
      </c>
    </row>
    <row r="1972" spans="4:6" x14ac:dyDescent="0.25">
      <c r="D1972" s="12" t="s">
        <v>900</v>
      </c>
      <c r="E1972" s="16" t="s">
        <v>897</v>
      </c>
      <c r="F1972" s="20" t="s">
        <v>901</v>
      </c>
    </row>
    <row r="1973" spans="4:6" x14ac:dyDescent="0.25">
      <c r="D1973" s="11" t="s">
        <v>5589</v>
      </c>
      <c r="E1973" s="17" t="s">
        <v>5588</v>
      </c>
      <c r="F1973" s="19" t="s">
        <v>5590</v>
      </c>
    </row>
    <row r="1974" spans="4:6" x14ac:dyDescent="0.25">
      <c r="D1974" s="12" t="s">
        <v>9087</v>
      </c>
      <c r="E1974" s="16" t="s">
        <v>9086</v>
      </c>
      <c r="F1974" s="20" t="s">
        <v>9088</v>
      </c>
    </row>
    <row r="1975" spans="4:6" x14ac:dyDescent="0.25">
      <c r="D1975" s="12" t="s">
        <v>7135</v>
      </c>
      <c r="E1975" s="16" t="s">
        <v>7134</v>
      </c>
      <c r="F1975" s="20" t="s">
        <v>7136</v>
      </c>
    </row>
    <row r="1976" spans="4:6" x14ac:dyDescent="0.25">
      <c r="D1976" s="12" t="s">
        <v>5592</v>
      </c>
      <c r="E1976" s="16" t="s">
        <v>5591</v>
      </c>
      <c r="F1976" s="20" t="s">
        <v>5593</v>
      </c>
    </row>
    <row r="1977" spans="4:6" x14ac:dyDescent="0.25">
      <c r="D1977" s="11" t="s">
        <v>5204</v>
      </c>
      <c r="E1977" s="17" t="s">
        <v>5197</v>
      </c>
      <c r="F1977" s="19" t="s">
        <v>5205</v>
      </c>
    </row>
    <row r="1978" spans="4:6" x14ac:dyDescent="0.25">
      <c r="D1978" s="11" t="s">
        <v>9123</v>
      </c>
      <c r="E1978" s="17" t="s">
        <v>9120</v>
      </c>
      <c r="F1978" s="19" t="s">
        <v>9124</v>
      </c>
    </row>
    <row r="1979" spans="4:6" x14ac:dyDescent="0.25">
      <c r="D1979" s="11" t="s">
        <v>5595</v>
      </c>
      <c r="E1979" s="17" t="s">
        <v>5594</v>
      </c>
      <c r="F1979" s="19" t="s">
        <v>5596</v>
      </c>
    </row>
    <row r="1980" spans="4:6" x14ac:dyDescent="0.25">
      <c r="D1980" s="11" t="s">
        <v>5601</v>
      </c>
      <c r="E1980" s="17" t="s">
        <v>5600</v>
      </c>
      <c r="F1980" s="19" t="s">
        <v>5602</v>
      </c>
    </row>
    <row r="1981" spans="4:6" x14ac:dyDescent="0.25">
      <c r="D1981" s="11" t="s">
        <v>2924</v>
      </c>
      <c r="E1981" s="17" t="s">
        <v>2923</v>
      </c>
      <c r="F1981" s="19" t="s">
        <v>2925</v>
      </c>
    </row>
    <row r="1982" spans="4:6" x14ac:dyDescent="0.25">
      <c r="D1982" s="12" t="s">
        <v>5604</v>
      </c>
      <c r="E1982" s="16" t="s">
        <v>5603</v>
      </c>
      <c r="F1982" s="20" t="s">
        <v>5605</v>
      </c>
    </row>
    <row r="1983" spans="4:6" x14ac:dyDescent="0.25">
      <c r="D1983" s="11" t="s">
        <v>5607</v>
      </c>
      <c r="E1983" s="17" t="s">
        <v>5606</v>
      </c>
      <c r="F1983" s="19" t="s">
        <v>5608</v>
      </c>
    </row>
    <row r="1984" spans="4:6" x14ac:dyDescent="0.25">
      <c r="D1984" s="11" t="s">
        <v>5616</v>
      </c>
      <c r="E1984" s="17" t="s">
        <v>5613</v>
      </c>
      <c r="F1984" s="19" t="s">
        <v>5617</v>
      </c>
    </row>
    <row r="1985" spans="4:6" x14ac:dyDescent="0.25">
      <c r="D1985" s="12" t="s">
        <v>5618</v>
      </c>
      <c r="E1985" s="16" t="s">
        <v>5613</v>
      </c>
      <c r="F1985" s="20" t="s">
        <v>5619</v>
      </c>
    </row>
    <row r="1986" spans="4:6" x14ac:dyDescent="0.25">
      <c r="D1986" s="11" t="s">
        <v>6646</v>
      </c>
      <c r="E1986" s="17" t="s">
        <v>6645</v>
      </c>
      <c r="F1986" s="19" t="s">
        <v>6647</v>
      </c>
    </row>
    <row r="1987" spans="4:6" x14ac:dyDescent="0.25">
      <c r="D1987" s="11" t="s">
        <v>6785</v>
      </c>
      <c r="E1987" s="17" t="s">
        <v>6784</v>
      </c>
      <c r="F1987" s="19" t="s">
        <v>6786</v>
      </c>
    </row>
    <row r="1988" spans="4:6" x14ac:dyDescent="0.25">
      <c r="D1988" s="11" t="s">
        <v>5621</v>
      </c>
      <c r="E1988" s="17" t="s">
        <v>5620</v>
      </c>
      <c r="F1988" s="19" t="s">
        <v>5622</v>
      </c>
    </row>
    <row r="1989" spans="4:6" x14ac:dyDescent="0.25">
      <c r="D1989" s="12" t="s">
        <v>5861</v>
      </c>
      <c r="E1989" s="16" t="s">
        <v>5860</v>
      </c>
      <c r="F1989" s="20" t="s">
        <v>5862</v>
      </c>
    </row>
    <row r="1990" spans="4:6" x14ac:dyDescent="0.25">
      <c r="D1990" s="12" t="s">
        <v>7285</v>
      </c>
      <c r="E1990" s="16" t="s">
        <v>7284</v>
      </c>
      <c r="F1990" s="20" t="s">
        <v>7286</v>
      </c>
    </row>
    <row r="1991" spans="4:6" x14ac:dyDescent="0.25">
      <c r="D1991" s="11" t="s">
        <v>1761</v>
      </c>
      <c r="E1991" s="17" t="s">
        <v>1758</v>
      </c>
      <c r="F1991" s="19" t="s">
        <v>1762</v>
      </c>
    </row>
    <row r="1992" spans="4:6" x14ac:dyDescent="0.25">
      <c r="D1992" s="12" t="s">
        <v>5624</v>
      </c>
      <c r="E1992" s="16" t="s">
        <v>5623</v>
      </c>
      <c r="F1992" s="20" t="s">
        <v>5625</v>
      </c>
    </row>
    <row r="1993" spans="4:6" x14ac:dyDescent="0.25">
      <c r="D1993" s="12" t="s">
        <v>1034</v>
      </c>
      <c r="E1993" s="16" t="s">
        <v>1033</v>
      </c>
      <c r="F1993" s="20" t="s">
        <v>1035</v>
      </c>
    </row>
    <row r="1994" spans="4:6" x14ac:dyDescent="0.25">
      <c r="D1994" s="12" t="s">
        <v>5630</v>
      </c>
      <c r="E1994" s="16" t="s">
        <v>5629</v>
      </c>
      <c r="F1994" s="20" t="s">
        <v>5631</v>
      </c>
    </row>
    <row r="1995" spans="4:6" x14ac:dyDescent="0.25">
      <c r="D1995" s="11" t="s">
        <v>6397</v>
      </c>
      <c r="E1995" s="17" t="s">
        <v>6394</v>
      </c>
      <c r="F1995" s="19" t="s">
        <v>6398</v>
      </c>
    </row>
    <row r="1996" spans="4:6" x14ac:dyDescent="0.25">
      <c r="D1996" s="11" t="s">
        <v>5639</v>
      </c>
      <c r="E1996" s="17" t="s">
        <v>5638</v>
      </c>
      <c r="F1996" s="19" t="s">
        <v>5640</v>
      </c>
    </row>
    <row r="1997" spans="4:6" x14ac:dyDescent="0.25">
      <c r="D1997" s="12" t="s">
        <v>8750</v>
      </c>
      <c r="E1997" s="16" t="s">
        <v>8749</v>
      </c>
      <c r="F1997" s="20" t="s">
        <v>8751</v>
      </c>
    </row>
    <row r="1998" spans="4:6" x14ac:dyDescent="0.25">
      <c r="D1998" s="12" t="s">
        <v>5642</v>
      </c>
      <c r="E1998" s="16" t="s">
        <v>5641</v>
      </c>
      <c r="F1998" s="20" t="s">
        <v>5643</v>
      </c>
    </row>
    <row r="1999" spans="4:6" x14ac:dyDescent="0.25">
      <c r="D1999" s="11" t="s">
        <v>5650</v>
      </c>
      <c r="E1999" s="17" t="s">
        <v>5647</v>
      </c>
      <c r="F1999" s="19" t="s">
        <v>5651</v>
      </c>
    </row>
    <row r="2000" spans="4:6" x14ac:dyDescent="0.25">
      <c r="D2000" s="12" t="s">
        <v>5653</v>
      </c>
      <c r="E2000" s="16" t="s">
        <v>5652</v>
      </c>
      <c r="F2000" s="20" t="s">
        <v>5654</v>
      </c>
    </row>
    <row r="2001" spans="4:6" x14ac:dyDescent="0.25">
      <c r="D2001" s="11" t="s">
        <v>5656</v>
      </c>
      <c r="E2001" s="17" t="s">
        <v>5655</v>
      </c>
      <c r="F2001" s="19" t="s">
        <v>5657</v>
      </c>
    </row>
    <row r="2002" spans="4:6" x14ac:dyDescent="0.25">
      <c r="D2002" s="11" t="s">
        <v>5667</v>
      </c>
      <c r="E2002" s="17" t="s">
        <v>5666</v>
      </c>
      <c r="F2002" s="19" t="s">
        <v>5668</v>
      </c>
    </row>
    <row r="2003" spans="4:6" x14ac:dyDescent="0.25">
      <c r="D2003" s="12" t="s">
        <v>5670</v>
      </c>
      <c r="E2003" s="16" t="s">
        <v>5669</v>
      </c>
      <c r="F2003" s="20" t="s">
        <v>5671</v>
      </c>
    </row>
    <row r="2004" spans="4:6" x14ac:dyDescent="0.25">
      <c r="D2004" s="11" t="s">
        <v>5672</v>
      </c>
      <c r="E2004" s="17" t="s">
        <v>5669</v>
      </c>
      <c r="F2004" s="19" t="s">
        <v>5673</v>
      </c>
    </row>
    <row r="2005" spans="4:6" x14ac:dyDescent="0.25">
      <c r="D2005" s="12" t="s">
        <v>8303</v>
      </c>
      <c r="E2005" s="16" t="s">
        <v>8302</v>
      </c>
      <c r="F2005" s="20" t="s">
        <v>8304</v>
      </c>
    </row>
    <row r="2006" spans="4:6" x14ac:dyDescent="0.25">
      <c r="D2006" s="12" t="s">
        <v>5680</v>
      </c>
      <c r="E2006" s="16" t="s">
        <v>5679</v>
      </c>
      <c r="F2006" s="20" t="s">
        <v>5681</v>
      </c>
    </row>
    <row r="2007" spans="4:6" x14ac:dyDescent="0.25">
      <c r="D2007" s="11" t="s">
        <v>5691</v>
      </c>
      <c r="E2007" s="17" t="s">
        <v>5682</v>
      </c>
      <c r="F2007" s="19" t="s">
        <v>5692</v>
      </c>
    </row>
    <row r="2008" spans="4:6" x14ac:dyDescent="0.25">
      <c r="D2008" s="11" t="s">
        <v>5697</v>
      </c>
      <c r="E2008" s="17" t="s">
        <v>5696</v>
      </c>
      <c r="F2008" s="19" t="s">
        <v>5698</v>
      </c>
    </row>
    <row r="2009" spans="4:6" x14ac:dyDescent="0.25">
      <c r="D2009" s="12" t="s">
        <v>5700</v>
      </c>
      <c r="E2009" s="16" t="s">
        <v>5699</v>
      </c>
      <c r="F2009" s="20" t="s">
        <v>5701</v>
      </c>
    </row>
    <row r="2010" spans="4:6" x14ac:dyDescent="0.25">
      <c r="D2010" s="11" t="s">
        <v>8251</v>
      </c>
      <c r="E2010" s="17" t="s">
        <v>8250</v>
      </c>
      <c r="F2010" s="19" t="s">
        <v>8252</v>
      </c>
    </row>
    <row r="2011" spans="4:6" x14ac:dyDescent="0.25">
      <c r="D2011" s="11" t="s">
        <v>5056</v>
      </c>
      <c r="E2011" s="17" t="s">
        <v>5052</v>
      </c>
      <c r="F2011" s="19" t="s">
        <v>5057</v>
      </c>
    </row>
    <row r="2012" spans="4:6" x14ac:dyDescent="0.25">
      <c r="D2012" s="12" t="s">
        <v>5706</v>
      </c>
      <c r="E2012" s="16" t="s">
        <v>5705</v>
      </c>
      <c r="F2012" s="20" t="s">
        <v>5707</v>
      </c>
    </row>
    <row r="2013" spans="4:6" x14ac:dyDescent="0.25">
      <c r="D2013" s="11" t="s">
        <v>5709</v>
      </c>
      <c r="E2013" s="17" t="s">
        <v>5708</v>
      </c>
      <c r="F2013" s="19" t="s">
        <v>5710</v>
      </c>
    </row>
    <row r="2014" spans="4:6" x14ac:dyDescent="0.25">
      <c r="D2014" s="12" t="s">
        <v>5718</v>
      </c>
      <c r="E2014" s="16" t="s">
        <v>5717</v>
      </c>
      <c r="F2014" s="20" t="s">
        <v>5719</v>
      </c>
    </row>
    <row r="2015" spans="4:6" x14ac:dyDescent="0.25">
      <c r="D2015" s="11" t="s">
        <v>5720</v>
      </c>
      <c r="E2015" s="17" t="s">
        <v>5717</v>
      </c>
      <c r="F2015" s="19" t="s">
        <v>5721</v>
      </c>
    </row>
    <row r="2016" spans="4:6" x14ac:dyDescent="0.25">
      <c r="D2016" s="12" t="s">
        <v>5723</v>
      </c>
      <c r="E2016" s="16" t="s">
        <v>5722</v>
      </c>
      <c r="F2016" s="20" t="s">
        <v>5724</v>
      </c>
    </row>
    <row r="2017" spans="4:6" x14ac:dyDescent="0.25">
      <c r="D2017" s="11" t="s">
        <v>5726</v>
      </c>
      <c r="E2017" s="17" t="s">
        <v>5725</v>
      </c>
      <c r="F2017" s="19" t="s">
        <v>5727</v>
      </c>
    </row>
    <row r="2018" spans="4:6" x14ac:dyDescent="0.25">
      <c r="D2018" s="12" t="s">
        <v>7496</v>
      </c>
      <c r="E2018" s="16" t="s">
        <v>7495</v>
      </c>
      <c r="F2018" s="20" t="s">
        <v>7497</v>
      </c>
    </row>
    <row r="2019" spans="4:6" x14ac:dyDescent="0.25">
      <c r="D2019" s="12" t="s">
        <v>5729</v>
      </c>
      <c r="E2019" s="16" t="s">
        <v>5728</v>
      </c>
      <c r="F2019" s="20" t="s">
        <v>5730</v>
      </c>
    </row>
    <row r="2020" spans="4:6" x14ac:dyDescent="0.25">
      <c r="D2020" s="11" t="s">
        <v>5732</v>
      </c>
      <c r="E2020" s="17" t="s">
        <v>5731</v>
      </c>
      <c r="F2020" s="19" t="s">
        <v>5733</v>
      </c>
    </row>
    <row r="2021" spans="4:6" x14ac:dyDescent="0.25">
      <c r="D2021" s="12" t="s">
        <v>4491</v>
      </c>
      <c r="E2021" s="16" t="s">
        <v>4490</v>
      </c>
      <c r="F2021" s="20" t="s">
        <v>4492</v>
      </c>
    </row>
    <row r="2022" spans="4:6" x14ac:dyDescent="0.25">
      <c r="D2022" s="12" t="s">
        <v>6145</v>
      </c>
      <c r="E2022" s="16" t="s">
        <v>6144</v>
      </c>
      <c r="F2022" s="20" t="s">
        <v>6146</v>
      </c>
    </row>
    <row r="2023" spans="4:6" x14ac:dyDescent="0.25">
      <c r="D2023" s="11" t="s">
        <v>5749</v>
      </c>
      <c r="E2023" s="17" t="s">
        <v>5748</v>
      </c>
      <c r="F2023" s="19" t="s">
        <v>5750</v>
      </c>
    </row>
    <row r="2024" spans="4:6" x14ac:dyDescent="0.25">
      <c r="D2024" s="12" t="s">
        <v>966</v>
      </c>
      <c r="E2024" s="16" t="s">
        <v>965</v>
      </c>
      <c r="F2024" s="20" t="s">
        <v>967</v>
      </c>
    </row>
    <row r="2025" spans="4:6" x14ac:dyDescent="0.25">
      <c r="D2025" s="12" t="s">
        <v>5752</v>
      </c>
      <c r="E2025" s="16" t="s">
        <v>5751</v>
      </c>
      <c r="F2025" s="20" t="s">
        <v>5753</v>
      </c>
    </row>
    <row r="2026" spans="4:6" x14ac:dyDescent="0.25">
      <c r="D2026" s="11" t="s">
        <v>312</v>
      </c>
      <c r="E2026" s="17" t="s">
        <v>311</v>
      </c>
      <c r="F2026" s="19" t="s">
        <v>313</v>
      </c>
    </row>
    <row r="2027" spans="4:6" x14ac:dyDescent="0.25">
      <c r="D2027" s="11" t="s">
        <v>312</v>
      </c>
      <c r="E2027" s="17" t="s">
        <v>1108</v>
      </c>
      <c r="F2027" s="19" t="s">
        <v>1109</v>
      </c>
    </row>
    <row r="2028" spans="4:6" x14ac:dyDescent="0.25">
      <c r="D2028" s="11" t="s">
        <v>312</v>
      </c>
      <c r="E2028" s="17" t="s">
        <v>281</v>
      </c>
      <c r="F2028" s="19" t="s">
        <v>5225</v>
      </c>
    </row>
    <row r="2029" spans="4:6" x14ac:dyDescent="0.25">
      <c r="D2029" s="11" t="s">
        <v>312</v>
      </c>
      <c r="E2029" s="17" t="s">
        <v>5768</v>
      </c>
      <c r="F2029" s="19" t="s">
        <v>5769</v>
      </c>
    </row>
    <row r="2030" spans="4:6" x14ac:dyDescent="0.25">
      <c r="D2030" s="12" t="s">
        <v>312</v>
      </c>
      <c r="E2030" s="16" t="s">
        <v>9357</v>
      </c>
      <c r="F2030" s="20" t="s">
        <v>9358</v>
      </c>
    </row>
    <row r="2031" spans="4:6" x14ac:dyDescent="0.25">
      <c r="D2031" s="12" t="s">
        <v>5762</v>
      </c>
      <c r="E2031" s="16" t="s">
        <v>5757</v>
      </c>
      <c r="F2031" s="20" t="s">
        <v>5763</v>
      </c>
    </row>
    <row r="2032" spans="4:6" x14ac:dyDescent="0.25">
      <c r="D2032" s="11" t="s">
        <v>5764</v>
      </c>
      <c r="E2032" s="17" t="s">
        <v>5757</v>
      </c>
      <c r="F2032" s="19" t="s">
        <v>5765</v>
      </c>
    </row>
    <row r="2033" spans="4:6" x14ac:dyDescent="0.25">
      <c r="D2033" s="12" t="s">
        <v>5766</v>
      </c>
      <c r="E2033" s="16" t="s">
        <v>5757</v>
      </c>
      <c r="F2033" s="20" t="s">
        <v>5767</v>
      </c>
    </row>
    <row r="2034" spans="4:6" x14ac:dyDescent="0.25">
      <c r="D2034" s="12" t="s">
        <v>5776</v>
      </c>
      <c r="E2034" s="16" t="s">
        <v>5775</v>
      </c>
      <c r="F2034" s="20" t="s">
        <v>5777</v>
      </c>
    </row>
    <row r="2035" spans="4:6" x14ac:dyDescent="0.25">
      <c r="D2035" s="11" t="s">
        <v>5779</v>
      </c>
      <c r="E2035" s="17" t="s">
        <v>5778</v>
      </c>
      <c r="F2035" s="19" t="s">
        <v>5780</v>
      </c>
    </row>
    <row r="2036" spans="4:6" x14ac:dyDescent="0.25">
      <c r="D2036" s="12" t="s">
        <v>5782</v>
      </c>
      <c r="E2036" s="16" t="s">
        <v>5781</v>
      </c>
      <c r="F2036" s="20" t="s">
        <v>5783</v>
      </c>
    </row>
    <row r="2037" spans="4:6" x14ac:dyDescent="0.25">
      <c r="D2037" s="11" t="s">
        <v>5785</v>
      </c>
      <c r="E2037" s="17" t="s">
        <v>5784</v>
      </c>
      <c r="F2037" s="19" t="s">
        <v>5786</v>
      </c>
    </row>
    <row r="2038" spans="4:6" x14ac:dyDescent="0.25">
      <c r="D2038" s="11" t="s">
        <v>8182</v>
      </c>
      <c r="E2038" s="17" t="s">
        <v>8181</v>
      </c>
      <c r="F2038" s="19" t="s">
        <v>8183</v>
      </c>
    </row>
    <row r="2039" spans="4:6" x14ac:dyDescent="0.25">
      <c r="D2039" s="12" t="s">
        <v>3285</v>
      </c>
      <c r="E2039" s="16" t="s">
        <v>3284</v>
      </c>
      <c r="F2039" s="20" t="s">
        <v>3286</v>
      </c>
    </row>
    <row r="2040" spans="4:6" x14ac:dyDescent="0.25">
      <c r="D2040" s="11" t="s">
        <v>7606</v>
      </c>
      <c r="E2040" s="17" t="s">
        <v>7603</v>
      </c>
      <c r="F2040" s="19" t="s">
        <v>7607</v>
      </c>
    </row>
    <row r="2041" spans="4:6" x14ac:dyDescent="0.25">
      <c r="D2041" s="11" t="s">
        <v>5791</v>
      </c>
      <c r="E2041" s="17" t="s">
        <v>5790</v>
      </c>
      <c r="F2041" s="19" t="s">
        <v>5792</v>
      </c>
    </row>
    <row r="2042" spans="4:6" x14ac:dyDescent="0.25">
      <c r="D2042" s="12" t="s">
        <v>5798</v>
      </c>
      <c r="E2042" s="16" t="s">
        <v>5795</v>
      </c>
      <c r="F2042" s="20" t="s">
        <v>5799</v>
      </c>
    </row>
    <row r="2043" spans="4:6" x14ac:dyDescent="0.25">
      <c r="D2043" s="11" t="s">
        <v>5800</v>
      </c>
      <c r="E2043" s="17" t="s">
        <v>5795</v>
      </c>
      <c r="F2043" s="19" t="s">
        <v>5801</v>
      </c>
    </row>
    <row r="2044" spans="4:6" x14ac:dyDescent="0.25">
      <c r="D2044" s="12" t="s">
        <v>5802</v>
      </c>
      <c r="E2044" s="16" t="s">
        <v>5795</v>
      </c>
      <c r="F2044" s="20" t="s">
        <v>5803</v>
      </c>
    </row>
    <row r="2045" spans="4:6" x14ac:dyDescent="0.25">
      <c r="D2045" s="11" t="s">
        <v>5813</v>
      </c>
      <c r="E2045" s="17" t="s">
        <v>5812</v>
      </c>
      <c r="F2045" s="19" t="s">
        <v>5814</v>
      </c>
    </row>
    <row r="2046" spans="4:6" x14ac:dyDescent="0.25">
      <c r="D2046" s="11" t="s">
        <v>2630</v>
      </c>
      <c r="E2046" s="17" t="s">
        <v>2627</v>
      </c>
      <c r="F2046" s="19" t="s">
        <v>2631</v>
      </c>
    </row>
    <row r="2047" spans="4:6" x14ac:dyDescent="0.25">
      <c r="D2047" s="12" t="s">
        <v>2630</v>
      </c>
      <c r="E2047" s="16" t="s">
        <v>6849</v>
      </c>
      <c r="F2047" s="20" t="s">
        <v>6850</v>
      </c>
    </row>
    <row r="2048" spans="4:6" x14ac:dyDescent="0.25">
      <c r="D2048" s="12" t="s">
        <v>5816</v>
      </c>
      <c r="E2048" s="16" t="s">
        <v>5815</v>
      </c>
      <c r="F2048" s="20" t="s">
        <v>5817</v>
      </c>
    </row>
    <row r="2049" spans="4:6" x14ac:dyDescent="0.25">
      <c r="D2049" s="12" t="s">
        <v>5850</v>
      </c>
      <c r="E2049" s="16" t="s">
        <v>5849</v>
      </c>
      <c r="F2049" s="20" t="s">
        <v>5851</v>
      </c>
    </row>
    <row r="2050" spans="4:6" x14ac:dyDescent="0.25">
      <c r="D2050" s="11" t="s">
        <v>5819</v>
      </c>
      <c r="E2050" s="17" t="s">
        <v>5818</v>
      </c>
      <c r="F2050" s="19" t="s">
        <v>5820</v>
      </c>
    </row>
    <row r="2051" spans="4:6" x14ac:dyDescent="0.25">
      <c r="D2051" s="12" t="s">
        <v>5822</v>
      </c>
      <c r="E2051" s="16" t="s">
        <v>5821</v>
      </c>
      <c r="F2051" s="20" t="s">
        <v>5823</v>
      </c>
    </row>
    <row r="2052" spans="4:6" x14ac:dyDescent="0.25">
      <c r="D2052" s="11" t="s">
        <v>5825</v>
      </c>
      <c r="E2052" s="17" t="s">
        <v>5824</v>
      </c>
      <c r="F2052" s="19" t="s">
        <v>5826</v>
      </c>
    </row>
    <row r="2053" spans="4:6" x14ac:dyDescent="0.25">
      <c r="D2053" s="12" t="s">
        <v>5828</v>
      </c>
      <c r="E2053" s="16" t="s">
        <v>5827</v>
      </c>
      <c r="F2053" s="20" t="s">
        <v>5829</v>
      </c>
    </row>
    <row r="2054" spans="4:6" x14ac:dyDescent="0.25">
      <c r="D2054" s="11" t="s">
        <v>841</v>
      </c>
      <c r="E2054" s="17" t="s">
        <v>840</v>
      </c>
      <c r="F2054" s="19" t="s">
        <v>842</v>
      </c>
    </row>
    <row r="2055" spans="4:6" x14ac:dyDescent="0.25">
      <c r="D2055" s="12" t="s">
        <v>5834</v>
      </c>
      <c r="E2055" s="16" t="s">
        <v>5833</v>
      </c>
      <c r="F2055" s="20" t="s">
        <v>5835</v>
      </c>
    </row>
    <row r="2056" spans="4:6" x14ac:dyDescent="0.25">
      <c r="D2056" s="11" t="s">
        <v>5837</v>
      </c>
      <c r="E2056" s="17" t="s">
        <v>5836</v>
      </c>
      <c r="F2056" s="19" t="s">
        <v>5838</v>
      </c>
    </row>
    <row r="2057" spans="4:6" x14ac:dyDescent="0.25">
      <c r="D2057" s="12" t="s">
        <v>972</v>
      </c>
      <c r="E2057" s="16" t="s">
        <v>971</v>
      </c>
      <c r="F2057" s="20" t="s">
        <v>973</v>
      </c>
    </row>
    <row r="2058" spans="4:6" x14ac:dyDescent="0.25">
      <c r="D2058" s="12" t="s">
        <v>5840</v>
      </c>
      <c r="E2058" s="16" t="s">
        <v>5839</v>
      </c>
      <c r="F2058" s="20" t="s">
        <v>5841</v>
      </c>
    </row>
    <row r="2059" spans="4:6" x14ac:dyDescent="0.25">
      <c r="D2059" s="12" t="s">
        <v>5845</v>
      </c>
      <c r="E2059" s="16" t="s">
        <v>5844</v>
      </c>
      <c r="F2059" s="20" t="s">
        <v>5846</v>
      </c>
    </row>
    <row r="2060" spans="4:6" x14ac:dyDescent="0.25">
      <c r="D2060" s="11" t="s">
        <v>5847</v>
      </c>
      <c r="E2060" s="17" t="s">
        <v>5844</v>
      </c>
      <c r="F2060" s="19" t="s">
        <v>5848</v>
      </c>
    </row>
    <row r="2061" spans="4:6" x14ac:dyDescent="0.25">
      <c r="D2061" s="11" t="s">
        <v>5852</v>
      </c>
      <c r="E2061" s="17" t="s">
        <v>5849</v>
      </c>
      <c r="F2061" s="19" t="s">
        <v>5853</v>
      </c>
    </row>
    <row r="2062" spans="4:6" x14ac:dyDescent="0.25">
      <c r="D2062" s="12" t="s">
        <v>5855</v>
      </c>
      <c r="E2062" s="16" t="s">
        <v>5854</v>
      </c>
      <c r="F2062" s="20" t="s">
        <v>5856</v>
      </c>
    </row>
    <row r="2063" spans="4:6" x14ac:dyDescent="0.25">
      <c r="D2063" s="12" t="s">
        <v>5884</v>
      </c>
      <c r="E2063" s="16" t="s">
        <v>5883</v>
      </c>
      <c r="F2063" s="20" t="s">
        <v>5885</v>
      </c>
    </row>
    <row r="2064" spans="4:6" x14ac:dyDescent="0.25">
      <c r="D2064" s="11" t="s">
        <v>8676</v>
      </c>
      <c r="E2064" s="17" t="s">
        <v>8675</v>
      </c>
      <c r="F2064" s="19" t="s">
        <v>8677</v>
      </c>
    </row>
    <row r="2065" spans="4:6" x14ac:dyDescent="0.25">
      <c r="D2065" s="11" t="s">
        <v>5870</v>
      </c>
      <c r="E2065" s="17" t="s">
        <v>5869</v>
      </c>
      <c r="F2065" s="19" t="s">
        <v>5871</v>
      </c>
    </row>
    <row r="2066" spans="4:6" x14ac:dyDescent="0.25">
      <c r="D2066" s="12" t="s">
        <v>5873</v>
      </c>
      <c r="E2066" s="16" t="s">
        <v>5872</v>
      </c>
      <c r="F2066" s="20" t="s">
        <v>5874</v>
      </c>
    </row>
    <row r="2067" spans="4:6" x14ac:dyDescent="0.25">
      <c r="D2067" s="12" t="s">
        <v>5878</v>
      </c>
      <c r="E2067" s="16" t="s">
        <v>5877</v>
      </c>
      <c r="F2067" s="20" t="s">
        <v>5879</v>
      </c>
    </row>
    <row r="2068" spans="4:6" x14ac:dyDescent="0.25">
      <c r="D2068" s="11" t="s">
        <v>5881</v>
      </c>
      <c r="E2068" s="17" t="s">
        <v>5880</v>
      </c>
      <c r="F2068" s="19" t="s">
        <v>5882</v>
      </c>
    </row>
    <row r="2069" spans="4:6" x14ac:dyDescent="0.25">
      <c r="D2069" s="11" t="s">
        <v>6733</v>
      </c>
      <c r="E2069" s="17" t="s">
        <v>6730</v>
      </c>
      <c r="F2069" s="19" t="s">
        <v>6734</v>
      </c>
    </row>
    <row r="2070" spans="4:6" x14ac:dyDescent="0.25">
      <c r="D2070" s="11" t="s">
        <v>5893</v>
      </c>
      <c r="E2070" s="17" t="s">
        <v>5892</v>
      </c>
      <c r="F2070" s="19" t="s">
        <v>5894</v>
      </c>
    </row>
    <row r="2071" spans="4:6" x14ac:dyDescent="0.25">
      <c r="D2071" s="12" t="s">
        <v>5896</v>
      </c>
      <c r="E2071" s="16" t="s">
        <v>5895</v>
      </c>
      <c r="F2071" s="20" t="s">
        <v>5897</v>
      </c>
    </row>
    <row r="2072" spans="4:6" x14ac:dyDescent="0.25">
      <c r="D2072" s="11" t="s">
        <v>5896</v>
      </c>
      <c r="E2072" s="17" t="s">
        <v>5895</v>
      </c>
      <c r="F2072" s="19" t="s">
        <v>5898</v>
      </c>
    </row>
    <row r="2073" spans="4:6" x14ac:dyDescent="0.25">
      <c r="D2073" s="12" t="s">
        <v>5899</v>
      </c>
      <c r="E2073" s="16" t="s">
        <v>5895</v>
      </c>
      <c r="F2073" s="20" t="s">
        <v>5900</v>
      </c>
    </row>
    <row r="2074" spans="4:6" x14ac:dyDescent="0.25">
      <c r="D2074" s="11" t="s">
        <v>5907</v>
      </c>
      <c r="E2074" s="17" t="s">
        <v>5906</v>
      </c>
      <c r="F2074" s="19" t="s">
        <v>5908</v>
      </c>
    </row>
    <row r="2075" spans="4:6" x14ac:dyDescent="0.25">
      <c r="D2075" s="12" t="s">
        <v>5909</v>
      </c>
      <c r="E2075" s="16" t="s">
        <v>5906</v>
      </c>
      <c r="F2075" s="20" t="s">
        <v>5910</v>
      </c>
    </row>
    <row r="2076" spans="4:6" x14ac:dyDescent="0.25">
      <c r="D2076" s="11" t="s">
        <v>5915</v>
      </c>
      <c r="E2076" s="17" t="s">
        <v>5911</v>
      </c>
      <c r="F2076" s="19" t="s">
        <v>5916</v>
      </c>
    </row>
    <row r="2077" spans="4:6" x14ac:dyDescent="0.25">
      <c r="D2077" s="12" t="s">
        <v>9173</v>
      </c>
      <c r="E2077" s="16" t="s">
        <v>9172</v>
      </c>
      <c r="F2077" s="20" t="s">
        <v>9174</v>
      </c>
    </row>
    <row r="2078" spans="4:6" x14ac:dyDescent="0.25">
      <c r="D2078" s="12" t="s">
        <v>5358</v>
      </c>
      <c r="E2078" s="16" t="s">
        <v>5357</v>
      </c>
      <c r="F2078" s="20" t="s">
        <v>5359</v>
      </c>
    </row>
    <row r="2079" spans="4:6" x14ac:dyDescent="0.25">
      <c r="D2079" s="11" t="s">
        <v>5920</v>
      </c>
      <c r="E2079" s="17" t="s">
        <v>5919</v>
      </c>
      <c r="F2079" s="19" t="s">
        <v>5921</v>
      </c>
    </row>
    <row r="2080" spans="4:6" x14ac:dyDescent="0.25">
      <c r="D2080" s="11" t="s">
        <v>5925</v>
      </c>
      <c r="E2080" s="17" t="s">
        <v>5922</v>
      </c>
      <c r="F2080" s="19" t="s">
        <v>5926</v>
      </c>
    </row>
    <row r="2081" spans="4:6" x14ac:dyDescent="0.25">
      <c r="D2081" s="12" t="s">
        <v>5928</v>
      </c>
      <c r="E2081" s="16" t="s">
        <v>5927</v>
      </c>
      <c r="F2081" s="20" t="s">
        <v>5929</v>
      </c>
    </row>
    <row r="2082" spans="4:6" x14ac:dyDescent="0.25">
      <c r="D2082" s="11" t="s">
        <v>5931</v>
      </c>
      <c r="E2082" s="17" t="s">
        <v>5930</v>
      </c>
      <c r="F2082" s="19" t="s">
        <v>5932</v>
      </c>
    </row>
    <row r="2083" spans="4:6" x14ac:dyDescent="0.25">
      <c r="D2083" s="11" t="s">
        <v>5901</v>
      </c>
      <c r="E2083" s="17" t="s">
        <v>5895</v>
      </c>
      <c r="F2083" s="19" t="s">
        <v>5902</v>
      </c>
    </row>
    <row r="2084" spans="4:6" x14ac:dyDescent="0.25">
      <c r="D2084" s="11" t="s">
        <v>3595</v>
      </c>
      <c r="E2084" s="17" t="s">
        <v>3578</v>
      </c>
      <c r="F2084" s="19" t="s">
        <v>3596</v>
      </c>
    </row>
    <row r="2085" spans="4:6" x14ac:dyDescent="0.25">
      <c r="D2085" s="12" t="s">
        <v>5933</v>
      </c>
      <c r="E2085" s="16" t="s">
        <v>85</v>
      </c>
      <c r="F2085" s="20" t="s">
        <v>5934</v>
      </c>
    </row>
    <row r="2086" spans="4:6" x14ac:dyDescent="0.25">
      <c r="D2086" s="11" t="s">
        <v>7031</v>
      </c>
      <c r="E2086" s="17" t="s">
        <v>7030</v>
      </c>
      <c r="F2086" s="19" t="s">
        <v>7032</v>
      </c>
    </row>
    <row r="2087" spans="4:6" x14ac:dyDescent="0.25">
      <c r="D2087" s="12" t="s">
        <v>5939</v>
      </c>
      <c r="E2087" s="16" t="s">
        <v>5938</v>
      </c>
      <c r="F2087" s="20" t="s">
        <v>5940</v>
      </c>
    </row>
    <row r="2088" spans="4:6" x14ac:dyDescent="0.25">
      <c r="D2088" s="11" t="s">
        <v>5942</v>
      </c>
      <c r="E2088" s="17" t="s">
        <v>5941</v>
      </c>
      <c r="F2088" s="19" t="s">
        <v>5943</v>
      </c>
    </row>
    <row r="2089" spans="4:6" x14ac:dyDescent="0.25">
      <c r="D2089" s="11" t="s">
        <v>4558</v>
      </c>
      <c r="E2089" s="17" t="s">
        <v>4555</v>
      </c>
      <c r="F2089" s="19" t="s">
        <v>4559</v>
      </c>
    </row>
    <row r="2090" spans="4:6" x14ac:dyDescent="0.25">
      <c r="D2090" s="12" t="s">
        <v>2903</v>
      </c>
      <c r="E2090" s="16" t="s">
        <v>2893</v>
      </c>
      <c r="F2090" s="20" t="s">
        <v>2904</v>
      </c>
    </row>
    <row r="2091" spans="4:6" x14ac:dyDescent="0.25">
      <c r="D2091" s="12" t="s">
        <v>5951</v>
      </c>
      <c r="E2091" s="16" t="s">
        <v>5950</v>
      </c>
      <c r="F2091" s="20" t="s">
        <v>5952</v>
      </c>
    </row>
    <row r="2092" spans="4:6" x14ac:dyDescent="0.25">
      <c r="D2092" s="12" t="s">
        <v>5957</v>
      </c>
      <c r="E2092" s="16" t="s">
        <v>5956</v>
      </c>
      <c r="F2092" s="20" t="s">
        <v>5958</v>
      </c>
    </row>
    <row r="2093" spans="4:6" x14ac:dyDescent="0.25">
      <c r="D2093" s="12" t="s">
        <v>1497</v>
      </c>
      <c r="E2093" s="16" t="s">
        <v>1496</v>
      </c>
      <c r="F2093" s="20" t="s">
        <v>1498</v>
      </c>
    </row>
    <row r="2094" spans="4:6" x14ac:dyDescent="0.25">
      <c r="D2094" s="12" t="s">
        <v>5963</v>
      </c>
      <c r="E2094" s="16" t="s">
        <v>5962</v>
      </c>
      <c r="F2094" s="20" t="s">
        <v>5964</v>
      </c>
    </row>
    <row r="2095" spans="4:6" x14ac:dyDescent="0.25">
      <c r="D2095" s="11" t="s">
        <v>5966</v>
      </c>
      <c r="E2095" s="17" t="s">
        <v>5965</v>
      </c>
      <c r="F2095" s="19" t="s">
        <v>5967</v>
      </c>
    </row>
    <row r="2096" spans="4:6" x14ac:dyDescent="0.25">
      <c r="D2096" s="12" t="s">
        <v>5974</v>
      </c>
      <c r="E2096" s="16" t="s">
        <v>5973</v>
      </c>
      <c r="F2096" s="20" t="s">
        <v>5975</v>
      </c>
    </row>
    <row r="2097" spans="4:6" x14ac:dyDescent="0.25">
      <c r="D2097" s="11" t="s">
        <v>5977</v>
      </c>
      <c r="E2097" s="17" t="s">
        <v>5976</v>
      </c>
      <c r="F2097" s="19" t="s">
        <v>5978</v>
      </c>
    </row>
    <row r="2098" spans="4:6" x14ac:dyDescent="0.25">
      <c r="D2098" s="12" t="s">
        <v>5980</v>
      </c>
      <c r="E2098" s="16" t="s">
        <v>5979</v>
      </c>
      <c r="F2098" s="20" t="s">
        <v>5981</v>
      </c>
    </row>
    <row r="2099" spans="4:6" x14ac:dyDescent="0.25">
      <c r="D2099" s="11" t="s">
        <v>5983</v>
      </c>
      <c r="E2099" s="17" t="s">
        <v>5982</v>
      </c>
      <c r="F2099" s="19" t="s">
        <v>5984</v>
      </c>
    </row>
    <row r="2100" spans="4:6" x14ac:dyDescent="0.25">
      <c r="D2100" s="12" t="s">
        <v>5986</v>
      </c>
      <c r="E2100" s="16" t="s">
        <v>5985</v>
      </c>
      <c r="F2100" s="20" t="s">
        <v>5987</v>
      </c>
    </row>
    <row r="2101" spans="4:6" x14ac:dyDescent="0.25">
      <c r="D2101" s="11" t="s">
        <v>5989</v>
      </c>
      <c r="E2101" s="17" t="s">
        <v>5988</v>
      </c>
      <c r="F2101" s="19" t="s">
        <v>5990</v>
      </c>
    </row>
    <row r="2102" spans="4:6" x14ac:dyDescent="0.25">
      <c r="D2102" s="12" t="s">
        <v>5992</v>
      </c>
      <c r="E2102" s="16" t="s">
        <v>5991</v>
      </c>
      <c r="F2102" s="20" t="s">
        <v>5993</v>
      </c>
    </row>
    <row r="2103" spans="4:6" x14ac:dyDescent="0.25">
      <c r="D2103" s="11" t="s">
        <v>5995</v>
      </c>
      <c r="E2103" s="17" t="s">
        <v>5994</v>
      </c>
      <c r="F2103" s="19" t="s">
        <v>5996</v>
      </c>
    </row>
    <row r="2104" spans="4:6" x14ac:dyDescent="0.25">
      <c r="D2104" s="11" t="s">
        <v>6010</v>
      </c>
      <c r="E2104" s="17" t="s">
        <v>6003</v>
      </c>
      <c r="F2104" s="19" t="s">
        <v>6011</v>
      </c>
    </row>
    <row r="2105" spans="4:6" x14ac:dyDescent="0.25">
      <c r="D2105" s="11" t="s">
        <v>6016</v>
      </c>
      <c r="E2105" s="17" t="s">
        <v>6015</v>
      </c>
      <c r="F2105" s="19" t="s">
        <v>6017</v>
      </c>
    </row>
    <row r="2106" spans="4:6" x14ac:dyDescent="0.25">
      <c r="D2106" s="12" t="s">
        <v>6019</v>
      </c>
      <c r="E2106" s="16" t="s">
        <v>6018</v>
      </c>
      <c r="F2106" s="20" t="s">
        <v>6020</v>
      </c>
    </row>
    <row r="2107" spans="4:6" x14ac:dyDescent="0.25">
      <c r="D2107" s="11" t="s">
        <v>6022</v>
      </c>
      <c r="E2107" s="17" t="s">
        <v>6021</v>
      </c>
      <c r="F2107" s="19" t="s">
        <v>6023</v>
      </c>
    </row>
    <row r="2108" spans="4:6" x14ac:dyDescent="0.25">
      <c r="D2108" s="12" t="s">
        <v>6025</v>
      </c>
      <c r="E2108" s="16" t="s">
        <v>6024</v>
      </c>
      <c r="F2108" s="20" t="s">
        <v>6026</v>
      </c>
    </row>
    <row r="2109" spans="4:6" x14ac:dyDescent="0.25">
      <c r="D2109" s="12" t="s">
        <v>8918</v>
      </c>
      <c r="E2109" s="16" t="s">
        <v>8917</v>
      </c>
      <c r="F2109" s="20" t="s">
        <v>8919</v>
      </c>
    </row>
    <row r="2110" spans="4:6" x14ac:dyDescent="0.25">
      <c r="D2110" s="11" t="s">
        <v>6028</v>
      </c>
      <c r="E2110" s="17" t="s">
        <v>6027</v>
      </c>
      <c r="F2110" s="19" t="s">
        <v>6029</v>
      </c>
    </row>
    <row r="2111" spans="4:6" x14ac:dyDescent="0.25">
      <c r="D2111" s="11" t="s">
        <v>6034</v>
      </c>
      <c r="E2111" s="17" t="s">
        <v>6033</v>
      </c>
      <c r="F2111" s="19" t="s">
        <v>6035</v>
      </c>
    </row>
    <row r="2112" spans="4:6" x14ac:dyDescent="0.25">
      <c r="D2112" s="12" t="s">
        <v>6037</v>
      </c>
      <c r="E2112" s="16" t="s">
        <v>6036</v>
      </c>
      <c r="F2112" s="20" t="s">
        <v>6038</v>
      </c>
    </row>
    <row r="2113" spans="4:6" x14ac:dyDescent="0.25">
      <c r="D2113" s="11" t="s">
        <v>6040</v>
      </c>
      <c r="E2113" s="17" t="s">
        <v>6039</v>
      </c>
      <c r="F2113" s="19" t="s">
        <v>6041</v>
      </c>
    </row>
    <row r="2114" spans="4:6" x14ac:dyDescent="0.25">
      <c r="D2114" s="12" t="s">
        <v>6043</v>
      </c>
      <c r="E2114" s="16" t="s">
        <v>6042</v>
      </c>
      <c r="F2114" s="20" t="s">
        <v>6044</v>
      </c>
    </row>
    <row r="2115" spans="4:6" x14ac:dyDescent="0.25">
      <c r="D2115" s="11" t="s">
        <v>924</v>
      </c>
      <c r="E2115" s="17" t="s">
        <v>923</v>
      </c>
      <c r="F2115" s="19" t="s">
        <v>925</v>
      </c>
    </row>
    <row r="2116" spans="4:6" x14ac:dyDescent="0.25">
      <c r="D2116" s="11" t="s">
        <v>6046</v>
      </c>
      <c r="E2116" s="17" t="s">
        <v>6045</v>
      </c>
      <c r="F2116" s="19" t="s">
        <v>6047</v>
      </c>
    </row>
    <row r="2117" spans="4:6" x14ac:dyDescent="0.25">
      <c r="D2117" s="12" t="s">
        <v>3529</v>
      </c>
      <c r="E2117" s="16" t="s">
        <v>3528</v>
      </c>
      <c r="F2117" s="20" t="s">
        <v>3530</v>
      </c>
    </row>
    <row r="2118" spans="4:6" x14ac:dyDescent="0.25">
      <c r="D2118" s="12" t="s">
        <v>6049</v>
      </c>
      <c r="E2118" s="16" t="s">
        <v>6048</v>
      </c>
      <c r="F2118" s="20" t="s">
        <v>6050</v>
      </c>
    </row>
    <row r="2119" spans="4:6" x14ac:dyDescent="0.25">
      <c r="D2119" s="11" t="s">
        <v>6052</v>
      </c>
      <c r="E2119" s="17" t="s">
        <v>6051</v>
      </c>
      <c r="F2119" s="19" t="s">
        <v>6053</v>
      </c>
    </row>
    <row r="2120" spans="4:6" x14ac:dyDescent="0.25">
      <c r="D2120" s="12" t="s">
        <v>6055</v>
      </c>
      <c r="E2120" s="16" t="s">
        <v>6054</v>
      </c>
      <c r="F2120" s="20" t="s">
        <v>6056</v>
      </c>
    </row>
    <row r="2121" spans="4:6" x14ac:dyDescent="0.25">
      <c r="D2121" s="12" t="s">
        <v>6061</v>
      </c>
      <c r="E2121" s="16" t="s">
        <v>6060</v>
      </c>
      <c r="F2121" s="20" t="s">
        <v>6062</v>
      </c>
    </row>
    <row r="2122" spans="4:6" x14ac:dyDescent="0.25">
      <c r="D2122" s="11" t="s">
        <v>9262</v>
      </c>
      <c r="E2122" s="17" t="s">
        <v>9259</v>
      </c>
      <c r="F2122" s="19" t="s">
        <v>9263</v>
      </c>
    </row>
    <row r="2123" spans="4:6" x14ac:dyDescent="0.25">
      <c r="D2123" s="11" t="s">
        <v>6064</v>
      </c>
      <c r="E2123" s="17" t="s">
        <v>6063</v>
      </c>
      <c r="F2123" s="19" t="s">
        <v>6065</v>
      </c>
    </row>
    <row r="2124" spans="4:6" x14ac:dyDescent="0.25">
      <c r="D2124" s="12" t="s">
        <v>6066</v>
      </c>
      <c r="E2124" s="16" t="s">
        <v>6063</v>
      </c>
      <c r="F2124" s="20" t="s">
        <v>6067</v>
      </c>
    </row>
    <row r="2125" spans="4:6" x14ac:dyDescent="0.25">
      <c r="D2125" s="12" t="s">
        <v>6371</v>
      </c>
      <c r="E2125" s="16" t="s">
        <v>6368</v>
      </c>
      <c r="F2125" s="20" t="s">
        <v>6372</v>
      </c>
    </row>
    <row r="2126" spans="4:6" x14ac:dyDescent="0.25">
      <c r="D2126" s="12" t="s">
        <v>1989</v>
      </c>
      <c r="E2126" s="16" t="s">
        <v>1988</v>
      </c>
      <c r="F2126" s="20" t="s">
        <v>1990</v>
      </c>
    </row>
    <row r="2127" spans="4:6" x14ac:dyDescent="0.25">
      <c r="D2127" s="11" t="s">
        <v>8571</v>
      </c>
      <c r="E2127" s="17" t="s">
        <v>8570</v>
      </c>
      <c r="F2127" s="19" t="s">
        <v>8572</v>
      </c>
    </row>
    <row r="2128" spans="4:6" x14ac:dyDescent="0.25">
      <c r="D2128" s="12" t="s">
        <v>6072</v>
      </c>
      <c r="E2128" s="16" t="s">
        <v>6071</v>
      </c>
      <c r="F2128" s="20" t="s">
        <v>6073</v>
      </c>
    </row>
    <row r="2129" spans="4:6" x14ac:dyDescent="0.25">
      <c r="D2129" s="11" t="s">
        <v>7183</v>
      </c>
      <c r="E2129" s="17" t="s">
        <v>7182</v>
      </c>
      <c r="F2129" s="19" t="s">
        <v>7184</v>
      </c>
    </row>
    <row r="2130" spans="4:6" x14ac:dyDescent="0.25">
      <c r="D2130" s="12" t="s">
        <v>6093</v>
      </c>
      <c r="E2130" s="16" t="s">
        <v>6088</v>
      </c>
      <c r="F2130" s="20" t="s">
        <v>6094</v>
      </c>
    </row>
    <row r="2131" spans="4:6" x14ac:dyDescent="0.25">
      <c r="D2131" s="12" t="s">
        <v>6099</v>
      </c>
      <c r="E2131" s="16" t="s">
        <v>6098</v>
      </c>
      <c r="F2131" s="20" t="s">
        <v>6100</v>
      </c>
    </row>
    <row r="2132" spans="4:6" x14ac:dyDescent="0.25">
      <c r="D2132" s="11" t="s">
        <v>2604</v>
      </c>
      <c r="E2132" s="17" t="s">
        <v>2603</v>
      </c>
      <c r="F2132" s="19" t="s">
        <v>2605</v>
      </c>
    </row>
    <row r="2133" spans="4:6" x14ac:dyDescent="0.25">
      <c r="D2133" s="12" t="s">
        <v>6105</v>
      </c>
      <c r="E2133" s="16" t="s">
        <v>6104</v>
      </c>
      <c r="F2133" s="20" t="s">
        <v>6106</v>
      </c>
    </row>
    <row r="2134" spans="4:6" x14ac:dyDescent="0.25">
      <c r="D2134" s="11" t="s">
        <v>6108</v>
      </c>
      <c r="E2134" s="17" t="s">
        <v>6107</v>
      </c>
      <c r="F2134" s="19" t="s">
        <v>6109</v>
      </c>
    </row>
    <row r="2135" spans="4:6" x14ac:dyDescent="0.25">
      <c r="D2135" s="12" t="s">
        <v>8407</v>
      </c>
      <c r="E2135" s="16" t="s">
        <v>8406</v>
      </c>
      <c r="F2135" s="20" t="s">
        <v>8408</v>
      </c>
    </row>
    <row r="2136" spans="4:6" x14ac:dyDescent="0.25">
      <c r="D2136" s="12" t="s">
        <v>6111</v>
      </c>
      <c r="E2136" s="16" t="s">
        <v>6110</v>
      </c>
      <c r="F2136" s="20" t="s">
        <v>6112</v>
      </c>
    </row>
    <row r="2137" spans="4:6" x14ac:dyDescent="0.25">
      <c r="D2137" s="12" t="s">
        <v>6124</v>
      </c>
      <c r="E2137" s="16" t="s">
        <v>6113</v>
      </c>
      <c r="F2137" s="20" t="s">
        <v>6125</v>
      </c>
    </row>
    <row r="2138" spans="4:6" x14ac:dyDescent="0.25">
      <c r="D2138" s="12" t="s">
        <v>6129</v>
      </c>
      <c r="E2138" s="16" t="s">
        <v>6128</v>
      </c>
      <c r="F2138" s="20" t="s">
        <v>6130</v>
      </c>
    </row>
    <row r="2139" spans="4:6" x14ac:dyDescent="0.25">
      <c r="D2139" s="11" t="s">
        <v>6131</v>
      </c>
      <c r="E2139" s="17" t="s">
        <v>6128</v>
      </c>
      <c r="F2139" s="19" t="s">
        <v>6132</v>
      </c>
    </row>
    <row r="2140" spans="4:6" x14ac:dyDescent="0.25">
      <c r="D2140" s="12" t="s">
        <v>6139</v>
      </c>
      <c r="E2140" s="16" t="s">
        <v>6136</v>
      </c>
      <c r="F2140" s="20" t="s">
        <v>6140</v>
      </c>
    </row>
    <row r="2141" spans="4:6" x14ac:dyDescent="0.25">
      <c r="D2141" s="12" t="s">
        <v>692</v>
      </c>
      <c r="E2141" s="16" t="s">
        <v>192</v>
      </c>
      <c r="F2141" s="20" t="s">
        <v>693</v>
      </c>
    </row>
    <row r="2142" spans="4:6" x14ac:dyDescent="0.25">
      <c r="D2142" s="11" t="s">
        <v>6148</v>
      </c>
      <c r="E2142" s="17" t="s">
        <v>6147</v>
      </c>
      <c r="F2142" s="19" t="s">
        <v>6149</v>
      </c>
    </row>
    <row r="2143" spans="4:6" x14ac:dyDescent="0.25">
      <c r="D2143" s="12" t="s">
        <v>6148</v>
      </c>
      <c r="E2143" s="16" t="s">
        <v>6147</v>
      </c>
      <c r="F2143" s="20" t="s">
        <v>6150</v>
      </c>
    </row>
    <row r="2144" spans="4:6" x14ac:dyDescent="0.25">
      <c r="D2144" s="12" t="s">
        <v>6157</v>
      </c>
      <c r="E2144" s="16" t="s">
        <v>6156</v>
      </c>
      <c r="F2144" s="20" t="s">
        <v>6158</v>
      </c>
    </row>
    <row r="2145" spans="4:6" x14ac:dyDescent="0.25">
      <c r="D2145" s="11" t="s">
        <v>6151</v>
      </c>
      <c r="E2145" s="17" t="s">
        <v>6147</v>
      </c>
      <c r="F2145" s="19" t="s">
        <v>6152</v>
      </c>
    </row>
    <row r="2146" spans="4:6" x14ac:dyDescent="0.25">
      <c r="D2146" s="12" t="s">
        <v>6151</v>
      </c>
      <c r="E2146" s="16" t="s">
        <v>6147</v>
      </c>
      <c r="F2146" s="20" t="s">
        <v>6153</v>
      </c>
    </row>
    <row r="2147" spans="4:6" x14ac:dyDescent="0.25">
      <c r="D2147" s="11" t="s">
        <v>6160</v>
      </c>
      <c r="E2147" s="17" t="s">
        <v>6159</v>
      </c>
      <c r="F2147" s="19" t="s">
        <v>6161</v>
      </c>
    </row>
    <row r="2148" spans="4:6" x14ac:dyDescent="0.25">
      <c r="D2148" s="11" t="s">
        <v>4278</v>
      </c>
      <c r="E2148" s="17" t="s">
        <v>4277</v>
      </c>
      <c r="F2148" s="19" t="s">
        <v>4279</v>
      </c>
    </row>
    <row r="2149" spans="4:6" x14ac:dyDescent="0.25">
      <c r="D2149" s="11" t="s">
        <v>6165</v>
      </c>
      <c r="E2149" s="17" t="s">
        <v>6162</v>
      </c>
      <c r="F2149" s="19" t="s">
        <v>6166</v>
      </c>
    </row>
    <row r="2150" spans="4:6" x14ac:dyDescent="0.25">
      <c r="D2150" s="12" t="s">
        <v>6167</v>
      </c>
      <c r="E2150" s="16" t="s">
        <v>6162</v>
      </c>
      <c r="F2150" s="20" t="s">
        <v>6168</v>
      </c>
    </row>
    <row r="2151" spans="4:6" x14ac:dyDescent="0.25">
      <c r="D2151" s="11" t="s">
        <v>6170</v>
      </c>
      <c r="E2151" s="17" t="s">
        <v>6169</v>
      </c>
      <c r="F2151" s="19" t="s">
        <v>6171</v>
      </c>
    </row>
    <row r="2152" spans="4:6" x14ac:dyDescent="0.25">
      <c r="D2152" s="12" t="s">
        <v>6173</v>
      </c>
      <c r="E2152" s="16" t="s">
        <v>6172</v>
      </c>
      <c r="F2152" s="20" t="s">
        <v>6174</v>
      </c>
    </row>
    <row r="2153" spans="4:6" x14ac:dyDescent="0.25">
      <c r="D2153" s="11" t="s">
        <v>6176</v>
      </c>
      <c r="E2153" s="17" t="s">
        <v>6175</v>
      </c>
      <c r="F2153" s="19" t="s">
        <v>6177</v>
      </c>
    </row>
    <row r="2154" spans="4:6" x14ac:dyDescent="0.25">
      <c r="D2154" s="11" t="s">
        <v>6182</v>
      </c>
      <c r="E2154" s="17" t="s">
        <v>6181</v>
      </c>
      <c r="F2154" s="19" t="s">
        <v>6183</v>
      </c>
    </row>
    <row r="2155" spans="4:6" x14ac:dyDescent="0.25">
      <c r="D2155" s="12" t="s">
        <v>6185</v>
      </c>
      <c r="E2155" s="16" t="s">
        <v>6184</v>
      </c>
      <c r="F2155" s="20" t="s">
        <v>6186</v>
      </c>
    </row>
    <row r="2156" spans="4:6" x14ac:dyDescent="0.25">
      <c r="D2156" s="11" t="s">
        <v>6188</v>
      </c>
      <c r="E2156" s="17" t="s">
        <v>6187</v>
      </c>
      <c r="F2156" s="19" t="s">
        <v>6189</v>
      </c>
    </row>
    <row r="2157" spans="4:6" x14ac:dyDescent="0.25">
      <c r="D2157" s="12" t="s">
        <v>6191</v>
      </c>
      <c r="E2157" s="16" t="s">
        <v>6190</v>
      </c>
      <c r="F2157" s="20" t="s">
        <v>6192</v>
      </c>
    </row>
    <row r="2158" spans="4:6" x14ac:dyDescent="0.25">
      <c r="D2158" s="12" t="s">
        <v>6201</v>
      </c>
      <c r="E2158" s="16" t="s">
        <v>6196</v>
      </c>
      <c r="F2158" s="20" t="s">
        <v>6202</v>
      </c>
    </row>
    <row r="2159" spans="4:6" x14ac:dyDescent="0.25">
      <c r="D2159" s="11" t="s">
        <v>6203</v>
      </c>
      <c r="E2159" s="17" t="s">
        <v>6196</v>
      </c>
      <c r="F2159" s="19" t="s">
        <v>6204</v>
      </c>
    </row>
    <row r="2160" spans="4:6" x14ac:dyDescent="0.25">
      <c r="D2160" s="11" t="s">
        <v>7617</v>
      </c>
      <c r="E2160" s="17" t="s">
        <v>7616</v>
      </c>
      <c r="F2160" s="19" t="s">
        <v>7618</v>
      </c>
    </row>
    <row r="2161" spans="4:6" x14ac:dyDescent="0.25">
      <c r="D2161" s="11" t="s">
        <v>6215</v>
      </c>
      <c r="E2161" s="17" t="s">
        <v>6214</v>
      </c>
      <c r="F2161" s="19" t="s">
        <v>6216</v>
      </c>
    </row>
    <row r="2162" spans="4:6" x14ac:dyDescent="0.25">
      <c r="D2162" s="12" t="s">
        <v>2216</v>
      </c>
      <c r="E2162" s="16" t="s">
        <v>2215</v>
      </c>
      <c r="F2162" s="20" t="s">
        <v>2217</v>
      </c>
    </row>
    <row r="2163" spans="4:6" x14ac:dyDescent="0.25">
      <c r="D2163" s="12" t="s">
        <v>5070</v>
      </c>
      <c r="E2163" s="16" t="s">
        <v>5069</v>
      </c>
      <c r="F2163" s="20" t="s">
        <v>5071</v>
      </c>
    </row>
    <row r="2164" spans="4:6" x14ac:dyDescent="0.25">
      <c r="D2164" s="11" t="s">
        <v>1288</v>
      </c>
      <c r="E2164" s="17" t="s">
        <v>1285</v>
      </c>
      <c r="F2164" s="19" t="s">
        <v>1289</v>
      </c>
    </row>
    <row r="2165" spans="4:6" x14ac:dyDescent="0.25">
      <c r="D2165" s="11" t="s">
        <v>6681</v>
      </c>
      <c r="E2165" s="17" t="s">
        <v>6680</v>
      </c>
      <c r="F2165" s="19" t="s">
        <v>6682</v>
      </c>
    </row>
    <row r="2166" spans="4:6" x14ac:dyDescent="0.25">
      <c r="D2166" s="12" t="s">
        <v>1902</v>
      </c>
      <c r="E2166" s="16" t="s">
        <v>1901</v>
      </c>
      <c r="F2166" s="20" t="s">
        <v>1903</v>
      </c>
    </row>
    <row r="2167" spans="4:6" x14ac:dyDescent="0.25">
      <c r="D2167" s="12" t="s">
        <v>4867</v>
      </c>
      <c r="E2167" s="16" t="s">
        <v>4860</v>
      </c>
      <c r="F2167" s="20" t="s">
        <v>4868</v>
      </c>
    </row>
    <row r="2168" spans="4:6" x14ac:dyDescent="0.25">
      <c r="D2168" s="12" t="s">
        <v>6224</v>
      </c>
      <c r="E2168" s="16" t="s">
        <v>6223</v>
      </c>
      <c r="F2168" s="20" t="s">
        <v>6225</v>
      </c>
    </row>
    <row r="2169" spans="4:6" x14ac:dyDescent="0.25">
      <c r="D2169" s="12" t="s">
        <v>9111</v>
      </c>
      <c r="E2169" s="16" t="s">
        <v>9110</v>
      </c>
      <c r="F2169" s="20" t="s">
        <v>9112</v>
      </c>
    </row>
    <row r="2170" spans="4:6" x14ac:dyDescent="0.25">
      <c r="D2170" s="11" t="s">
        <v>3998</v>
      </c>
      <c r="E2170" s="17" t="s">
        <v>3997</v>
      </c>
      <c r="F2170" s="19" t="s">
        <v>3999</v>
      </c>
    </row>
    <row r="2171" spans="4:6" x14ac:dyDescent="0.25">
      <c r="D2171" s="11" t="s">
        <v>7288</v>
      </c>
      <c r="E2171" s="17" t="s">
        <v>7287</v>
      </c>
      <c r="F2171" s="19" t="s">
        <v>7289</v>
      </c>
    </row>
    <row r="2172" spans="4:6" x14ac:dyDescent="0.25">
      <c r="D2172" s="12" t="s">
        <v>6230</v>
      </c>
      <c r="E2172" s="16" t="s">
        <v>6229</v>
      </c>
      <c r="F2172" s="20" t="s">
        <v>6231</v>
      </c>
    </row>
    <row r="2173" spans="4:6" x14ac:dyDescent="0.25">
      <c r="D2173" s="12" t="s">
        <v>7869</v>
      </c>
      <c r="E2173" s="16" t="s">
        <v>7868</v>
      </c>
      <c r="F2173" s="20" t="s">
        <v>7870</v>
      </c>
    </row>
    <row r="2174" spans="4:6" x14ac:dyDescent="0.25">
      <c r="D2174" s="11" t="s">
        <v>6233</v>
      </c>
      <c r="E2174" s="17" t="s">
        <v>6232</v>
      </c>
      <c r="F2174" s="19" t="s">
        <v>6234</v>
      </c>
    </row>
    <row r="2175" spans="4:6" x14ac:dyDescent="0.25">
      <c r="D2175" s="12" t="s">
        <v>6236</v>
      </c>
      <c r="E2175" s="16" t="s">
        <v>6235</v>
      </c>
      <c r="F2175" s="20" t="s">
        <v>6237</v>
      </c>
    </row>
    <row r="2176" spans="4:6" x14ac:dyDescent="0.25">
      <c r="D2176" s="12" t="s">
        <v>6242</v>
      </c>
      <c r="E2176" s="16" t="s">
        <v>6241</v>
      </c>
      <c r="F2176" s="20" t="s">
        <v>6243</v>
      </c>
    </row>
    <row r="2177" spans="4:6" x14ac:dyDescent="0.25">
      <c r="D2177" s="12" t="s">
        <v>3270</v>
      </c>
      <c r="E2177" s="16" t="s">
        <v>3269</v>
      </c>
      <c r="F2177" s="20" t="s">
        <v>3271</v>
      </c>
    </row>
    <row r="2178" spans="4:6" x14ac:dyDescent="0.25">
      <c r="D2178" s="12" t="s">
        <v>8090</v>
      </c>
      <c r="E2178" s="16" t="s">
        <v>8089</v>
      </c>
      <c r="F2178" s="20" t="s">
        <v>8091</v>
      </c>
    </row>
    <row r="2179" spans="4:6" x14ac:dyDescent="0.25">
      <c r="D2179" s="11" t="s">
        <v>1686</v>
      </c>
      <c r="E2179" s="17" t="s">
        <v>1685</v>
      </c>
      <c r="F2179" s="19" t="s">
        <v>1687</v>
      </c>
    </row>
    <row r="2180" spans="4:6" x14ac:dyDescent="0.25">
      <c r="D2180" s="12" t="s">
        <v>645</v>
      </c>
      <c r="E2180" s="16" t="s">
        <v>644</v>
      </c>
      <c r="F2180" s="20" t="s">
        <v>646</v>
      </c>
    </row>
    <row r="2181" spans="4:6" x14ac:dyDescent="0.25">
      <c r="D2181" s="11" t="s">
        <v>6770</v>
      </c>
      <c r="E2181" s="17" t="s">
        <v>6769</v>
      </c>
      <c r="F2181" s="19" t="s">
        <v>6771</v>
      </c>
    </row>
    <row r="2182" spans="4:6" x14ac:dyDescent="0.25">
      <c r="D2182" s="11" t="s">
        <v>2707</v>
      </c>
      <c r="E2182" s="17" t="s">
        <v>2706</v>
      </c>
      <c r="F2182" s="19" t="s">
        <v>2708</v>
      </c>
    </row>
    <row r="2183" spans="4:6" x14ac:dyDescent="0.25">
      <c r="D2183" s="12" t="s">
        <v>3233</v>
      </c>
      <c r="E2183" s="16" t="s">
        <v>3232</v>
      </c>
      <c r="F2183" s="20" t="s">
        <v>3234</v>
      </c>
    </row>
    <row r="2184" spans="4:6" x14ac:dyDescent="0.25">
      <c r="D2184" s="12" t="s">
        <v>7091</v>
      </c>
      <c r="E2184" s="16" t="s">
        <v>7090</v>
      </c>
      <c r="F2184" s="20" t="s">
        <v>7092</v>
      </c>
    </row>
    <row r="2185" spans="4:6" x14ac:dyDescent="0.25">
      <c r="D2185" s="11" t="s">
        <v>7823</v>
      </c>
      <c r="E2185" s="17" t="s">
        <v>7822</v>
      </c>
      <c r="F2185" s="19" t="s">
        <v>7824</v>
      </c>
    </row>
    <row r="2186" spans="4:6" x14ac:dyDescent="0.25">
      <c r="D2186" s="11" t="s">
        <v>6245</v>
      </c>
      <c r="E2186" s="17" t="s">
        <v>6244</v>
      </c>
      <c r="F2186" s="19" t="s">
        <v>6246</v>
      </c>
    </row>
    <row r="2187" spans="4:6" x14ac:dyDescent="0.25">
      <c r="D2187" s="11" t="s">
        <v>5954</v>
      </c>
      <c r="E2187" s="17" t="s">
        <v>5953</v>
      </c>
      <c r="F2187" s="19" t="s">
        <v>5955</v>
      </c>
    </row>
    <row r="2188" spans="4:6" x14ac:dyDescent="0.25">
      <c r="D2188" s="11" t="s">
        <v>3019</v>
      </c>
      <c r="E2188" s="17" t="s">
        <v>3018</v>
      </c>
      <c r="F2188" s="19" t="s">
        <v>3020</v>
      </c>
    </row>
    <row r="2189" spans="4:6" x14ac:dyDescent="0.25">
      <c r="D2189" s="11" t="s">
        <v>6609</v>
      </c>
      <c r="E2189" s="17" t="s">
        <v>6608</v>
      </c>
      <c r="F2189" s="19" t="s">
        <v>6610</v>
      </c>
    </row>
    <row r="2190" spans="4:6" x14ac:dyDescent="0.25">
      <c r="D2190" s="11" t="s">
        <v>5412</v>
      </c>
      <c r="E2190" s="17" t="s">
        <v>5411</v>
      </c>
      <c r="F2190" s="19" t="s">
        <v>5413</v>
      </c>
    </row>
    <row r="2191" spans="4:6" x14ac:dyDescent="0.25">
      <c r="D2191" s="12" t="s">
        <v>6248</v>
      </c>
      <c r="E2191" s="16" t="s">
        <v>6247</v>
      </c>
      <c r="F2191" s="20" t="s">
        <v>6249</v>
      </c>
    </row>
    <row r="2192" spans="4:6" x14ac:dyDescent="0.25">
      <c r="D2192" s="11" t="s">
        <v>6251</v>
      </c>
      <c r="E2192" s="17" t="s">
        <v>6250</v>
      </c>
      <c r="F2192" s="19" t="s">
        <v>6252</v>
      </c>
    </row>
    <row r="2193" spans="4:6" x14ac:dyDescent="0.25">
      <c r="D2193" s="12" t="s">
        <v>6254</v>
      </c>
      <c r="E2193" s="16" t="s">
        <v>6253</v>
      </c>
      <c r="F2193" s="20" t="s">
        <v>6255</v>
      </c>
    </row>
    <row r="2194" spans="4:6" x14ac:dyDescent="0.25">
      <c r="D2194" s="12" t="s">
        <v>6260</v>
      </c>
      <c r="E2194" s="16" t="s">
        <v>6259</v>
      </c>
      <c r="F2194" s="20" t="s">
        <v>6261</v>
      </c>
    </row>
    <row r="2195" spans="4:6" x14ac:dyDescent="0.25">
      <c r="D2195" s="12" t="s">
        <v>7389</v>
      </c>
      <c r="E2195" s="16" t="s">
        <v>106</v>
      </c>
      <c r="F2195" s="20" t="s">
        <v>7390</v>
      </c>
    </row>
    <row r="2196" spans="4:6" x14ac:dyDescent="0.25">
      <c r="D2196" s="11" t="s">
        <v>6269</v>
      </c>
      <c r="E2196" s="17" t="s">
        <v>6268</v>
      </c>
      <c r="F2196" s="19" t="s">
        <v>6270</v>
      </c>
    </row>
    <row r="2197" spans="4:6" x14ac:dyDescent="0.25">
      <c r="D2197" s="12" t="s">
        <v>6272</v>
      </c>
      <c r="E2197" s="16" t="s">
        <v>6271</v>
      </c>
      <c r="F2197" s="20" t="s">
        <v>6273</v>
      </c>
    </row>
    <row r="2198" spans="4:6" x14ac:dyDescent="0.25">
      <c r="D2198" s="11" t="s">
        <v>6275</v>
      </c>
      <c r="E2198" s="17" t="s">
        <v>6274</v>
      </c>
      <c r="F2198" s="19" t="s">
        <v>6276</v>
      </c>
    </row>
    <row r="2199" spans="4:6" x14ac:dyDescent="0.25">
      <c r="D2199" s="11" t="s">
        <v>8741</v>
      </c>
      <c r="E2199" s="17" t="s">
        <v>8740</v>
      </c>
      <c r="F2199" s="19" t="s">
        <v>8742</v>
      </c>
    </row>
    <row r="2200" spans="4:6" x14ac:dyDescent="0.25">
      <c r="D2200" s="11" t="s">
        <v>6286</v>
      </c>
      <c r="E2200" s="17" t="s">
        <v>6283</v>
      </c>
      <c r="F2200" s="19" t="s">
        <v>6287</v>
      </c>
    </row>
    <row r="2201" spans="4:6" x14ac:dyDescent="0.25">
      <c r="D2201" s="12" t="s">
        <v>6289</v>
      </c>
      <c r="E2201" s="16" t="s">
        <v>6288</v>
      </c>
      <c r="F2201" s="20" t="s">
        <v>6290</v>
      </c>
    </row>
    <row r="2202" spans="4:6" x14ac:dyDescent="0.25">
      <c r="D2202" s="12" t="s">
        <v>6953</v>
      </c>
      <c r="E2202" s="16" t="s">
        <v>6952</v>
      </c>
      <c r="F2202" s="20" t="s">
        <v>6954</v>
      </c>
    </row>
    <row r="2203" spans="4:6" x14ac:dyDescent="0.25">
      <c r="D2203" s="11" t="s">
        <v>6075</v>
      </c>
      <c r="E2203" s="17" t="s">
        <v>6074</v>
      </c>
      <c r="F2203" s="19" t="s">
        <v>6076</v>
      </c>
    </row>
    <row r="2204" spans="4:6" x14ac:dyDescent="0.25">
      <c r="D2204" s="11" t="s">
        <v>8609</v>
      </c>
      <c r="E2204" s="17" t="s">
        <v>8608</v>
      </c>
      <c r="F2204" s="19" t="s">
        <v>8610</v>
      </c>
    </row>
    <row r="2205" spans="4:6" x14ac:dyDescent="0.25">
      <c r="D2205" s="11" t="s">
        <v>6297</v>
      </c>
      <c r="E2205" s="17" t="s">
        <v>6296</v>
      </c>
      <c r="F2205" s="19" t="s">
        <v>6298</v>
      </c>
    </row>
    <row r="2206" spans="4:6" x14ac:dyDescent="0.25">
      <c r="D2206" s="12" t="s">
        <v>6300</v>
      </c>
      <c r="E2206" s="16" t="s">
        <v>6299</v>
      </c>
      <c r="F2206" s="20" t="s">
        <v>6301</v>
      </c>
    </row>
    <row r="2207" spans="4:6" x14ac:dyDescent="0.25">
      <c r="D2207" s="11" t="s">
        <v>6303</v>
      </c>
      <c r="E2207" s="17" t="s">
        <v>6302</v>
      </c>
      <c r="F2207" s="19" t="s">
        <v>6304</v>
      </c>
    </row>
    <row r="2208" spans="4:6" x14ac:dyDescent="0.25">
      <c r="D2208" s="12" t="s">
        <v>6306</v>
      </c>
      <c r="E2208" s="16" t="s">
        <v>6305</v>
      </c>
      <c r="F2208" s="20" t="s">
        <v>6307</v>
      </c>
    </row>
    <row r="2209" spans="4:6" x14ac:dyDescent="0.25">
      <c r="D2209" s="11" t="s">
        <v>6306</v>
      </c>
      <c r="E2209" s="17" t="s">
        <v>6305</v>
      </c>
      <c r="F2209" s="19" t="s">
        <v>6308</v>
      </c>
    </row>
    <row r="2210" spans="4:6" x14ac:dyDescent="0.25">
      <c r="D2210" s="12" t="s">
        <v>8551</v>
      </c>
      <c r="E2210" s="16" t="s">
        <v>8550</v>
      </c>
      <c r="F2210" s="20" t="s">
        <v>8552</v>
      </c>
    </row>
    <row r="2211" spans="4:6" x14ac:dyDescent="0.25">
      <c r="D2211" s="11" t="s">
        <v>6313</v>
      </c>
      <c r="E2211" s="17" t="s">
        <v>6312</v>
      </c>
      <c r="F2211" s="19" t="s">
        <v>6314</v>
      </c>
    </row>
    <row r="2212" spans="4:6" x14ac:dyDescent="0.25">
      <c r="D2212" s="11" t="s">
        <v>3778</v>
      </c>
      <c r="E2212" s="17" t="s">
        <v>3777</v>
      </c>
      <c r="F2212" s="19" t="s">
        <v>3779</v>
      </c>
    </row>
    <row r="2213" spans="4:6" x14ac:dyDescent="0.25">
      <c r="D2213" s="12" t="s">
        <v>6316</v>
      </c>
      <c r="E2213" s="16" t="s">
        <v>6315</v>
      </c>
      <c r="F2213" s="20" t="s">
        <v>6317</v>
      </c>
    </row>
    <row r="2214" spans="4:6" x14ac:dyDescent="0.25">
      <c r="D2214" s="11" t="s">
        <v>6319</v>
      </c>
      <c r="E2214" s="17" t="s">
        <v>6318</v>
      </c>
      <c r="F2214" s="19" t="s">
        <v>6320</v>
      </c>
    </row>
    <row r="2215" spans="4:6" x14ac:dyDescent="0.25">
      <c r="D2215" s="12" t="s">
        <v>1940</v>
      </c>
      <c r="E2215" s="16" t="s">
        <v>1939</v>
      </c>
      <c r="F2215" s="20" t="s">
        <v>1941</v>
      </c>
    </row>
    <row r="2216" spans="4:6" x14ac:dyDescent="0.25">
      <c r="D2216" s="11" t="s">
        <v>6325</v>
      </c>
      <c r="E2216" s="17" t="s">
        <v>6324</v>
      </c>
      <c r="F2216" s="19" t="s">
        <v>6326</v>
      </c>
    </row>
    <row r="2217" spans="4:6" x14ac:dyDescent="0.25">
      <c r="D2217" s="12" t="s">
        <v>6310</v>
      </c>
      <c r="E2217" s="16" t="s">
        <v>6309</v>
      </c>
      <c r="F2217" s="20" t="s">
        <v>6311</v>
      </c>
    </row>
    <row r="2218" spans="4:6" x14ac:dyDescent="0.25">
      <c r="D2218" s="12" t="s">
        <v>6327</v>
      </c>
      <c r="E2218" s="16" t="s">
        <v>254</v>
      </c>
      <c r="F2218" s="20" t="s">
        <v>6328</v>
      </c>
    </row>
    <row r="2219" spans="4:6" x14ac:dyDescent="0.25">
      <c r="D2219" s="11" t="s">
        <v>6329</v>
      </c>
      <c r="E2219" s="17" t="s">
        <v>254</v>
      </c>
      <c r="F2219" s="19" t="s">
        <v>6330</v>
      </c>
    </row>
    <row r="2220" spans="4:6" x14ac:dyDescent="0.25">
      <c r="D2220" s="12" t="s">
        <v>6332</v>
      </c>
      <c r="E2220" s="16" t="s">
        <v>6331</v>
      </c>
      <c r="F2220" s="20" t="s">
        <v>6333</v>
      </c>
    </row>
    <row r="2221" spans="4:6" x14ac:dyDescent="0.25">
      <c r="D2221" s="11" t="s">
        <v>6335</v>
      </c>
      <c r="E2221" s="17" t="s">
        <v>6334</v>
      </c>
      <c r="F2221" s="19" t="s">
        <v>6336</v>
      </c>
    </row>
    <row r="2222" spans="4:6" x14ac:dyDescent="0.25">
      <c r="D2222" s="11" t="s">
        <v>6341</v>
      </c>
      <c r="E2222" s="17" t="s">
        <v>6340</v>
      </c>
      <c r="F2222" s="19" t="s">
        <v>6342</v>
      </c>
    </row>
    <row r="2223" spans="4:6" x14ac:dyDescent="0.25">
      <c r="D2223" s="12" t="s">
        <v>6344</v>
      </c>
      <c r="E2223" s="16" t="s">
        <v>6343</v>
      </c>
      <c r="F2223" s="20" t="s">
        <v>6345</v>
      </c>
    </row>
    <row r="2224" spans="4:6" x14ac:dyDescent="0.25">
      <c r="D2224" s="12" t="s">
        <v>3785</v>
      </c>
      <c r="E2224" s="16" t="s">
        <v>3780</v>
      </c>
      <c r="F2224" s="20" t="s">
        <v>3786</v>
      </c>
    </row>
    <row r="2225" spans="4:6" x14ac:dyDescent="0.25">
      <c r="D2225" s="12" t="s">
        <v>2068</v>
      </c>
      <c r="E2225" s="16" t="s">
        <v>2058</v>
      </c>
      <c r="F2225" s="20" t="s">
        <v>2069</v>
      </c>
    </row>
    <row r="2226" spans="4:6" x14ac:dyDescent="0.25">
      <c r="D2226" s="12" t="s">
        <v>666</v>
      </c>
      <c r="E2226" s="16" t="s">
        <v>665</v>
      </c>
      <c r="F2226" s="20" t="s">
        <v>667</v>
      </c>
    </row>
    <row r="2227" spans="4:6" x14ac:dyDescent="0.25">
      <c r="D2227" s="11" t="s">
        <v>2872</v>
      </c>
      <c r="E2227" s="17" t="s">
        <v>2871</v>
      </c>
      <c r="F2227" s="19" t="s">
        <v>2873</v>
      </c>
    </row>
    <row r="2228" spans="4:6" x14ac:dyDescent="0.25">
      <c r="D2228" s="11" t="s">
        <v>6347</v>
      </c>
      <c r="E2228" s="17" t="s">
        <v>6346</v>
      </c>
      <c r="F2228" s="19" t="s">
        <v>6348</v>
      </c>
    </row>
    <row r="2229" spans="4:6" x14ac:dyDescent="0.25">
      <c r="D2229" s="11" t="s">
        <v>6353</v>
      </c>
      <c r="E2229" s="17" t="s">
        <v>6352</v>
      </c>
      <c r="F2229" s="19" t="s">
        <v>6354</v>
      </c>
    </row>
    <row r="2230" spans="4:6" x14ac:dyDescent="0.25">
      <c r="D2230" s="11" t="s">
        <v>6363</v>
      </c>
      <c r="E2230" s="17" t="s">
        <v>6362</v>
      </c>
      <c r="F2230" s="19" t="s">
        <v>6364</v>
      </c>
    </row>
    <row r="2231" spans="4:6" x14ac:dyDescent="0.25">
      <c r="D2231" s="12" t="s">
        <v>6366</v>
      </c>
      <c r="E2231" s="16" t="s">
        <v>6365</v>
      </c>
      <c r="F2231" s="20" t="s">
        <v>6367</v>
      </c>
    </row>
    <row r="2232" spans="4:6" x14ac:dyDescent="0.25">
      <c r="D2232" s="11" t="s">
        <v>6374</v>
      </c>
      <c r="E2232" s="17" t="s">
        <v>6373</v>
      </c>
      <c r="F2232" s="19" t="s">
        <v>6375</v>
      </c>
    </row>
    <row r="2233" spans="4:6" x14ac:dyDescent="0.25">
      <c r="D2233" s="11" t="s">
        <v>8788</v>
      </c>
      <c r="E2233" s="17" t="s">
        <v>8787</v>
      </c>
      <c r="F2233" s="19" t="s">
        <v>8789</v>
      </c>
    </row>
    <row r="2234" spans="4:6" x14ac:dyDescent="0.25">
      <c r="D2234" s="12" t="s">
        <v>6383</v>
      </c>
      <c r="E2234" s="16" t="s">
        <v>6382</v>
      </c>
      <c r="F2234" s="20" t="s">
        <v>6384</v>
      </c>
    </row>
    <row r="2235" spans="4:6" x14ac:dyDescent="0.25">
      <c r="D2235" s="11" t="s">
        <v>6386</v>
      </c>
      <c r="E2235" s="17" t="s">
        <v>6385</v>
      </c>
      <c r="F2235" s="19" t="s">
        <v>6387</v>
      </c>
    </row>
    <row r="2236" spans="4:6" x14ac:dyDescent="0.25">
      <c r="D2236" s="12" t="s">
        <v>6389</v>
      </c>
      <c r="E2236" s="16" t="s">
        <v>6388</v>
      </c>
      <c r="F2236" s="20" t="s">
        <v>6390</v>
      </c>
    </row>
    <row r="2237" spans="4:6" x14ac:dyDescent="0.25">
      <c r="D2237" s="11" t="s">
        <v>6392</v>
      </c>
      <c r="E2237" s="17" t="s">
        <v>6391</v>
      </c>
      <c r="F2237" s="19" t="s">
        <v>6393</v>
      </c>
    </row>
    <row r="2238" spans="4:6" x14ac:dyDescent="0.25">
      <c r="D2238" s="12" t="s">
        <v>6400</v>
      </c>
      <c r="E2238" s="16" t="s">
        <v>6399</v>
      </c>
      <c r="F2238" s="20" t="s">
        <v>6401</v>
      </c>
    </row>
    <row r="2239" spans="4:6" x14ac:dyDescent="0.25">
      <c r="D2239" s="11" t="s">
        <v>5715</v>
      </c>
      <c r="E2239" s="17" t="s">
        <v>5714</v>
      </c>
      <c r="F2239" s="19" t="s">
        <v>5716</v>
      </c>
    </row>
    <row r="2240" spans="4:6" x14ac:dyDescent="0.25">
      <c r="D2240" s="11" t="s">
        <v>6409</v>
      </c>
      <c r="E2240" s="17" t="s">
        <v>6408</v>
      </c>
      <c r="F2240" s="19" t="s">
        <v>6410</v>
      </c>
    </row>
    <row r="2241" spans="4:6" x14ac:dyDescent="0.25">
      <c r="D2241" s="11" t="s">
        <v>6414</v>
      </c>
      <c r="E2241" s="17" t="s">
        <v>6413</v>
      </c>
      <c r="F2241" s="19" t="s">
        <v>6415</v>
      </c>
    </row>
    <row r="2242" spans="4:6" x14ac:dyDescent="0.25">
      <c r="D2242" s="12" t="s">
        <v>6417</v>
      </c>
      <c r="E2242" s="16" t="s">
        <v>6416</v>
      </c>
      <c r="F2242" s="20" t="s">
        <v>6418</v>
      </c>
    </row>
    <row r="2243" spans="4:6" x14ac:dyDescent="0.25">
      <c r="D2243" s="11" t="s">
        <v>6419</v>
      </c>
      <c r="E2243" s="17" t="s">
        <v>6416</v>
      </c>
      <c r="F2243" s="19" t="s">
        <v>6420</v>
      </c>
    </row>
    <row r="2244" spans="4:6" x14ac:dyDescent="0.25">
      <c r="D2244" s="12" t="s">
        <v>6422</v>
      </c>
      <c r="E2244" s="16" t="s">
        <v>6421</v>
      </c>
      <c r="F2244" s="20" t="s">
        <v>6423</v>
      </c>
    </row>
    <row r="2245" spans="4:6" x14ac:dyDescent="0.25">
      <c r="D2245" s="12" t="s">
        <v>5586</v>
      </c>
      <c r="E2245" s="16" t="s">
        <v>5575</v>
      </c>
      <c r="F2245" s="20" t="s">
        <v>5587</v>
      </c>
    </row>
    <row r="2246" spans="4:6" x14ac:dyDescent="0.25">
      <c r="D2246" s="12" t="s">
        <v>6428</v>
      </c>
      <c r="E2246" s="16" t="s">
        <v>6427</v>
      </c>
      <c r="F2246" s="20" t="s">
        <v>6429</v>
      </c>
    </row>
    <row r="2247" spans="4:6" x14ac:dyDescent="0.25">
      <c r="D2247" s="12" t="s">
        <v>6436</v>
      </c>
      <c r="E2247" s="16" t="s">
        <v>6435</v>
      </c>
      <c r="F2247" s="20" t="s">
        <v>6437</v>
      </c>
    </row>
    <row r="2248" spans="4:6" x14ac:dyDescent="0.25">
      <c r="D2248" s="12" t="s">
        <v>5793</v>
      </c>
      <c r="E2248" s="16" t="s">
        <v>5790</v>
      </c>
      <c r="F2248" s="20" t="s">
        <v>5794</v>
      </c>
    </row>
    <row r="2249" spans="4:6" x14ac:dyDescent="0.25">
      <c r="D2249" s="11" t="s">
        <v>5793</v>
      </c>
      <c r="E2249" s="17" t="s">
        <v>6430</v>
      </c>
      <c r="F2249" s="19" t="s">
        <v>6431</v>
      </c>
    </row>
    <row r="2250" spans="4:6" x14ac:dyDescent="0.25">
      <c r="D2250" s="12" t="s">
        <v>5793</v>
      </c>
      <c r="E2250" s="16" t="s">
        <v>6430</v>
      </c>
      <c r="F2250" s="20" t="s">
        <v>6432</v>
      </c>
    </row>
    <row r="2251" spans="4:6" x14ac:dyDescent="0.25">
      <c r="D2251" s="11" t="s">
        <v>6433</v>
      </c>
      <c r="E2251" s="17" t="s">
        <v>6430</v>
      </c>
      <c r="F2251" s="19" t="s">
        <v>6434</v>
      </c>
    </row>
    <row r="2252" spans="4:6" x14ac:dyDescent="0.25">
      <c r="D2252" s="11" t="s">
        <v>6439</v>
      </c>
      <c r="E2252" s="17" t="s">
        <v>6438</v>
      </c>
      <c r="F2252" s="19" t="s">
        <v>6440</v>
      </c>
    </row>
    <row r="2253" spans="4:6" x14ac:dyDescent="0.25">
      <c r="D2253" s="12" t="s">
        <v>2698</v>
      </c>
      <c r="E2253" s="16" t="s">
        <v>2697</v>
      </c>
      <c r="F2253" s="20" t="s">
        <v>2699</v>
      </c>
    </row>
    <row r="2254" spans="4:6" x14ac:dyDescent="0.25">
      <c r="D2254" s="12" t="s">
        <v>6452</v>
      </c>
      <c r="E2254" s="16" t="s">
        <v>6447</v>
      </c>
      <c r="F2254" s="20" t="s">
        <v>6453</v>
      </c>
    </row>
    <row r="2255" spans="4:6" x14ac:dyDescent="0.25">
      <c r="D2255" s="11" t="s">
        <v>6454</v>
      </c>
      <c r="E2255" s="17" t="s">
        <v>6447</v>
      </c>
      <c r="F2255" s="19" t="s">
        <v>6455</v>
      </c>
    </row>
    <row r="2256" spans="4:6" x14ac:dyDescent="0.25">
      <c r="D2256" s="12" t="s">
        <v>6457</v>
      </c>
      <c r="E2256" s="16" t="s">
        <v>6456</v>
      </c>
      <c r="F2256" s="20" t="s">
        <v>6458</v>
      </c>
    </row>
    <row r="2257" spans="4:6" x14ac:dyDescent="0.25">
      <c r="D2257" s="11" t="s">
        <v>6460</v>
      </c>
      <c r="E2257" s="17" t="s">
        <v>6459</v>
      </c>
      <c r="F2257" s="19" t="s">
        <v>6461</v>
      </c>
    </row>
    <row r="2258" spans="4:6" x14ac:dyDescent="0.25">
      <c r="D2258" s="11" t="s">
        <v>6465</v>
      </c>
      <c r="E2258" s="17" t="s">
        <v>6462</v>
      </c>
      <c r="F2258" s="19" t="s">
        <v>6466</v>
      </c>
    </row>
    <row r="2259" spans="4:6" x14ac:dyDescent="0.25">
      <c r="D2259" s="12" t="s">
        <v>6468</v>
      </c>
      <c r="E2259" s="16" t="s">
        <v>6467</v>
      </c>
      <c r="F2259" s="20" t="s">
        <v>6469</v>
      </c>
    </row>
    <row r="2260" spans="4:6" x14ac:dyDescent="0.25">
      <c r="D2260" s="11" t="s">
        <v>6471</v>
      </c>
      <c r="E2260" s="17" t="s">
        <v>6470</v>
      </c>
      <c r="F2260" s="19" t="s">
        <v>6472</v>
      </c>
    </row>
    <row r="2261" spans="4:6" x14ac:dyDescent="0.25">
      <c r="D2261" s="11" t="s">
        <v>6477</v>
      </c>
      <c r="E2261" s="17" t="s">
        <v>6476</v>
      </c>
      <c r="F2261" s="19" t="s">
        <v>6478</v>
      </c>
    </row>
    <row r="2262" spans="4:6" x14ac:dyDescent="0.25">
      <c r="D2262" s="11" t="s">
        <v>6482</v>
      </c>
      <c r="E2262" s="17" t="s">
        <v>6479</v>
      </c>
      <c r="F2262" s="19" t="s">
        <v>6483</v>
      </c>
    </row>
    <row r="2263" spans="4:6" x14ac:dyDescent="0.25">
      <c r="D2263" s="12" t="s">
        <v>6482</v>
      </c>
      <c r="E2263" s="16" t="s">
        <v>6479</v>
      </c>
      <c r="F2263" s="20" t="s">
        <v>6484</v>
      </c>
    </row>
    <row r="2264" spans="4:6" x14ac:dyDescent="0.25">
      <c r="D2264" s="11" t="s">
        <v>5703</v>
      </c>
      <c r="E2264" s="17" t="s">
        <v>5702</v>
      </c>
      <c r="F2264" s="19" t="s">
        <v>5704</v>
      </c>
    </row>
    <row r="2265" spans="4:6" x14ac:dyDescent="0.25">
      <c r="D2265" s="11" t="s">
        <v>6486</v>
      </c>
      <c r="E2265" s="17" t="s">
        <v>6485</v>
      </c>
      <c r="F2265" s="19" t="s">
        <v>6487</v>
      </c>
    </row>
    <row r="2266" spans="4:6" x14ac:dyDescent="0.25">
      <c r="D2266" s="12" t="s">
        <v>6494</v>
      </c>
      <c r="E2266" s="16" t="s">
        <v>6493</v>
      </c>
      <c r="F2266" s="20" t="s">
        <v>6495</v>
      </c>
    </row>
    <row r="2267" spans="4:6" x14ac:dyDescent="0.25">
      <c r="D2267" s="11" t="s">
        <v>3261</v>
      </c>
      <c r="E2267" s="17" t="s">
        <v>3256</v>
      </c>
      <c r="F2267" s="19" t="s">
        <v>3262</v>
      </c>
    </row>
    <row r="2268" spans="4:6" x14ac:dyDescent="0.25">
      <c r="D2268" s="11" t="s">
        <v>6497</v>
      </c>
      <c r="E2268" s="17" t="s">
        <v>6496</v>
      </c>
      <c r="F2268" s="19" t="s">
        <v>6498</v>
      </c>
    </row>
    <row r="2269" spans="4:6" x14ac:dyDescent="0.25">
      <c r="D2269" s="12" t="s">
        <v>6500</v>
      </c>
      <c r="E2269" s="16" t="s">
        <v>6499</v>
      </c>
      <c r="F2269" s="20" t="s">
        <v>6501</v>
      </c>
    </row>
    <row r="2270" spans="4:6" x14ac:dyDescent="0.25">
      <c r="D2270" s="11" t="s">
        <v>6503</v>
      </c>
      <c r="E2270" s="17" t="s">
        <v>6502</v>
      </c>
      <c r="F2270" s="19" t="s">
        <v>6504</v>
      </c>
    </row>
    <row r="2271" spans="4:6" x14ac:dyDescent="0.25">
      <c r="D2271" s="11" t="s">
        <v>6507</v>
      </c>
      <c r="E2271" s="17" t="s">
        <v>6506</v>
      </c>
      <c r="F2271" s="19" t="s">
        <v>6508</v>
      </c>
    </row>
    <row r="2272" spans="4:6" x14ac:dyDescent="0.25">
      <c r="D2272" s="11" t="s">
        <v>589</v>
      </c>
      <c r="E2272" s="17" t="s">
        <v>588</v>
      </c>
      <c r="F2272" s="19" t="s">
        <v>590</v>
      </c>
    </row>
    <row r="2273" spans="4:6" x14ac:dyDescent="0.25">
      <c r="D2273" s="12" t="s">
        <v>1912</v>
      </c>
      <c r="E2273" s="16" t="s">
        <v>1907</v>
      </c>
      <c r="F2273" s="20" t="s">
        <v>1913</v>
      </c>
    </row>
    <row r="2274" spans="4:6" x14ac:dyDescent="0.25">
      <c r="D2274" s="12" t="s">
        <v>6510</v>
      </c>
      <c r="E2274" s="16" t="s">
        <v>6509</v>
      </c>
      <c r="F2274" s="20" t="s">
        <v>6511</v>
      </c>
    </row>
    <row r="2275" spans="4:6" x14ac:dyDescent="0.25">
      <c r="D2275" s="11" t="s">
        <v>6519</v>
      </c>
      <c r="E2275" s="17" t="s">
        <v>6518</v>
      </c>
      <c r="F2275" s="19" t="s">
        <v>6520</v>
      </c>
    </row>
    <row r="2276" spans="4:6" x14ac:dyDescent="0.25">
      <c r="D2276" s="12" t="s">
        <v>6522</v>
      </c>
      <c r="E2276" s="16" t="s">
        <v>6521</v>
      </c>
      <c r="F2276" s="20" t="s">
        <v>6523</v>
      </c>
    </row>
    <row r="2277" spans="4:6" x14ac:dyDescent="0.25">
      <c r="D2277" s="11" t="s">
        <v>6525</v>
      </c>
      <c r="E2277" s="17" t="s">
        <v>6524</v>
      </c>
      <c r="F2277" s="19" t="s">
        <v>6526</v>
      </c>
    </row>
    <row r="2278" spans="4:6" x14ac:dyDescent="0.25">
      <c r="D2278" s="12" t="s">
        <v>6528</v>
      </c>
      <c r="E2278" s="16" t="s">
        <v>6527</v>
      </c>
      <c r="F2278" s="20" t="s">
        <v>6529</v>
      </c>
    </row>
    <row r="2279" spans="4:6" x14ac:dyDescent="0.25">
      <c r="D2279" s="11" t="s">
        <v>6535</v>
      </c>
      <c r="E2279" s="17" t="s">
        <v>6530</v>
      </c>
      <c r="F2279" s="19" t="s">
        <v>6536</v>
      </c>
    </row>
    <row r="2280" spans="4:6" x14ac:dyDescent="0.25">
      <c r="D2280" s="12" t="s">
        <v>6542</v>
      </c>
      <c r="E2280" s="16" t="s">
        <v>6541</v>
      </c>
      <c r="F2280" s="20" t="s">
        <v>6543</v>
      </c>
    </row>
    <row r="2281" spans="4:6" x14ac:dyDescent="0.25">
      <c r="D2281" s="12" t="s">
        <v>6547</v>
      </c>
      <c r="E2281" s="16" t="s">
        <v>6544</v>
      </c>
      <c r="F2281" s="20" t="s">
        <v>6548</v>
      </c>
    </row>
    <row r="2282" spans="4:6" x14ac:dyDescent="0.25">
      <c r="D2282" s="11" t="s">
        <v>6550</v>
      </c>
      <c r="E2282" s="17" t="s">
        <v>6549</v>
      </c>
      <c r="F2282" s="19" t="s">
        <v>6551</v>
      </c>
    </row>
    <row r="2283" spans="4:6" x14ac:dyDescent="0.25">
      <c r="D2283" s="12" t="s">
        <v>6553</v>
      </c>
      <c r="E2283" s="16" t="s">
        <v>6552</v>
      </c>
      <c r="F2283" s="20" t="s">
        <v>6554</v>
      </c>
    </row>
    <row r="2284" spans="4:6" x14ac:dyDescent="0.25">
      <c r="D2284" s="12" t="s">
        <v>453</v>
      </c>
      <c r="E2284" s="16" t="s">
        <v>452</v>
      </c>
      <c r="F2284" s="20" t="s">
        <v>454</v>
      </c>
    </row>
    <row r="2285" spans="4:6" x14ac:dyDescent="0.25">
      <c r="D2285" s="12" t="s">
        <v>7881</v>
      </c>
      <c r="E2285" s="16" t="s">
        <v>7880</v>
      </c>
      <c r="F2285" s="20" t="s">
        <v>7882</v>
      </c>
    </row>
    <row r="2286" spans="4:6" x14ac:dyDescent="0.25">
      <c r="D2286" s="12" t="s">
        <v>3139</v>
      </c>
      <c r="E2286" s="16" t="s">
        <v>3138</v>
      </c>
      <c r="F2286" s="20" t="s">
        <v>3140</v>
      </c>
    </row>
    <row r="2287" spans="4:6" x14ac:dyDescent="0.25">
      <c r="D2287" s="12" t="s">
        <v>6559</v>
      </c>
      <c r="E2287" s="16" t="s">
        <v>6558</v>
      </c>
      <c r="F2287" s="20" t="s">
        <v>6560</v>
      </c>
    </row>
    <row r="2288" spans="4:6" x14ac:dyDescent="0.25">
      <c r="D2288" s="11" t="s">
        <v>6562</v>
      </c>
      <c r="E2288" s="17" t="s">
        <v>6561</v>
      </c>
      <c r="F2288" s="19" t="s">
        <v>6563</v>
      </c>
    </row>
    <row r="2289" spans="4:6" x14ac:dyDescent="0.25">
      <c r="D2289" s="12" t="s">
        <v>6565</v>
      </c>
      <c r="E2289" s="16" t="s">
        <v>6564</v>
      </c>
      <c r="F2289" s="20" t="s">
        <v>6566</v>
      </c>
    </row>
    <row r="2290" spans="4:6" x14ac:dyDescent="0.25">
      <c r="D2290" s="11" t="s">
        <v>6574</v>
      </c>
      <c r="E2290" s="17" t="s">
        <v>6573</v>
      </c>
      <c r="F2290" s="19" t="s">
        <v>6575</v>
      </c>
    </row>
    <row r="2291" spans="4:6" x14ac:dyDescent="0.25">
      <c r="D2291" s="12" t="s">
        <v>6577</v>
      </c>
      <c r="E2291" s="16" t="s">
        <v>6576</v>
      </c>
      <c r="F2291" s="20" t="s">
        <v>6578</v>
      </c>
    </row>
    <row r="2292" spans="4:6" x14ac:dyDescent="0.25">
      <c r="D2292" s="11" t="s">
        <v>6580</v>
      </c>
      <c r="E2292" s="17" t="s">
        <v>6579</v>
      </c>
      <c r="F2292" s="19" t="s">
        <v>6581</v>
      </c>
    </row>
    <row r="2293" spans="4:6" x14ac:dyDescent="0.25">
      <c r="D2293" s="12" t="s">
        <v>6571</v>
      </c>
      <c r="E2293" s="16" t="s">
        <v>6570</v>
      </c>
      <c r="F2293" s="20" t="s">
        <v>6572</v>
      </c>
    </row>
    <row r="2294" spans="4:6" x14ac:dyDescent="0.25">
      <c r="D2294" s="11" t="s">
        <v>9113</v>
      </c>
      <c r="E2294" s="17" t="s">
        <v>9110</v>
      </c>
      <c r="F2294" s="19" t="s">
        <v>9114</v>
      </c>
    </row>
    <row r="2295" spans="4:6" x14ac:dyDescent="0.25">
      <c r="D2295" s="12" t="s">
        <v>9115</v>
      </c>
      <c r="E2295" s="16" t="s">
        <v>9110</v>
      </c>
      <c r="F2295" s="20" t="s">
        <v>9116</v>
      </c>
    </row>
    <row r="2296" spans="4:6" x14ac:dyDescent="0.25">
      <c r="D2296" s="12" t="s">
        <v>6588</v>
      </c>
      <c r="E2296" s="16" t="s">
        <v>6585</v>
      </c>
      <c r="F2296" s="20" t="s">
        <v>6589</v>
      </c>
    </row>
    <row r="2297" spans="4:6" x14ac:dyDescent="0.25">
      <c r="D2297" s="11" t="s">
        <v>6591</v>
      </c>
      <c r="E2297" s="17" t="s">
        <v>6590</v>
      </c>
      <c r="F2297" s="19" t="s">
        <v>6592</v>
      </c>
    </row>
    <row r="2298" spans="4:6" x14ac:dyDescent="0.25">
      <c r="D2298" s="12" t="s">
        <v>6594</v>
      </c>
      <c r="E2298" s="16" t="s">
        <v>6593</v>
      </c>
      <c r="F2298" s="20" t="s">
        <v>6595</v>
      </c>
    </row>
    <row r="2299" spans="4:6" x14ac:dyDescent="0.25">
      <c r="D2299" s="11" t="s">
        <v>6597</v>
      </c>
      <c r="E2299" s="17" t="s">
        <v>6596</v>
      </c>
      <c r="F2299" s="19" t="s">
        <v>6598</v>
      </c>
    </row>
    <row r="2300" spans="4:6" x14ac:dyDescent="0.25">
      <c r="D2300" s="12" t="s">
        <v>6600</v>
      </c>
      <c r="E2300" s="16" t="s">
        <v>6599</v>
      </c>
      <c r="F2300" s="20" t="s">
        <v>6601</v>
      </c>
    </row>
    <row r="2301" spans="4:6" x14ac:dyDescent="0.25">
      <c r="D2301" s="12" t="s">
        <v>9081</v>
      </c>
      <c r="E2301" s="16" t="s">
        <v>9080</v>
      </c>
      <c r="F2301" s="20" t="s">
        <v>9082</v>
      </c>
    </row>
    <row r="2302" spans="4:6" x14ac:dyDescent="0.25">
      <c r="D2302" s="12" t="s">
        <v>6612</v>
      </c>
      <c r="E2302" s="16" t="s">
        <v>6611</v>
      </c>
      <c r="F2302" s="20" t="s">
        <v>6613</v>
      </c>
    </row>
    <row r="2303" spans="4:6" x14ac:dyDescent="0.25">
      <c r="D2303" s="11" t="s">
        <v>851</v>
      </c>
      <c r="E2303" s="17" t="s">
        <v>848</v>
      </c>
      <c r="F2303" s="19" t="s">
        <v>852</v>
      </c>
    </row>
    <row r="2304" spans="4:6" x14ac:dyDescent="0.25">
      <c r="D2304" s="12" t="s">
        <v>1569</v>
      </c>
      <c r="E2304" s="16" t="s">
        <v>266</v>
      </c>
      <c r="F2304" s="20" t="s">
        <v>1570</v>
      </c>
    </row>
    <row r="2305" spans="4:6" x14ac:dyDescent="0.25">
      <c r="D2305" s="12" t="s">
        <v>6618</v>
      </c>
      <c r="E2305" s="16" t="s">
        <v>6617</v>
      </c>
      <c r="F2305" s="20" t="s">
        <v>6619</v>
      </c>
    </row>
    <row r="2306" spans="4:6" x14ac:dyDescent="0.25">
      <c r="D2306" s="12" t="s">
        <v>6631</v>
      </c>
      <c r="E2306" s="16" t="s">
        <v>6630</v>
      </c>
      <c r="F2306" s="20" t="s">
        <v>6632</v>
      </c>
    </row>
    <row r="2307" spans="4:6" x14ac:dyDescent="0.25">
      <c r="D2307" s="11" t="s">
        <v>6634</v>
      </c>
      <c r="E2307" s="17" t="s">
        <v>6633</v>
      </c>
      <c r="F2307" s="19" t="s">
        <v>6635</v>
      </c>
    </row>
    <row r="2308" spans="4:6" x14ac:dyDescent="0.25">
      <c r="D2308" s="12" t="s">
        <v>6637</v>
      </c>
      <c r="E2308" s="16" t="s">
        <v>6636</v>
      </c>
      <c r="F2308" s="20" t="s">
        <v>6638</v>
      </c>
    </row>
    <row r="2309" spans="4:6" x14ac:dyDescent="0.25">
      <c r="D2309" s="11" t="s">
        <v>6640</v>
      </c>
      <c r="E2309" s="17" t="s">
        <v>6639</v>
      </c>
      <c r="F2309" s="19" t="s">
        <v>6641</v>
      </c>
    </row>
    <row r="2310" spans="4:6" x14ac:dyDescent="0.25">
      <c r="D2310" s="12" t="s">
        <v>6649</v>
      </c>
      <c r="E2310" s="16" t="s">
        <v>6648</v>
      </c>
      <c r="F2310" s="20" t="s">
        <v>6650</v>
      </c>
    </row>
    <row r="2311" spans="4:6" x14ac:dyDescent="0.25">
      <c r="D2311" s="11" t="s">
        <v>6154</v>
      </c>
      <c r="E2311" s="17" t="s">
        <v>6147</v>
      </c>
      <c r="F2311" s="19" t="s">
        <v>6155</v>
      </c>
    </row>
    <row r="2312" spans="4:6" x14ac:dyDescent="0.25">
      <c r="D2312" s="11" t="s">
        <v>6652</v>
      </c>
      <c r="E2312" s="17" t="s">
        <v>6651</v>
      </c>
      <c r="F2312" s="19" t="s">
        <v>6653</v>
      </c>
    </row>
    <row r="2313" spans="4:6" x14ac:dyDescent="0.25">
      <c r="D2313" s="12" t="s">
        <v>6655</v>
      </c>
      <c r="E2313" s="16" t="s">
        <v>6654</v>
      </c>
      <c r="F2313" s="20" t="s">
        <v>6656</v>
      </c>
    </row>
    <row r="2314" spans="4:6" x14ac:dyDescent="0.25">
      <c r="D2314" s="12" t="s">
        <v>6666</v>
      </c>
      <c r="E2314" s="16" t="s">
        <v>6665</v>
      </c>
      <c r="F2314" s="20" t="s">
        <v>6667</v>
      </c>
    </row>
    <row r="2315" spans="4:6" x14ac:dyDescent="0.25">
      <c r="D2315" s="12" t="s">
        <v>8030</v>
      </c>
      <c r="E2315" s="16" t="s">
        <v>8029</v>
      </c>
      <c r="F2315" s="20" t="s">
        <v>8031</v>
      </c>
    </row>
    <row r="2316" spans="4:6" x14ac:dyDescent="0.25">
      <c r="D2316" s="12" t="s">
        <v>8697</v>
      </c>
      <c r="E2316" s="16" t="s">
        <v>8696</v>
      </c>
      <c r="F2316" s="20" t="s">
        <v>8698</v>
      </c>
    </row>
    <row r="2317" spans="4:6" x14ac:dyDescent="0.25">
      <c r="D2317" s="11" t="s">
        <v>694</v>
      </c>
      <c r="E2317" s="17" t="s">
        <v>192</v>
      </c>
      <c r="F2317" s="19" t="s">
        <v>695</v>
      </c>
    </row>
    <row r="2318" spans="4:6" x14ac:dyDescent="0.25">
      <c r="D2318" s="12" t="s">
        <v>6672</v>
      </c>
      <c r="E2318" s="16" t="s">
        <v>6671</v>
      </c>
      <c r="F2318" s="20" t="s">
        <v>6673</v>
      </c>
    </row>
    <row r="2319" spans="4:6" x14ac:dyDescent="0.25">
      <c r="D2319" s="12" t="s">
        <v>6678</v>
      </c>
      <c r="E2319" s="16" t="s">
        <v>6677</v>
      </c>
      <c r="F2319" s="20" t="s">
        <v>6679</v>
      </c>
    </row>
    <row r="2320" spans="4:6" x14ac:dyDescent="0.25">
      <c r="D2320" s="11" t="s">
        <v>6675</v>
      </c>
      <c r="E2320" s="17" t="s">
        <v>6674</v>
      </c>
      <c r="F2320" s="19" t="s">
        <v>6676</v>
      </c>
    </row>
    <row r="2321" spans="4:6" x14ac:dyDescent="0.25">
      <c r="D2321" s="12" t="s">
        <v>6684</v>
      </c>
      <c r="E2321" s="16" t="s">
        <v>6683</v>
      </c>
      <c r="F2321" s="20" t="s">
        <v>6685</v>
      </c>
    </row>
    <row r="2322" spans="4:6" x14ac:dyDescent="0.25">
      <c r="D2322" s="11" t="s">
        <v>6687</v>
      </c>
      <c r="E2322" s="17" t="s">
        <v>6686</v>
      </c>
      <c r="F2322" s="19" t="s">
        <v>6688</v>
      </c>
    </row>
    <row r="2323" spans="4:6" x14ac:dyDescent="0.25">
      <c r="D2323" s="11" t="s">
        <v>4091</v>
      </c>
      <c r="E2323" s="17" t="s">
        <v>89</v>
      </c>
      <c r="F2323" s="19" t="s">
        <v>4092</v>
      </c>
    </row>
    <row r="2324" spans="4:6" x14ac:dyDescent="0.25">
      <c r="D2324" s="11" t="s">
        <v>8776</v>
      </c>
      <c r="E2324" s="17" t="s">
        <v>8775</v>
      </c>
      <c r="F2324" s="19" t="s">
        <v>8777</v>
      </c>
    </row>
    <row r="2325" spans="4:6" x14ac:dyDescent="0.25">
      <c r="D2325" s="11" t="s">
        <v>6692</v>
      </c>
      <c r="E2325" s="17" t="s">
        <v>158</v>
      </c>
      <c r="F2325" s="19" t="s">
        <v>6693</v>
      </c>
    </row>
    <row r="2326" spans="4:6" x14ac:dyDescent="0.25">
      <c r="D2326" s="12" t="s">
        <v>6695</v>
      </c>
      <c r="E2326" s="16" t="s">
        <v>6694</v>
      </c>
      <c r="F2326" s="20" t="s">
        <v>6696</v>
      </c>
    </row>
    <row r="2327" spans="4:6" x14ac:dyDescent="0.25">
      <c r="D2327" s="11" t="s">
        <v>6698</v>
      </c>
      <c r="E2327" s="17" t="s">
        <v>6697</v>
      </c>
      <c r="F2327" s="19" t="s">
        <v>6699</v>
      </c>
    </row>
    <row r="2328" spans="4:6" x14ac:dyDescent="0.25">
      <c r="D2328" s="12" t="s">
        <v>6701</v>
      </c>
      <c r="E2328" s="16" t="s">
        <v>6700</v>
      </c>
      <c r="F2328" s="20" t="s">
        <v>6702</v>
      </c>
    </row>
    <row r="2329" spans="4:6" x14ac:dyDescent="0.25">
      <c r="D2329" s="11" t="s">
        <v>6710</v>
      </c>
      <c r="E2329" s="17" t="s">
        <v>6709</v>
      </c>
      <c r="F2329" s="19" t="s">
        <v>6711</v>
      </c>
    </row>
    <row r="2330" spans="4:6" x14ac:dyDescent="0.25">
      <c r="D2330" s="12" t="s">
        <v>6713</v>
      </c>
      <c r="E2330" s="16" t="s">
        <v>6712</v>
      </c>
      <c r="F2330" s="20" t="s">
        <v>6714</v>
      </c>
    </row>
    <row r="2331" spans="4:6" x14ac:dyDescent="0.25">
      <c r="D2331" s="11" t="s">
        <v>6716</v>
      </c>
      <c r="E2331" s="17" t="s">
        <v>6715</v>
      </c>
      <c r="F2331" s="19" t="s">
        <v>6717</v>
      </c>
    </row>
    <row r="2332" spans="4:6" x14ac:dyDescent="0.25">
      <c r="D2332" s="12" t="s">
        <v>6719</v>
      </c>
      <c r="E2332" s="16" t="s">
        <v>6718</v>
      </c>
      <c r="F2332" s="20" t="s">
        <v>6720</v>
      </c>
    </row>
    <row r="2333" spans="4:6" x14ac:dyDescent="0.25">
      <c r="D2333" s="12" t="s">
        <v>7782</v>
      </c>
      <c r="E2333" s="16" t="s">
        <v>7781</v>
      </c>
      <c r="F2333" s="20" t="s">
        <v>7783</v>
      </c>
    </row>
    <row r="2334" spans="4:6" x14ac:dyDescent="0.25">
      <c r="D2334" s="12" t="s">
        <v>6725</v>
      </c>
      <c r="E2334" s="16" t="s">
        <v>6724</v>
      </c>
      <c r="F2334" s="20" t="s">
        <v>6726</v>
      </c>
    </row>
    <row r="2335" spans="4:6" x14ac:dyDescent="0.25">
      <c r="D2335" s="11" t="s">
        <v>6728</v>
      </c>
      <c r="E2335" s="17" t="s">
        <v>6727</v>
      </c>
      <c r="F2335" s="19" t="s">
        <v>6729</v>
      </c>
    </row>
    <row r="2336" spans="4:6" x14ac:dyDescent="0.25">
      <c r="D2336" s="12" t="s">
        <v>6516</v>
      </c>
      <c r="E2336" s="16" t="s">
        <v>6515</v>
      </c>
      <c r="F2336" s="20" t="s">
        <v>6517</v>
      </c>
    </row>
    <row r="2337" spans="4:6" x14ac:dyDescent="0.25">
      <c r="D2337" s="12" t="s">
        <v>5016</v>
      </c>
      <c r="E2337" s="16" t="s">
        <v>5013</v>
      </c>
      <c r="F2337" s="20" t="s">
        <v>5017</v>
      </c>
    </row>
    <row r="2338" spans="4:6" x14ac:dyDescent="0.25">
      <c r="D2338" s="11" t="s">
        <v>5016</v>
      </c>
      <c r="E2338" s="17" t="s">
        <v>6080</v>
      </c>
      <c r="F2338" s="19" t="s">
        <v>6081</v>
      </c>
    </row>
    <row r="2339" spans="4:6" x14ac:dyDescent="0.25">
      <c r="D2339" s="12" t="s">
        <v>8425</v>
      </c>
      <c r="E2339" s="16" t="s">
        <v>8424</v>
      </c>
      <c r="F2339" s="20" t="s">
        <v>8426</v>
      </c>
    </row>
    <row r="2340" spans="4:6" x14ac:dyDescent="0.25">
      <c r="D2340" s="11" t="s">
        <v>6603</v>
      </c>
      <c r="E2340" s="17" t="s">
        <v>6602</v>
      </c>
      <c r="F2340" s="19" t="s">
        <v>6604</v>
      </c>
    </row>
    <row r="2341" spans="4:6" x14ac:dyDescent="0.25">
      <c r="D2341" s="12" t="s">
        <v>6736</v>
      </c>
      <c r="E2341" s="16" t="s">
        <v>6735</v>
      </c>
      <c r="F2341" s="20" t="s">
        <v>6737</v>
      </c>
    </row>
    <row r="2342" spans="4:6" x14ac:dyDescent="0.25">
      <c r="D2342" s="11" t="s">
        <v>6736</v>
      </c>
      <c r="E2342" s="17" t="s">
        <v>6735</v>
      </c>
      <c r="F2342" s="19" t="s">
        <v>6738</v>
      </c>
    </row>
    <row r="2343" spans="4:6" x14ac:dyDescent="0.25">
      <c r="D2343" s="12" t="s">
        <v>8600</v>
      </c>
      <c r="E2343" s="16" t="s">
        <v>8599</v>
      </c>
      <c r="F2343" s="20" t="s">
        <v>8601</v>
      </c>
    </row>
    <row r="2344" spans="4:6" x14ac:dyDescent="0.25">
      <c r="D2344" s="12" t="s">
        <v>6739</v>
      </c>
      <c r="E2344" s="16" t="s">
        <v>6735</v>
      </c>
      <c r="F2344" s="20" t="s">
        <v>6740</v>
      </c>
    </row>
    <row r="2345" spans="4:6" x14ac:dyDescent="0.25">
      <c r="D2345" s="11" t="s">
        <v>6741</v>
      </c>
      <c r="E2345" s="17" t="s">
        <v>6735</v>
      </c>
      <c r="F2345" s="19" t="s">
        <v>6742</v>
      </c>
    </row>
    <row r="2346" spans="4:6" x14ac:dyDescent="0.25">
      <c r="D2346" s="11" t="s">
        <v>6746</v>
      </c>
      <c r="E2346" s="17" t="s">
        <v>6745</v>
      </c>
      <c r="F2346" s="19" t="s">
        <v>6747</v>
      </c>
    </row>
    <row r="2347" spans="4:6" x14ac:dyDescent="0.25">
      <c r="D2347" s="12" t="s">
        <v>6749</v>
      </c>
      <c r="E2347" s="16" t="s">
        <v>6748</v>
      </c>
      <c r="F2347" s="20" t="s">
        <v>6750</v>
      </c>
    </row>
    <row r="2348" spans="4:6" x14ac:dyDescent="0.25">
      <c r="D2348" s="11" t="s">
        <v>6751</v>
      </c>
      <c r="E2348" s="17" t="s">
        <v>6748</v>
      </c>
      <c r="F2348" s="19" t="s">
        <v>6752</v>
      </c>
    </row>
    <row r="2349" spans="4:6" x14ac:dyDescent="0.25">
      <c r="D2349" s="12" t="s">
        <v>6743</v>
      </c>
      <c r="E2349" s="16" t="s">
        <v>6735</v>
      </c>
      <c r="F2349" s="20" t="s">
        <v>6744</v>
      </c>
    </row>
    <row r="2350" spans="4:6" x14ac:dyDescent="0.25">
      <c r="D2350" s="12" t="s">
        <v>7478</v>
      </c>
      <c r="E2350" s="16" t="s">
        <v>7477</v>
      </c>
      <c r="F2350" s="20" t="s">
        <v>7479</v>
      </c>
    </row>
    <row r="2351" spans="4:6" x14ac:dyDescent="0.25">
      <c r="D2351" s="11" t="s">
        <v>6756</v>
      </c>
      <c r="E2351" s="17" t="s">
        <v>6753</v>
      </c>
      <c r="F2351" s="19" t="s">
        <v>6757</v>
      </c>
    </row>
    <row r="2352" spans="4:6" x14ac:dyDescent="0.25">
      <c r="D2352" s="12" t="s">
        <v>6759</v>
      </c>
      <c r="E2352" s="16" t="s">
        <v>6758</v>
      </c>
      <c r="F2352" s="20" t="s">
        <v>6760</v>
      </c>
    </row>
    <row r="2353" spans="4:6" x14ac:dyDescent="0.25">
      <c r="D2353" s="12" t="s">
        <v>8369</v>
      </c>
      <c r="E2353" s="16" t="s">
        <v>8368</v>
      </c>
      <c r="F2353" s="20" t="s">
        <v>8370</v>
      </c>
    </row>
    <row r="2354" spans="4:6" x14ac:dyDescent="0.25">
      <c r="D2354" s="12" t="s">
        <v>5659</v>
      </c>
      <c r="E2354" s="16" t="s">
        <v>5658</v>
      </c>
      <c r="F2354" s="20" t="s">
        <v>5660</v>
      </c>
    </row>
    <row r="2355" spans="4:6" x14ac:dyDescent="0.25">
      <c r="D2355" s="12" t="s">
        <v>6767</v>
      </c>
      <c r="E2355" s="16" t="s">
        <v>6761</v>
      </c>
      <c r="F2355" s="20" t="s">
        <v>6768</v>
      </c>
    </row>
    <row r="2356" spans="4:6" x14ac:dyDescent="0.25">
      <c r="D2356" s="11" t="s">
        <v>5842</v>
      </c>
      <c r="E2356" s="17" t="s">
        <v>5839</v>
      </c>
      <c r="F2356" s="19" t="s">
        <v>5843</v>
      </c>
    </row>
    <row r="2357" spans="4:6" x14ac:dyDescent="0.25">
      <c r="D2357" s="11" t="s">
        <v>9152</v>
      </c>
      <c r="E2357" s="17" t="s">
        <v>9151</v>
      </c>
      <c r="F2357" s="19" t="s">
        <v>9153</v>
      </c>
    </row>
    <row r="2358" spans="4:6" x14ac:dyDescent="0.25">
      <c r="D2358" s="12" t="s">
        <v>6772</v>
      </c>
      <c r="E2358" s="16" t="s">
        <v>6769</v>
      </c>
      <c r="F2358" s="20" t="s">
        <v>6773</v>
      </c>
    </row>
    <row r="2359" spans="4:6" x14ac:dyDescent="0.25">
      <c r="D2359" s="11" t="s">
        <v>6774</v>
      </c>
      <c r="E2359" s="17" t="s">
        <v>6769</v>
      </c>
      <c r="F2359" s="19" t="s">
        <v>6775</v>
      </c>
    </row>
    <row r="2360" spans="4:6" x14ac:dyDescent="0.25">
      <c r="D2360" s="11" t="s">
        <v>6779</v>
      </c>
      <c r="E2360" s="17" t="s">
        <v>6778</v>
      </c>
      <c r="F2360" s="19" t="s">
        <v>6780</v>
      </c>
    </row>
    <row r="2361" spans="4:6" x14ac:dyDescent="0.25">
      <c r="D2361" s="12" t="s">
        <v>8562</v>
      </c>
      <c r="E2361" s="16" t="s">
        <v>8559</v>
      </c>
      <c r="F2361" s="20" t="s">
        <v>8563</v>
      </c>
    </row>
    <row r="2362" spans="4:6" x14ac:dyDescent="0.25">
      <c r="D2362" s="12" t="s">
        <v>6782</v>
      </c>
      <c r="E2362" s="16" t="s">
        <v>6781</v>
      </c>
      <c r="F2362" s="20" t="s">
        <v>6783</v>
      </c>
    </row>
    <row r="2363" spans="4:6" x14ac:dyDescent="0.25">
      <c r="D2363" s="12" t="s">
        <v>6793</v>
      </c>
      <c r="E2363" s="16" t="s">
        <v>6792</v>
      </c>
      <c r="F2363" s="20" t="s">
        <v>6794</v>
      </c>
    </row>
    <row r="2364" spans="4:6" x14ac:dyDescent="0.25">
      <c r="D2364" s="11" t="s">
        <v>6796</v>
      </c>
      <c r="E2364" s="17" t="s">
        <v>6795</v>
      </c>
      <c r="F2364" s="19" t="s">
        <v>6797</v>
      </c>
    </row>
    <row r="2365" spans="4:6" x14ac:dyDescent="0.25">
      <c r="D2365" s="12" t="s">
        <v>3459</v>
      </c>
      <c r="E2365" s="16" t="s">
        <v>3458</v>
      </c>
      <c r="F2365" s="20" t="s">
        <v>3460</v>
      </c>
    </row>
    <row r="2366" spans="4:6" x14ac:dyDescent="0.25">
      <c r="D2366" s="12" t="s">
        <v>6798</v>
      </c>
      <c r="E2366" s="16" t="s">
        <v>6795</v>
      </c>
      <c r="F2366" s="20" t="s">
        <v>6799</v>
      </c>
    </row>
    <row r="2367" spans="4:6" x14ac:dyDescent="0.25">
      <c r="D2367" s="11" t="s">
        <v>6800</v>
      </c>
      <c r="E2367" s="17" t="s">
        <v>6795</v>
      </c>
      <c r="F2367" s="19" t="s">
        <v>6801</v>
      </c>
    </row>
    <row r="2368" spans="4:6" x14ac:dyDescent="0.25">
      <c r="D2368" s="11" t="s">
        <v>5804</v>
      </c>
      <c r="E2368" s="17" t="s">
        <v>5795</v>
      </c>
      <c r="F2368" s="19" t="s">
        <v>5805</v>
      </c>
    </row>
    <row r="2369" spans="4:6" x14ac:dyDescent="0.25">
      <c r="D2369" s="12" t="s">
        <v>6803</v>
      </c>
      <c r="E2369" s="16" t="s">
        <v>6802</v>
      </c>
      <c r="F2369" s="20" t="s">
        <v>6804</v>
      </c>
    </row>
    <row r="2370" spans="4:6" x14ac:dyDescent="0.25">
      <c r="D2370" s="11" t="s">
        <v>1870</v>
      </c>
      <c r="E2370" s="17" t="s">
        <v>1869</v>
      </c>
      <c r="F2370" s="19" t="s">
        <v>1871</v>
      </c>
    </row>
    <row r="2371" spans="4:6" x14ac:dyDescent="0.25">
      <c r="D2371" s="11" t="s">
        <v>4345</v>
      </c>
      <c r="E2371" s="17" t="s">
        <v>4340</v>
      </c>
      <c r="F2371" s="19" t="s">
        <v>4346</v>
      </c>
    </row>
    <row r="2372" spans="4:6" x14ac:dyDescent="0.25">
      <c r="D2372" s="11" t="s">
        <v>4345</v>
      </c>
      <c r="E2372" s="17" t="s">
        <v>6805</v>
      </c>
      <c r="F2372" s="19" t="s">
        <v>6806</v>
      </c>
    </row>
    <row r="2373" spans="4:6" x14ac:dyDescent="0.25">
      <c r="D2373" s="12" t="s">
        <v>6808</v>
      </c>
      <c r="E2373" s="16" t="s">
        <v>6807</v>
      </c>
      <c r="F2373" s="20" t="s">
        <v>6809</v>
      </c>
    </row>
    <row r="2374" spans="4:6" x14ac:dyDescent="0.25">
      <c r="D2374" s="12" t="s">
        <v>3573</v>
      </c>
      <c r="E2374" s="16" t="s">
        <v>3568</v>
      </c>
      <c r="F2374" s="20" t="s">
        <v>3574</v>
      </c>
    </row>
    <row r="2375" spans="4:6" x14ac:dyDescent="0.25">
      <c r="D2375" s="12" t="s">
        <v>7159</v>
      </c>
      <c r="E2375" s="16" t="s">
        <v>7158</v>
      </c>
      <c r="F2375" s="20" t="s">
        <v>7160</v>
      </c>
    </row>
    <row r="2376" spans="4:6" x14ac:dyDescent="0.25">
      <c r="D2376" s="11" t="s">
        <v>6811</v>
      </c>
      <c r="E2376" s="17" t="s">
        <v>6810</v>
      </c>
      <c r="F2376" s="19" t="s">
        <v>6812</v>
      </c>
    </row>
    <row r="2377" spans="4:6" x14ac:dyDescent="0.25">
      <c r="D2377" s="12" t="s">
        <v>6814</v>
      </c>
      <c r="E2377" s="16" t="s">
        <v>6813</v>
      </c>
      <c r="F2377" s="20" t="s">
        <v>6815</v>
      </c>
    </row>
    <row r="2378" spans="4:6" x14ac:dyDescent="0.25">
      <c r="D2378" s="11" t="s">
        <v>9027</v>
      </c>
      <c r="E2378" s="17" t="s">
        <v>9024</v>
      </c>
      <c r="F2378" s="19" t="s">
        <v>9028</v>
      </c>
    </row>
    <row r="2379" spans="4:6" x14ac:dyDescent="0.25">
      <c r="D2379" s="11" t="s">
        <v>6817</v>
      </c>
      <c r="E2379" s="17" t="s">
        <v>6816</v>
      </c>
      <c r="F2379" s="19" t="s">
        <v>6818</v>
      </c>
    </row>
    <row r="2380" spans="4:6" x14ac:dyDescent="0.25">
      <c r="D2380" s="12" t="s">
        <v>6820</v>
      </c>
      <c r="E2380" s="16" t="s">
        <v>6819</v>
      </c>
      <c r="F2380" s="20" t="s">
        <v>6821</v>
      </c>
    </row>
    <row r="2381" spans="4:6" x14ac:dyDescent="0.25">
      <c r="D2381" s="11" t="s">
        <v>6823</v>
      </c>
      <c r="E2381" s="17" t="s">
        <v>6822</v>
      </c>
      <c r="F2381" s="19" t="s">
        <v>6824</v>
      </c>
    </row>
    <row r="2382" spans="4:6" x14ac:dyDescent="0.25">
      <c r="D2382" s="12" t="s">
        <v>5325</v>
      </c>
      <c r="E2382" s="16" t="s">
        <v>5322</v>
      </c>
      <c r="F2382" s="20" t="s">
        <v>5326</v>
      </c>
    </row>
    <row r="2383" spans="4:6" x14ac:dyDescent="0.25">
      <c r="D2383" s="12" t="s">
        <v>6826</v>
      </c>
      <c r="E2383" s="16" t="s">
        <v>6825</v>
      </c>
      <c r="F2383" s="20" t="s">
        <v>6827</v>
      </c>
    </row>
    <row r="2384" spans="4:6" x14ac:dyDescent="0.25">
      <c r="D2384" s="12" t="s">
        <v>6832</v>
      </c>
      <c r="E2384" s="16" t="s">
        <v>6831</v>
      </c>
      <c r="F2384" s="20" t="s">
        <v>6833</v>
      </c>
    </row>
    <row r="2385" spans="4:6" x14ac:dyDescent="0.25">
      <c r="D2385" s="11" t="s">
        <v>3641</v>
      </c>
      <c r="E2385" s="17" t="s">
        <v>3640</v>
      </c>
      <c r="F2385" s="19" t="s">
        <v>3642</v>
      </c>
    </row>
    <row r="2386" spans="4:6" x14ac:dyDescent="0.25">
      <c r="D2386" s="11" t="s">
        <v>6841</v>
      </c>
      <c r="E2386" s="17" t="s">
        <v>6840</v>
      </c>
      <c r="F2386" s="19" t="s">
        <v>6842</v>
      </c>
    </row>
    <row r="2387" spans="4:6" x14ac:dyDescent="0.25">
      <c r="D2387" s="12" t="s">
        <v>6844</v>
      </c>
      <c r="E2387" s="16" t="s">
        <v>6843</v>
      </c>
      <c r="F2387" s="20" t="s">
        <v>6845</v>
      </c>
    </row>
    <row r="2388" spans="4:6" x14ac:dyDescent="0.25">
      <c r="D2388" s="12" t="s">
        <v>5674</v>
      </c>
      <c r="E2388" s="16" t="s">
        <v>5669</v>
      </c>
      <c r="F2388" s="20" t="s">
        <v>5675</v>
      </c>
    </row>
    <row r="2389" spans="4:6" x14ac:dyDescent="0.25">
      <c r="D2389" s="12" t="s">
        <v>6855</v>
      </c>
      <c r="E2389" s="16" t="s">
        <v>6854</v>
      </c>
      <c r="F2389" s="20" t="s">
        <v>6856</v>
      </c>
    </row>
    <row r="2390" spans="4:6" x14ac:dyDescent="0.25">
      <c r="D2390" s="11" t="s">
        <v>6858</v>
      </c>
      <c r="E2390" s="17" t="s">
        <v>6857</v>
      </c>
      <c r="F2390" s="19" t="s">
        <v>6859</v>
      </c>
    </row>
    <row r="2391" spans="4:6" x14ac:dyDescent="0.25">
      <c r="D2391" s="12" t="s">
        <v>3597</v>
      </c>
      <c r="E2391" s="16" t="s">
        <v>3578</v>
      </c>
      <c r="F2391" s="20" t="s">
        <v>3598</v>
      </c>
    </row>
    <row r="2392" spans="4:6" x14ac:dyDescent="0.25">
      <c r="D2392" s="11" t="s">
        <v>6868</v>
      </c>
      <c r="E2392" s="17" t="s">
        <v>6865</v>
      </c>
      <c r="F2392" s="19" t="s">
        <v>6869</v>
      </c>
    </row>
    <row r="2393" spans="4:6" x14ac:dyDescent="0.25">
      <c r="D2393" s="12" t="s">
        <v>6871</v>
      </c>
      <c r="E2393" s="16" t="s">
        <v>6870</v>
      </c>
      <c r="F2393" s="20" t="s">
        <v>6872</v>
      </c>
    </row>
    <row r="2394" spans="4:6" x14ac:dyDescent="0.25">
      <c r="D2394" s="11" t="s">
        <v>6871</v>
      </c>
      <c r="E2394" s="17" t="s">
        <v>6870</v>
      </c>
      <c r="F2394" s="19" t="s">
        <v>6873</v>
      </c>
    </row>
    <row r="2395" spans="4:6" x14ac:dyDescent="0.25">
      <c r="D2395" s="12" t="s">
        <v>6874</v>
      </c>
      <c r="E2395" s="16" t="s">
        <v>6870</v>
      </c>
      <c r="F2395" s="20" t="s">
        <v>6875</v>
      </c>
    </row>
    <row r="2396" spans="4:6" x14ac:dyDescent="0.25">
      <c r="D2396" s="11" t="s">
        <v>6877</v>
      </c>
      <c r="E2396" s="17" t="s">
        <v>6876</v>
      </c>
      <c r="F2396" s="19" t="s">
        <v>6878</v>
      </c>
    </row>
    <row r="2397" spans="4:6" x14ac:dyDescent="0.25">
      <c r="D2397" s="12" t="s">
        <v>6880</v>
      </c>
      <c r="E2397" s="16" t="s">
        <v>6879</v>
      </c>
      <c r="F2397" s="20" t="s">
        <v>6881</v>
      </c>
    </row>
    <row r="2398" spans="4:6" x14ac:dyDescent="0.25">
      <c r="D2398" s="11" t="s">
        <v>6888</v>
      </c>
      <c r="E2398" s="17" t="s">
        <v>6887</v>
      </c>
      <c r="F2398" s="19" t="s">
        <v>6889</v>
      </c>
    </row>
    <row r="2399" spans="4:6" x14ac:dyDescent="0.25">
      <c r="D2399" s="12" t="s">
        <v>8329</v>
      </c>
      <c r="E2399" s="16" t="s">
        <v>8328</v>
      </c>
      <c r="F2399" s="20" t="s">
        <v>8330</v>
      </c>
    </row>
    <row r="2400" spans="4:6" x14ac:dyDescent="0.25">
      <c r="D2400" s="12" t="s">
        <v>6891</v>
      </c>
      <c r="E2400" s="16" t="s">
        <v>6890</v>
      </c>
      <c r="F2400" s="20" t="s">
        <v>6892</v>
      </c>
    </row>
    <row r="2401" spans="4:6" x14ac:dyDescent="0.25">
      <c r="D2401" s="11" t="s">
        <v>6894</v>
      </c>
      <c r="E2401" s="17" t="s">
        <v>6893</v>
      </c>
      <c r="F2401" s="19" t="s">
        <v>6895</v>
      </c>
    </row>
    <row r="2402" spans="4:6" x14ac:dyDescent="0.25">
      <c r="D2402" s="12" t="s">
        <v>6897</v>
      </c>
      <c r="E2402" s="16" t="s">
        <v>6896</v>
      </c>
      <c r="F2402" s="20" t="s">
        <v>6898</v>
      </c>
    </row>
    <row r="2403" spans="4:6" x14ac:dyDescent="0.25">
      <c r="D2403" s="11" t="s">
        <v>6900</v>
      </c>
      <c r="E2403" s="17" t="s">
        <v>6899</v>
      </c>
      <c r="F2403" s="19" t="s">
        <v>6901</v>
      </c>
    </row>
    <row r="2404" spans="4:6" x14ac:dyDescent="0.25">
      <c r="D2404" s="12" t="s">
        <v>6903</v>
      </c>
      <c r="E2404" s="16" t="s">
        <v>6902</v>
      </c>
      <c r="F2404" s="20" t="s">
        <v>6904</v>
      </c>
    </row>
    <row r="2405" spans="4:6" x14ac:dyDescent="0.25">
      <c r="D2405" s="11" t="s">
        <v>6906</v>
      </c>
      <c r="E2405" s="17" t="s">
        <v>6905</v>
      </c>
      <c r="F2405" s="19" t="s">
        <v>6907</v>
      </c>
    </row>
    <row r="2406" spans="4:6" x14ac:dyDescent="0.25">
      <c r="D2406" s="12" t="s">
        <v>6914</v>
      </c>
      <c r="E2406" s="16" t="s">
        <v>6911</v>
      </c>
      <c r="F2406" s="20" t="s">
        <v>6915</v>
      </c>
    </row>
    <row r="2407" spans="4:6" x14ac:dyDescent="0.25">
      <c r="D2407" s="11" t="s">
        <v>6914</v>
      </c>
      <c r="E2407" s="17" t="s">
        <v>6911</v>
      </c>
      <c r="F2407" s="19" t="s">
        <v>6916</v>
      </c>
    </row>
    <row r="2408" spans="4:6" x14ac:dyDescent="0.25">
      <c r="D2408" s="12" t="s">
        <v>6914</v>
      </c>
      <c r="E2408" s="16" t="s">
        <v>6911</v>
      </c>
      <c r="F2408" s="20" t="s">
        <v>6917</v>
      </c>
    </row>
    <row r="2409" spans="4:6" x14ac:dyDescent="0.25">
      <c r="D2409" s="11" t="s">
        <v>6914</v>
      </c>
      <c r="E2409" s="17" t="s">
        <v>6911</v>
      </c>
      <c r="F2409" s="19" t="s">
        <v>6918</v>
      </c>
    </row>
    <row r="2410" spans="4:6" x14ac:dyDescent="0.25">
      <c r="D2410" s="12" t="s">
        <v>6920</v>
      </c>
      <c r="E2410" s="16" t="s">
        <v>6919</v>
      </c>
      <c r="F2410" s="20" t="s">
        <v>6921</v>
      </c>
    </row>
    <row r="2411" spans="4:6" x14ac:dyDescent="0.25">
      <c r="D2411" s="11" t="s">
        <v>6920</v>
      </c>
      <c r="E2411" s="17" t="s">
        <v>6919</v>
      </c>
      <c r="F2411" s="19" t="s">
        <v>6922</v>
      </c>
    </row>
    <row r="2412" spans="4:6" x14ac:dyDescent="0.25">
      <c r="D2412" s="12" t="s">
        <v>6924</v>
      </c>
      <c r="E2412" s="16" t="s">
        <v>6923</v>
      </c>
      <c r="F2412" s="20" t="s">
        <v>6925</v>
      </c>
    </row>
    <row r="2413" spans="4:6" x14ac:dyDescent="0.25">
      <c r="D2413" s="12" t="s">
        <v>5904</v>
      </c>
      <c r="E2413" s="16" t="s">
        <v>5903</v>
      </c>
      <c r="F2413" s="20" t="s">
        <v>5905</v>
      </c>
    </row>
    <row r="2414" spans="4:6" x14ac:dyDescent="0.25">
      <c r="D2414" s="11" t="s">
        <v>6927</v>
      </c>
      <c r="E2414" s="17" t="s">
        <v>6926</v>
      </c>
      <c r="F2414" s="19" t="s">
        <v>6928</v>
      </c>
    </row>
    <row r="2415" spans="4:6" x14ac:dyDescent="0.25">
      <c r="D2415" s="12" t="s">
        <v>6930</v>
      </c>
      <c r="E2415" s="16" t="s">
        <v>6929</v>
      </c>
      <c r="F2415" s="20" t="s">
        <v>6931</v>
      </c>
    </row>
    <row r="2416" spans="4:6" x14ac:dyDescent="0.25">
      <c r="D2416" s="11" t="s">
        <v>6933</v>
      </c>
      <c r="E2416" s="17" t="s">
        <v>6932</v>
      </c>
      <c r="F2416" s="19" t="s">
        <v>6934</v>
      </c>
    </row>
    <row r="2417" spans="4:6" x14ac:dyDescent="0.25">
      <c r="D2417" s="11" t="s">
        <v>6938</v>
      </c>
      <c r="E2417" s="17" t="s">
        <v>6937</v>
      </c>
      <c r="F2417" s="19" t="s">
        <v>6939</v>
      </c>
    </row>
    <row r="2418" spans="4:6" x14ac:dyDescent="0.25">
      <c r="D2418" s="11" t="s">
        <v>1613</v>
      </c>
      <c r="E2418" s="17" t="s">
        <v>1612</v>
      </c>
      <c r="F2418" s="19" t="s">
        <v>1614</v>
      </c>
    </row>
    <row r="2419" spans="4:6" x14ac:dyDescent="0.25">
      <c r="D2419" s="12" t="s">
        <v>6941</v>
      </c>
      <c r="E2419" s="16" t="s">
        <v>6940</v>
      </c>
      <c r="F2419" s="20" t="s">
        <v>6942</v>
      </c>
    </row>
    <row r="2420" spans="4:6" x14ac:dyDescent="0.25">
      <c r="D2420" s="11" t="s">
        <v>6944</v>
      </c>
      <c r="E2420" s="17" t="s">
        <v>6943</v>
      </c>
      <c r="F2420" s="19" t="s">
        <v>6945</v>
      </c>
    </row>
    <row r="2421" spans="4:6" x14ac:dyDescent="0.25">
      <c r="D2421" s="12" t="s">
        <v>6947</v>
      </c>
      <c r="E2421" s="16" t="s">
        <v>6946</v>
      </c>
      <c r="F2421" s="20" t="s">
        <v>6948</v>
      </c>
    </row>
    <row r="2422" spans="4:6" x14ac:dyDescent="0.25">
      <c r="D2422" s="11" t="s">
        <v>6955</v>
      </c>
      <c r="E2422" s="17" t="s">
        <v>6952</v>
      </c>
      <c r="F2422" s="19" t="s">
        <v>6956</v>
      </c>
    </row>
    <row r="2423" spans="4:6" x14ac:dyDescent="0.25">
      <c r="D2423" s="12" t="s">
        <v>6958</v>
      </c>
      <c r="E2423" s="16" t="s">
        <v>6957</v>
      </c>
      <c r="F2423" s="20" t="s">
        <v>6959</v>
      </c>
    </row>
    <row r="2424" spans="4:6" x14ac:dyDescent="0.25">
      <c r="D2424" s="12" t="s">
        <v>6964</v>
      </c>
      <c r="E2424" s="16" t="s">
        <v>6963</v>
      </c>
      <c r="F2424" s="20" t="s">
        <v>6965</v>
      </c>
    </row>
    <row r="2425" spans="4:6" x14ac:dyDescent="0.25">
      <c r="D2425" s="11" t="s">
        <v>6967</v>
      </c>
      <c r="E2425" s="17" t="s">
        <v>6966</v>
      </c>
      <c r="F2425" s="19" t="s">
        <v>6968</v>
      </c>
    </row>
    <row r="2426" spans="4:6" x14ac:dyDescent="0.25">
      <c r="D2426" s="11" t="s">
        <v>6961</v>
      </c>
      <c r="E2426" s="17" t="s">
        <v>6960</v>
      </c>
      <c r="F2426" s="19" t="s">
        <v>6962</v>
      </c>
    </row>
    <row r="2427" spans="4:6" x14ac:dyDescent="0.25">
      <c r="D2427" s="12" t="s">
        <v>6970</v>
      </c>
      <c r="E2427" s="16" t="s">
        <v>6969</v>
      </c>
      <c r="F2427" s="20" t="s">
        <v>6971</v>
      </c>
    </row>
    <row r="2428" spans="4:6" x14ac:dyDescent="0.25">
      <c r="D2428" s="11" t="s">
        <v>6973</v>
      </c>
      <c r="E2428" s="17" t="s">
        <v>6972</v>
      </c>
      <c r="F2428" s="19" t="s">
        <v>6974</v>
      </c>
    </row>
    <row r="2429" spans="4:6" x14ac:dyDescent="0.25">
      <c r="D2429" s="12" t="s">
        <v>3726</v>
      </c>
      <c r="E2429" s="16" t="s">
        <v>3725</v>
      </c>
      <c r="F2429" s="20" t="s">
        <v>3727</v>
      </c>
    </row>
    <row r="2430" spans="4:6" x14ac:dyDescent="0.25">
      <c r="D2430" s="11" t="s">
        <v>1336</v>
      </c>
      <c r="E2430" s="17" t="s">
        <v>1335</v>
      </c>
      <c r="F2430" s="19" t="s">
        <v>1337</v>
      </c>
    </row>
    <row r="2431" spans="4:6" x14ac:dyDescent="0.25">
      <c r="D2431" s="11" t="s">
        <v>2070</v>
      </c>
      <c r="E2431" s="17" t="s">
        <v>2058</v>
      </c>
      <c r="F2431" s="19" t="s">
        <v>2071</v>
      </c>
    </row>
    <row r="2432" spans="4:6" x14ac:dyDescent="0.25">
      <c r="D2432" s="12" t="s">
        <v>6982</v>
      </c>
      <c r="E2432" s="16" t="s">
        <v>6981</v>
      </c>
      <c r="F2432" s="20" t="s">
        <v>6983</v>
      </c>
    </row>
    <row r="2433" spans="4:6" x14ac:dyDescent="0.25">
      <c r="D2433" s="11" t="s">
        <v>6985</v>
      </c>
      <c r="E2433" s="17" t="s">
        <v>6984</v>
      </c>
      <c r="F2433" s="19" t="s">
        <v>6986</v>
      </c>
    </row>
    <row r="2434" spans="4:6" x14ac:dyDescent="0.25">
      <c r="D2434" s="11" t="s">
        <v>6991</v>
      </c>
      <c r="E2434" s="17" t="s">
        <v>6990</v>
      </c>
      <c r="F2434" s="19" t="s">
        <v>6992</v>
      </c>
    </row>
    <row r="2435" spans="4:6" x14ac:dyDescent="0.25">
      <c r="D2435" s="11" t="s">
        <v>6996</v>
      </c>
      <c r="E2435" s="17" t="s">
        <v>6995</v>
      </c>
      <c r="F2435" s="19" t="s">
        <v>6997</v>
      </c>
    </row>
    <row r="2436" spans="4:6" x14ac:dyDescent="0.25">
      <c r="D2436" s="12" t="s">
        <v>5485</v>
      </c>
      <c r="E2436" s="16" t="s">
        <v>5484</v>
      </c>
      <c r="F2436" s="20" t="s">
        <v>5486</v>
      </c>
    </row>
    <row r="2437" spans="4:6" x14ac:dyDescent="0.25">
      <c r="D2437" s="12" t="s">
        <v>2025</v>
      </c>
      <c r="E2437" s="16" t="s">
        <v>2024</v>
      </c>
      <c r="F2437" s="20" t="s">
        <v>2026</v>
      </c>
    </row>
    <row r="2438" spans="4:6" x14ac:dyDescent="0.25">
      <c r="D2438" s="12" t="s">
        <v>6999</v>
      </c>
      <c r="E2438" s="16" t="s">
        <v>6998</v>
      </c>
      <c r="F2438" s="20" t="s">
        <v>7000</v>
      </c>
    </row>
    <row r="2439" spans="4:6" x14ac:dyDescent="0.25">
      <c r="D2439" s="12" t="s">
        <v>7221</v>
      </c>
      <c r="E2439" s="16" t="s">
        <v>7220</v>
      </c>
      <c r="F2439" s="20" t="s">
        <v>7222</v>
      </c>
    </row>
    <row r="2440" spans="4:6" x14ac:dyDescent="0.25">
      <c r="D2440" s="11" t="s">
        <v>7008</v>
      </c>
      <c r="E2440" s="17" t="s">
        <v>7007</v>
      </c>
      <c r="F2440" s="19" t="s">
        <v>7009</v>
      </c>
    </row>
    <row r="2441" spans="4:6" x14ac:dyDescent="0.25">
      <c r="D2441" s="12" t="s">
        <v>7005</v>
      </c>
      <c r="E2441" s="16" t="s">
        <v>7004</v>
      </c>
      <c r="F2441" s="20" t="s">
        <v>7006</v>
      </c>
    </row>
    <row r="2442" spans="4:6" x14ac:dyDescent="0.25">
      <c r="D2442" s="12" t="s">
        <v>7011</v>
      </c>
      <c r="E2442" s="16" t="s">
        <v>7010</v>
      </c>
      <c r="F2442" s="20" t="s">
        <v>7012</v>
      </c>
    </row>
    <row r="2443" spans="4:6" x14ac:dyDescent="0.25">
      <c r="D2443" s="11" t="s">
        <v>8764</v>
      </c>
      <c r="E2443" s="17" t="s">
        <v>8761</v>
      </c>
      <c r="F2443" s="19" t="s">
        <v>8765</v>
      </c>
    </row>
    <row r="2444" spans="4:6" x14ac:dyDescent="0.25">
      <c r="D2444" s="11" t="s">
        <v>7014</v>
      </c>
      <c r="E2444" s="17" t="s">
        <v>7013</v>
      </c>
      <c r="F2444" s="19" t="s">
        <v>7015</v>
      </c>
    </row>
    <row r="2445" spans="4:6" x14ac:dyDescent="0.25">
      <c r="D2445" s="12" t="s">
        <v>7017</v>
      </c>
      <c r="E2445" s="16" t="s">
        <v>7016</v>
      </c>
      <c r="F2445" s="20" t="s">
        <v>7018</v>
      </c>
    </row>
    <row r="2446" spans="4:6" x14ac:dyDescent="0.25">
      <c r="D2446" s="11" t="s">
        <v>7019</v>
      </c>
      <c r="E2446" s="17" t="s">
        <v>7016</v>
      </c>
      <c r="F2446" s="19" t="s">
        <v>7020</v>
      </c>
    </row>
    <row r="2447" spans="4:6" x14ac:dyDescent="0.25">
      <c r="D2447" s="12" t="s">
        <v>7021</v>
      </c>
      <c r="E2447" s="16" t="s">
        <v>7016</v>
      </c>
      <c r="F2447" s="20" t="s">
        <v>7022</v>
      </c>
    </row>
    <row r="2448" spans="4:6" x14ac:dyDescent="0.25">
      <c r="D2448" s="11" t="s">
        <v>7023</v>
      </c>
      <c r="E2448" s="17" t="s">
        <v>7016</v>
      </c>
      <c r="F2448" s="19" t="s">
        <v>7024</v>
      </c>
    </row>
    <row r="2449" spans="4:6" x14ac:dyDescent="0.25">
      <c r="D2449" s="12" t="s">
        <v>7023</v>
      </c>
      <c r="E2449" s="16" t="s">
        <v>7016</v>
      </c>
      <c r="F2449" s="20" t="s">
        <v>7025</v>
      </c>
    </row>
    <row r="2450" spans="4:6" x14ac:dyDescent="0.25">
      <c r="D2450" s="11" t="s">
        <v>7026</v>
      </c>
      <c r="E2450" s="17" t="s">
        <v>7016</v>
      </c>
      <c r="F2450" s="19" t="s">
        <v>7027</v>
      </c>
    </row>
    <row r="2451" spans="4:6" x14ac:dyDescent="0.25">
      <c r="D2451" s="12" t="s">
        <v>7028</v>
      </c>
      <c r="E2451" s="16" t="s">
        <v>7016</v>
      </c>
      <c r="F2451" s="20" t="s">
        <v>7029</v>
      </c>
    </row>
    <row r="2452" spans="4:6" x14ac:dyDescent="0.25">
      <c r="D2452" s="11" t="s">
        <v>7036</v>
      </c>
      <c r="E2452" s="17" t="s">
        <v>7033</v>
      </c>
      <c r="F2452" s="19" t="s">
        <v>7037</v>
      </c>
    </row>
    <row r="2453" spans="4:6" x14ac:dyDescent="0.25">
      <c r="D2453" s="11" t="s">
        <v>3693</v>
      </c>
      <c r="E2453" s="17" t="s">
        <v>3692</v>
      </c>
      <c r="F2453" s="19" t="s">
        <v>3694</v>
      </c>
    </row>
    <row r="2454" spans="4:6" x14ac:dyDescent="0.25">
      <c r="D2454" s="11" t="s">
        <v>7041</v>
      </c>
      <c r="E2454" s="17" t="s">
        <v>7040</v>
      </c>
      <c r="F2454" s="19" t="s">
        <v>7042</v>
      </c>
    </row>
    <row r="2455" spans="4:6" x14ac:dyDescent="0.25">
      <c r="D2455" s="12" t="s">
        <v>7038</v>
      </c>
      <c r="E2455" s="16" t="s">
        <v>296</v>
      </c>
      <c r="F2455" s="20" t="s">
        <v>7039</v>
      </c>
    </row>
    <row r="2456" spans="4:6" x14ac:dyDescent="0.25">
      <c r="D2456" s="12" t="s">
        <v>7050</v>
      </c>
      <c r="E2456" s="16" t="s">
        <v>7049</v>
      </c>
      <c r="F2456" s="20" t="s">
        <v>7051</v>
      </c>
    </row>
    <row r="2457" spans="4:6" x14ac:dyDescent="0.25">
      <c r="D2457" s="12" t="s">
        <v>7055</v>
      </c>
      <c r="E2457" s="16" t="s">
        <v>7052</v>
      </c>
      <c r="F2457" s="20" t="s">
        <v>7056</v>
      </c>
    </row>
    <row r="2458" spans="4:6" x14ac:dyDescent="0.25">
      <c r="D2458" s="11" t="s">
        <v>7064</v>
      </c>
      <c r="E2458" s="17" t="s">
        <v>7063</v>
      </c>
      <c r="F2458" s="19" t="s">
        <v>7065</v>
      </c>
    </row>
    <row r="2459" spans="4:6" x14ac:dyDescent="0.25">
      <c r="D2459" s="12" t="s">
        <v>7067</v>
      </c>
      <c r="E2459" s="16" t="s">
        <v>7066</v>
      </c>
      <c r="F2459" s="20" t="s">
        <v>7068</v>
      </c>
    </row>
    <row r="2460" spans="4:6" x14ac:dyDescent="0.25">
      <c r="D2460" s="11" t="s">
        <v>7070</v>
      </c>
      <c r="E2460" s="17" t="s">
        <v>7069</v>
      </c>
      <c r="F2460" s="19" t="s">
        <v>7071</v>
      </c>
    </row>
    <row r="2461" spans="4:6" x14ac:dyDescent="0.25">
      <c r="D2461" s="11" t="s">
        <v>7076</v>
      </c>
      <c r="E2461" s="17" t="s">
        <v>7075</v>
      </c>
      <c r="F2461" s="19" t="s">
        <v>7077</v>
      </c>
    </row>
    <row r="2462" spans="4:6" x14ac:dyDescent="0.25">
      <c r="D2462" s="12" t="s">
        <v>7079</v>
      </c>
      <c r="E2462" s="16" t="s">
        <v>7078</v>
      </c>
      <c r="F2462" s="20" t="s">
        <v>7080</v>
      </c>
    </row>
    <row r="2463" spans="4:6" x14ac:dyDescent="0.25">
      <c r="D2463" s="11" t="s">
        <v>7082</v>
      </c>
      <c r="E2463" s="17" t="s">
        <v>7081</v>
      </c>
      <c r="F2463" s="19" t="s">
        <v>7083</v>
      </c>
    </row>
    <row r="2464" spans="4:6" x14ac:dyDescent="0.25">
      <c r="D2464" s="11" t="s">
        <v>7088</v>
      </c>
      <c r="E2464" s="17" t="s">
        <v>7087</v>
      </c>
      <c r="F2464" s="19" t="s">
        <v>7089</v>
      </c>
    </row>
    <row r="2465" spans="4:6" x14ac:dyDescent="0.25">
      <c r="D2465" s="12" t="s">
        <v>7431</v>
      </c>
      <c r="E2465" s="16" t="s">
        <v>7430</v>
      </c>
      <c r="F2465" s="20" t="s">
        <v>7432</v>
      </c>
    </row>
    <row r="2466" spans="4:6" x14ac:dyDescent="0.25">
      <c r="D2466" s="12" t="s">
        <v>7096</v>
      </c>
      <c r="E2466" s="16" t="s">
        <v>7093</v>
      </c>
      <c r="F2466" s="20" t="s">
        <v>7097</v>
      </c>
    </row>
    <row r="2467" spans="4:6" x14ac:dyDescent="0.25">
      <c r="D2467" s="11" t="s">
        <v>6790</v>
      </c>
      <c r="E2467" s="17" t="s">
        <v>6789</v>
      </c>
      <c r="F2467" s="19" t="s">
        <v>6791</v>
      </c>
    </row>
    <row r="2468" spans="4:6" x14ac:dyDescent="0.25">
      <c r="D2468" s="11" t="s">
        <v>7105</v>
      </c>
      <c r="E2468" s="17" t="s">
        <v>7104</v>
      </c>
      <c r="F2468" s="19" t="s">
        <v>7106</v>
      </c>
    </row>
    <row r="2469" spans="4:6" x14ac:dyDescent="0.25">
      <c r="D2469" s="11" t="s">
        <v>7114</v>
      </c>
      <c r="E2469" s="17" t="s">
        <v>7113</v>
      </c>
      <c r="F2469" s="19" t="s">
        <v>7115</v>
      </c>
    </row>
    <row r="2470" spans="4:6" x14ac:dyDescent="0.25">
      <c r="D2470" s="12" t="s">
        <v>7108</v>
      </c>
      <c r="E2470" s="16" t="s">
        <v>7107</v>
      </c>
      <c r="F2470" s="20" t="s">
        <v>7109</v>
      </c>
    </row>
    <row r="2471" spans="4:6" x14ac:dyDescent="0.25">
      <c r="D2471" s="11" t="s">
        <v>7108</v>
      </c>
      <c r="E2471" s="17" t="s">
        <v>7107</v>
      </c>
      <c r="F2471" s="19" t="s">
        <v>7110</v>
      </c>
    </row>
    <row r="2472" spans="4:6" x14ac:dyDescent="0.25">
      <c r="D2472" s="12" t="s">
        <v>7111</v>
      </c>
      <c r="E2472" s="16" t="s">
        <v>7107</v>
      </c>
      <c r="F2472" s="20" t="s">
        <v>7112</v>
      </c>
    </row>
    <row r="2473" spans="4:6" x14ac:dyDescent="0.25">
      <c r="D2473" s="12" t="s">
        <v>7117</v>
      </c>
      <c r="E2473" s="16" t="s">
        <v>7116</v>
      </c>
      <c r="F2473" s="20" t="s">
        <v>7118</v>
      </c>
    </row>
    <row r="2474" spans="4:6" x14ac:dyDescent="0.25">
      <c r="D2474" s="11" t="s">
        <v>7120</v>
      </c>
      <c r="E2474" s="17" t="s">
        <v>7119</v>
      </c>
      <c r="F2474" s="19" t="s">
        <v>7121</v>
      </c>
    </row>
    <row r="2475" spans="4:6" x14ac:dyDescent="0.25">
      <c r="D2475" s="12" t="s">
        <v>7123</v>
      </c>
      <c r="E2475" s="16" t="s">
        <v>7122</v>
      </c>
      <c r="F2475" s="20" t="s">
        <v>7124</v>
      </c>
    </row>
    <row r="2476" spans="4:6" x14ac:dyDescent="0.25">
      <c r="D2476" s="12" t="s">
        <v>7129</v>
      </c>
      <c r="E2476" s="16" t="s">
        <v>7128</v>
      </c>
      <c r="F2476" s="20" t="s">
        <v>7130</v>
      </c>
    </row>
    <row r="2477" spans="4:6" x14ac:dyDescent="0.25">
      <c r="D2477" s="11" t="s">
        <v>7132</v>
      </c>
      <c r="E2477" s="17" t="s">
        <v>7131</v>
      </c>
      <c r="F2477" s="19" t="s">
        <v>7133</v>
      </c>
    </row>
    <row r="2478" spans="4:6" x14ac:dyDescent="0.25">
      <c r="D2478" s="11" t="s">
        <v>7365</v>
      </c>
      <c r="E2478" s="17" t="s">
        <v>7364</v>
      </c>
      <c r="F2478" s="19" t="s">
        <v>7366</v>
      </c>
    </row>
    <row r="2479" spans="4:6" x14ac:dyDescent="0.25">
      <c r="D2479" s="11" t="s">
        <v>2434</v>
      </c>
      <c r="E2479" s="17" t="s">
        <v>2429</v>
      </c>
      <c r="F2479" s="19" t="s">
        <v>2435</v>
      </c>
    </row>
    <row r="2480" spans="4:6" x14ac:dyDescent="0.25">
      <c r="D2480" s="11" t="s">
        <v>7138</v>
      </c>
      <c r="E2480" s="17" t="s">
        <v>7137</v>
      </c>
      <c r="F2480" s="19" t="s">
        <v>7139</v>
      </c>
    </row>
    <row r="2481" spans="4:6" x14ac:dyDescent="0.25">
      <c r="D2481" s="11" t="s">
        <v>7144</v>
      </c>
      <c r="E2481" s="17" t="s">
        <v>7143</v>
      </c>
      <c r="F2481" s="19" t="s">
        <v>7145</v>
      </c>
    </row>
    <row r="2482" spans="4:6" x14ac:dyDescent="0.25">
      <c r="D2482" s="12" t="s">
        <v>7147</v>
      </c>
      <c r="E2482" s="16" t="s">
        <v>7146</v>
      </c>
      <c r="F2482" s="20" t="s">
        <v>7148</v>
      </c>
    </row>
    <row r="2483" spans="4:6" x14ac:dyDescent="0.25">
      <c r="D2483" s="11" t="s">
        <v>7150</v>
      </c>
      <c r="E2483" s="17" t="s">
        <v>7149</v>
      </c>
      <c r="F2483" s="19" t="s">
        <v>7151</v>
      </c>
    </row>
    <row r="2484" spans="4:6" x14ac:dyDescent="0.25">
      <c r="D2484" s="12" t="s">
        <v>7153</v>
      </c>
      <c r="E2484" s="16" t="s">
        <v>7152</v>
      </c>
      <c r="F2484" s="20" t="s">
        <v>7154</v>
      </c>
    </row>
    <row r="2485" spans="4:6" x14ac:dyDescent="0.25">
      <c r="D2485" s="11" t="s">
        <v>4735</v>
      </c>
      <c r="E2485" s="17" t="s">
        <v>4728</v>
      </c>
      <c r="F2485" s="19" t="s">
        <v>4736</v>
      </c>
    </row>
    <row r="2486" spans="4:6" x14ac:dyDescent="0.25">
      <c r="D2486" s="11" t="s">
        <v>7156</v>
      </c>
      <c r="E2486" s="17" t="s">
        <v>7155</v>
      </c>
      <c r="F2486" s="19" t="s">
        <v>7157</v>
      </c>
    </row>
    <row r="2487" spans="4:6" x14ac:dyDescent="0.25">
      <c r="D2487" s="11" t="s">
        <v>3560</v>
      </c>
      <c r="E2487" s="17" t="s">
        <v>3559</v>
      </c>
      <c r="F2487" s="19" t="s">
        <v>3561</v>
      </c>
    </row>
    <row r="2488" spans="4:6" x14ac:dyDescent="0.25">
      <c r="D2488" s="12" t="s">
        <v>3560</v>
      </c>
      <c r="E2488" s="16" t="s">
        <v>6502</v>
      </c>
      <c r="F2488" s="20" t="s">
        <v>6505</v>
      </c>
    </row>
    <row r="2489" spans="4:6" x14ac:dyDescent="0.25">
      <c r="D2489" s="11" t="s">
        <v>5738</v>
      </c>
      <c r="E2489" s="17" t="s">
        <v>5737</v>
      </c>
      <c r="F2489" s="19" t="s">
        <v>5739</v>
      </c>
    </row>
    <row r="2490" spans="4:6" x14ac:dyDescent="0.25">
      <c r="D2490" s="11" t="s">
        <v>7162</v>
      </c>
      <c r="E2490" s="17" t="s">
        <v>7161</v>
      </c>
      <c r="F2490" s="19" t="s">
        <v>7163</v>
      </c>
    </row>
    <row r="2491" spans="4:6" x14ac:dyDescent="0.25">
      <c r="D2491" s="12" t="s">
        <v>7164</v>
      </c>
      <c r="E2491" s="16" t="s">
        <v>205</v>
      </c>
      <c r="F2491" s="20" t="s">
        <v>7165</v>
      </c>
    </row>
    <row r="2492" spans="4:6" x14ac:dyDescent="0.25">
      <c r="D2492" s="11" t="s">
        <v>5177</v>
      </c>
      <c r="E2492" s="17" t="s">
        <v>5176</v>
      </c>
      <c r="F2492" s="19" t="s">
        <v>5178</v>
      </c>
    </row>
    <row r="2493" spans="4:6" x14ac:dyDescent="0.25">
      <c r="D2493" s="11" t="s">
        <v>7167</v>
      </c>
      <c r="E2493" s="17" t="s">
        <v>7166</v>
      </c>
      <c r="F2493" s="19" t="s">
        <v>7168</v>
      </c>
    </row>
    <row r="2494" spans="4:6" x14ac:dyDescent="0.25">
      <c r="D2494" s="12" t="s">
        <v>7170</v>
      </c>
      <c r="E2494" s="16" t="s">
        <v>7169</v>
      </c>
      <c r="F2494" s="20" t="s">
        <v>7171</v>
      </c>
    </row>
    <row r="2495" spans="4:6" x14ac:dyDescent="0.25">
      <c r="D2495" s="12" t="s">
        <v>7175</v>
      </c>
      <c r="E2495" s="16" t="s">
        <v>7172</v>
      </c>
      <c r="F2495" s="20" t="s">
        <v>7176</v>
      </c>
    </row>
    <row r="2496" spans="4:6" x14ac:dyDescent="0.25">
      <c r="D2496" s="11" t="s">
        <v>7177</v>
      </c>
      <c r="E2496" s="17" t="s">
        <v>7172</v>
      </c>
      <c r="F2496" s="19" t="s">
        <v>7178</v>
      </c>
    </row>
    <row r="2497" spans="4:6" x14ac:dyDescent="0.25">
      <c r="D2497" s="12" t="s">
        <v>7180</v>
      </c>
      <c r="E2497" s="16" t="s">
        <v>7179</v>
      </c>
      <c r="F2497" s="20" t="s">
        <v>7181</v>
      </c>
    </row>
    <row r="2498" spans="4:6" x14ac:dyDescent="0.25">
      <c r="D2498" s="11" t="s">
        <v>7188</v>
      </c>
      <c r="E2498" s="17" t="s">
        <v>7185</v>
      </c>
      <c r="F2498" s="19" t="s">
        <v>7189</v>
      </c>
    </row>
    <row r="2499" spans="4:6" x14ac:dyDescent="0.25">
      <c r="D2499" s="11" t="s">
        <v>6221</v>
      </c>
      <c r="E2499" s="17" t="s">
        <v>6220</v>
      </c>
      <c r="F2499" s="19" t="s">
        <v>6222</v>
      </c>
    </row>
    <row r="2500" spans="4:6" x14ac:dyDescent="0.25">
      <c r="D2500" s="12" t="s">
        <v>344</v>
      </c>
      <c r="E2500" s="16" t="s">
        <v>343</v>
      </c>
      <c r="F2500" s="20" t="s">
        <v>345</v>
      </c>
    </row>
    <row r="2501" spans="4:6" x14ac:dyDescent="0.25">
      <c r="D2501" s="12" t="s">
        <v>921</v>
      </c>
      <c r="E2501" s="16" t="s">
        <v>920</v>
      </c>
      <c r="F2501" s="20" t="s">
        <v>922</v>
      </c>
    </row>
    <row r="2502" spans="4:6" x14ac:dyDescent="0.25">
      <c r="D2502" s="12" t="s">
        <v>7654</v>
      </c>
      <c r="E2502" s="16" t="s">
        <v>7653</v>
      </c>
      <c r="F2502" s="20" t="s">
        <v>7655</v>
      </c>
    </row>
    <row r="2503" spans="4:6" x14ac:dyDescent="0.25">
      <c r="D2503" s="11" t="s">
        <v>7194</v>
      </c>
      <c r="E2503" s="17" t="s">
        <v>7193</v>
      </c>
      <c r="F2503" s="19" t="s">
        <v>7195</v>
      </c>
    </row>
    <row r="2504" spans="4:6" x14ac:dyDescent="0.25">
      <c r="D2504" s="11" t="s">
        <v>8376</v>
      </c>
      <c r="E2504" s="17" t="s">
        <v>8375</v>
      </c>
      <c r="F2504" s="19" t="s">
        <v>8377</v>
      </c>
    </row>
    <row r="2505" spans="4:6" x14ac:dyDescent="0.25">
      <c r="D2505" s="11" t="s">
        <v>7416</v>
      </c>
      <c r="E2505" s="17" t="s">
        <v>206</v>
      </c>
      <c r="F2505" s="19" t="s">
        <v>7417</v>
      </c>
    </row>
    <row r="2506" spans="4:6" x14ac:dyDescent="0.25">
      <c r="D2506" s="11" t="s">
        <v>6847</v>
      </c>
      <c r="E2506" s="17" t="s">
        <v>6846</v>
      </c>
      <c r="F2506" s="19" t="s">
        <v>6848</v>
      </c>
    </row>
    <row r="2507" spans="4:6" x14ac:dyDescent="0.25">
      <c r="D2507" s="12" t="s">
        <v>4672</v>
      </c>
      <c r="E2507" s="16" t="s">
        <v>4671</v>
      </c>
      <c r="F2507" s="20" t="s">
        <v>4673</v>
      </c>
    </row>
    <row r="2508" spans="4:6" x14ac:dyDescent="0.25">
      <c r="D2508" s="12" t="s">
        <v>7197</v>
      </c>
      <c r="E2508" s="16" t="s">
        <v>7196</v>
      </c>
      <c r="F2508" s="20" t="s">
        <v>7198</v>
      </c>
    </row>
    <row r="2509" spans="4:6" x14ac:dyDescent="0.25">
      <c r="D2509" s="11" t="s">
        <v>7200</v>
      </c>
      <c r="E2509" s="17" t="s">
        <v>7199</v>
      </c>
      <c r="F2509" s="19" t="s">
        <v>7201</v>
      </c>
    </row>
    <row r="2510" spans="4:6" x14ac:dyDescent="0.25">
      <c r="D2510" s="12" t="s">
        <v>7203</v>
      </c>
      <c r="E2510" s="16" t="s">
        <v>7202</v>
      </c>
      <c r="F2510" s="20" t="s">
        <v>7204</v>
      </c>
    </row>
    <row r="2511" spans="4:6" x14ac:dyDescent="0.25">
      <c r="D2511" s="12" t="s">
        <v>5609</v>
      </c>
      <c r="E2511" s="16" t="s">
        <v>5606</v>
      </c>
      <c r="F2511" s="20" t="s">
        <v>5610</v>
      </c>
    </row>
    <row r="2512" spans="4:6" x14ac:dyDescent="0.25">
      <c r="D2512" s="12" t="s">
        <v>9270</v>
      </c>
      <c r="E2512" s="16" t="s">
        <v>9269</v>
      </c>
      <c r="F2512" s="20" t="s">
        <v>9271</v>
      </c>
    </row>
    <row r="2513" spans="4:6" x14ac:dyDescent="0.25">
      <c r="D2513" s="12" t="s">
        <v>3928</v>
      </c>
      <c r="E2513" s="16" t="s">
        <v>3927</v>
      </c>
      <c r="F2513" s="20" t="s">
        <v>3929</v>
      </c>
    </row>
    <row r="2514" spans="4:6" x14ac:dyDescent="0.25">
      <c r="D2514" s="12" t="s">
        <v>7209</v>
      </c>
      <c r="E2514" s="16" t="s">
        <v>7208</v>
      </c>
      <c r="F2514" s="20" t="s">
        <v>7210</v>
      </c>
    </row>
    <row r="2515" spans="4:6" x14ac:dyDescent="0.25">
      <c r="D2515" s="11" t="s">
        <v>7212</v>
      </c>
      <c r="E2515" s="17" t="s">
        <v>7211</v>
      </c>
      <c r="F2515" s="19" t="s">
        <v>7213</v>
      </c>
    </row>
    <row r="2516" spans="4:6" x14ac:dyDescent="0.25">
      <c r="D2516" s="12" t="s">
        <v>7215</v>
      </c>
      <c r="E2516" s="16" t="s">
        <v>7214</v>
      </c>
      <c r="F2516" s="20" t="s">
        <v>7216</v>
      </c>
    </row>
    <row r="2517" spans="4:6" x14ac:dyDescent="0.25">
      <c r="D2517" s="11" t="s">
        <v>7218</v>
      </c>
      <c r="E2517" s="17" t="s">
        <v>7217</v>
      </c>
      <c r="F2517" s="19" t="s">
        <v>7219</v>
      </c>
    </row>
    <row r="2518" spans="4:6" x14ac:dyDescent="0.25">
      <c r="D2518" s="11" t="s">
        <v>3711</v>
      </c>
      <c r="E2518" s="17" t="s">
        <v>55</v>
      </c>
      <c r="F2518" s="19" t="s">
        <v>3712</v>
      </c>
    </row>
    <row r="2519" spans="4:6" x14ac:dyDescent="0.25">
      <c r="D2519" s="12" t="s">
        <v>7226</v>
      </c>
      <c r="E2519" s="16" t="s">
        <v>7225</v>
      </c>
      <c r="F2519" s="20" t="s">
        <v>7227</v>
      </c>
    </row>
    <row r="2520" spans="4:6" x14ac:dyDescent="0.25">
      <c r="D2520" s="11" t="s">
        <v>7235</v>
      </c>
      <c r="E2520" s="17" t="s">
        <v>7234</v>
      </c>
      <c r="F2520" s="19" t="s">
        <v>7236</v>
      </c>
    </row>
    <row r="2521" spans="4:6" x14ac:dyDescent="0.25">
      <c r="D2521" s="11" t="s">
        <v>7241</v>
      </c>
      <c r="E2521" s="17" t="s">
        <v>7240</v>
      </c>
      <c r="F2521" s="19" t="s">
        <v>7242</v>
      </c>
    </row>
    <row r="2522" spans="4:6" x14ac:dyDescent="0.25">
      <c r="D2522" s="12" t="s">
        <v>7244</v>
      </c>
      <c r="E2522" s="16" t="s">
        <v>7243</v>
      </c>
      <c r="F2522" s="20" t="s">
        <v>7245</v>
      </c>
    </row>
    <row r="2523" spans="4:6" x14ac:dyDescent="0.25">
      <c r="D2523" s="11" t="s">
        <v>7247</v>
      </c>
      <c r="E2523" s="17" t="s">
        <v>7246</v>
      </c>
      <c r="F2523" s="19" t="s">
        <v>7248</v>
      </c>
    </row>
    <row r="2524" spans="4:6" x14ac:dyDescent="0.25">
      <c r="D2524" s="11" t="s">
        <v>7253</v>
      </c>
      <c r="E2524" s="17" t="s">
        <v>7252</v>
      </c>
      <c r="F2524" s="19" t="s">
        <v>7254</v>
      </c>
    </row>
    <row r="2525" spans="4:6" x14ac:dyDescent="0.25">
      <c r="D2525" s="12" t="s">
        <v>7256</v>
      </c>
      <c r="E2525" s="16" t="s">
        <v>7255</v>
      </c>
      <c r="F2525" s="20" t="s">
        <v>7257</v>
      </c>
    </row>
    <row r="2526" spans="4:6" x14ac:dyDescent="0.25">
      <c r="D2526" s="11" t="s">
        <v>7259</v>
      </c>
      <c r="E2526" s="17" t="s">
        <v>7258</v>
      </c>
      <c r="F2526" s="19" t="s">
        <v>7260</v>
      </c>
    </row>
    <row r="2527" spans="4:6" x14ac:dyDescent="0.25">
      <c r="D2527" s="11" t="s">
        <v>7264</v>
      </c>
      <c r="E2527" s="17" t="s">
        <v>7261</v>
      </c>
      <c r="F2527" s="19" t="s">
        <v>7265</v>
      </c>
    </row>
    <row r="2528" spans="4:6" x14ac:dyDescent="0.25">
      <c r="D2528" s="12" t="s">
        <v>7267</v>
      </c>
      <c r="E2528" s="16" t="s">
        <v>7266</v>
      </c>
      <c r="F2528" s="20" t="s">
        <v>7268</v>
      </c>
    </row>
    <row r="2529" spans="4:6" x14ac:dyDescent="0.25">
      <c r="D2529" s="11" t="s">
        <v>7270</v>
      </c>
      <c r="E2529" s="17" t="s">
        <v>7269</v>
      </c>
      <c r="F2529" s="19" t="s">
        <v>7271</v>
      </c>
    </row>
    <row r="2530" spans="4:6" x14ac:dyDescent="0.25">
      <c r="D2530" s="11" t="s">
        <v>7276</v>
      </c>
      <c r="E2530" s="17" t="s">
        <v>7275</v>
      </c>
      <c r="F2530" s="19" t="s">
        <v>7277</v>
      </c>
    </row>
    <row r="2531" spans="4:6" x14ac:dyDescent="0.25">
      <c r="D2531" s="12" t="s">
        <v>7279</v>
      </c>
      <c r="E2531" s="16" t="s">
        <v>7278</v>
      </c>
      <c r="F2531" s="20" t="s">
        <v>7280</v>
      </c>
    </row>
    <row r="2532" spans="4:6" x14ac:dyDescent="0.25">
      <c r="D2532" s="11" t="s">
        <v>7282</v>
      </c>
      <c r="E2532" s="17" t="s">
        <v>7281</v>
      </c>
      <c r="F2532" s="19" t="s">
        <v>7283</v>
      </c>
    </row>
    <row r="2533" spans="4:6" x14ac:dyDescent="0.25">
      <c r="D2533" s="12" t="s">
        <v>7619</v>
      </c>
      <c r="E2533" s="16" t="s">
        <v>7616</v>
      </c>
      <c r="F2533" s="20" t="s">
        <v>7620</v>
      </c>
    </row>
    <row r="2534" spans="4:6" x14ac:dyDescent="0.25">
      <c r="D2534" s="12" t="s">
        <v>3453</v>
      </c>
      <c r="E2534" s="16" t="s">
        <v>3452</v>
      </c>
      <c r="F2534" s="20" t="s">
        <v>3454</v>
      </c>
    </row>
    <row r="2535" spans="4:6" x14ac:dyDescent="0.25">
      <c r="D2535" s="11" t="s">
        <v>7299</v>
      </c>
      <c r="E2535" s="17" t="s">
        <v>7298</v>
      </c>
      <c r="F2535" s="19" t="s">
        <v>7300</v>
      </c>
    </row>
    <row r="2536" spans="4:6" x14ac:dyDescent="0.25">
      <c r="D2536" s="12" t="s">
        <v>7301</v>
      </c>
      <c r="E2536" s="16" t="s">
        <v>7298</v>
      </c>
      <c r="F2536" s="20" t="s">
        <v>7302</v>
      </c>
    </row>
    <row r="2537" spans="4:6" x14ac:dyDescent="0.25">
      <c r="D2537" s="12" t="s">
        <v>8611</v>
      </c>
      <c r="E2537" s="16" t="s">
        <v>8608</v>
      </c>
      <c r="F2537" s="20" t="s">
        <v>8612</v>
      </c>
    </row>
    <row r="2538" spans="4:6" x14ac:dyDescent="0.25">
      <c r="D2538" s="12" t="s">
        <v>7307</v>
      </c>
      <c r="E2538" s="16" t="s">
        <v>7306</v>
      </c>
      <c r="F2538" s="20" t="s">
        <v>7308</v>
      </c>
    </row>
    <row r="2539" spans="4:6" x14ac:dyDescent="0.25">
      <c r="D2539" s="12" t="s">
        <v>2995</v>
      </c>
      <c r="E2539" s="16" t="s">
        <v>2994</v>
      </c>
      <c r="F2539" s="20" t="s">
        <v>2996</v>
      </c>
    </row>
    <row r="2540" spans="4:6" x14ac:dyDescent="0.25">
      <c r="D2540" s="11" t="s">
        <v>7310</v>
      </c>
      <c r="E2540" s="17" t="s">
        <v>7309</v>
      </c>
      <c r="F2540" s="19" t="s">
        <v>7311</v>
      </c>
    </row>
    <row r="2541" spans="4:6" x14ac:dyDescent="0.25">
      <c r="D2541" s="11" t="s">
        <v>7315</v>
      </c>
      <c r="E2541" s="17" t="s">
        <v>7314</v>
      </c>
      <c r="F2541" s="19" t="s">
        <v>7316</v>
      </c>
    </row>
    <row r="2542" spans="4:6" x14ac:dyDescent="0.25">
      <c r="D2542" s="12" t="s">
        <v>7318</v>
      </c>
      <c r="E2542" s="16" t="s">
        <v>7317</v>
      </c>
      <c r="F2542" s="20" t="s">
        <v>7319</v>
      </c>
    </row>
    <row r="2543" spans="4:6" x14ac:dyDescent="0.25">
      <c r="D2543" s="11" t="s">
        <v>7321</v>
      </c>
      <c r="E2543" s="17" t="s">
        <v>7320</v>
      </c>
      <c r="F2543" s="19" t="s">
        <v>7322</v>
      </c>
    </row>
    <row r="2544" spans="4:6" x14ac:dyDescent="0.25">
      <c r="D2544" s="12" t="s">
        <v>7324</v>
      </c>
      <c r="E2544" s="16" t="s">
        <v>7323</v>
      </c>
      <c r="F2544" s="20" t="s">
        <v>7325</v>
      </c>
    </row>
    <row r="2545" spans="4:6" x14ac:dyDescent="0.25">
      <c r="D2545" s="11" t="s">
        <v>3009</v>
      </c>
      <c r="E2545" s="17" t="s">
        <v>3008</v>
      </c>
      <c r="F2545" s="19" t="s">
        <v>3010</v>
      </c>
    </row>
    <row r="2546" spans="4:6" x14ac:dyDescent="0.25">
      <c r="D2546" s="12" t="s">
        <v>8691</v>
      </c>
      <c r="E2546" s="16" t="s">
        <v>8690</v>
      </c>
      <c r="F2546" s="20" t="s">
        <v>8692</v>
      </c>
    </row>
    <row r="2547" spans="4:6" x14ac:dyDescent="0.25">
      <c r="D2547" s="11" t="s">
        <v>7445</v>
      </c>
      <c r="E2547" s="17" t="s">
        <v>7442</v>
      </c>
      <c r="F2547" s="19" t="s">
        <v>7446</v>
      </c>
    </row>
    <row r="2548" spans="4:6" x14ac:dyDescent="0.25">
      <c r="D2548" s="11" t="s">
        <v>2181</v>
      </c>
      <c r="E2548" s="17" t="s">
        <v>2180</v>
      </c>
      <c r="F2548" s="19" t="s">
        <v>2182</v>
      </c>
    </row>
    <row r="2549" spans="4:6" x14ac:dyDescent="0.25">
      <c r="D2549" s="11" t="s">
        <v>8305</v>
      </c>
      <c r="E2549" s="17" t="s">
        <v>8302</v>
      </c>
      <c r="F2549" s="19" t="s">
        <v>8306</v>
      </c>
    </row>
    <row r="2550" spans="4:6" x14ac:dyDescent="0.25">
      <c r="D2550" s="12" t="s">
        <v>8644</v>
      </c>
      <c r="E2550" s="16" t="s">
        <v>8643</v>
      </c>
      <c r="F2550" s="20" t="s">
        <v>8645</v>
      </c>
    </row>
    <row r="2551" spans="4:6" x14ac:dyDescent="0.25">
      <c r="D2551" s="11" t="s">
        <v>7327</v>
      </c>
      <c r="E2551" s="17" t="s">
        <v>7326</v>
      </c>
      <c r="F2551" s="19" t="s">
        <v>7328</v>
      </c>
    </row>
    <row r="2552" spans="4:6" x14ac:dyDescent="0.25">
      <c r="D2552" s="12" t="s">
        <v>7330</v>
      </c>
      <c r="E2552" s="16" t="s">
        <v>7329</v>
      </c>
      <c r="F2552" s="20" t="s">
        <v>7331</v>
      </c>
    </row>
    <row r="2553" spans="4:6" x14ac:dyDescent="0.25">
      <c r="D2553" s="11" t="s">
        <v>7330</v>
      </c>
      <c r="E2553" s="17" t="s">
        <v>7332</v>
      </c>
      <c r="F2553" s="19" t="s">
        <v>7333</v>
      </c>
    </row>
    <row r="2554" spans="4:6" x14ac:dyDescent="0.25">
      <c r="D2554" s="12" t="s">
        <v>7409</v>
      </c>
      <c r="E2554" s="16" t="s">
        <v>7408</v>
      </c>
      <c r="F2554" s="20" t="s">
        <v>7410</v>
      </c>
    </row>
    <row r="2555" spans="4:6" x14ac:dyDescent="0.25">
      <c r="D2555" s="12" t="s">
        <v>7340</v>
      </c>
      <c r="E2555" s="16" t="s">
        <v>7337</v>
      </c>
      <c r="F2555" s="20" t="s">
        <v>7341</v>
      </c>
    </row>
    <row r="2556" spans="4:6" x14ac:dyDescent="0.25">
      <c r="D2556" s="11" t="s">
        <v>7342</v>
      </c>
      <c r="E2556" s="17" t="s">
        <v>7337</v>
      </c>
      <c r="F2556" s="19" t="s">
        <v>7343</v>
      </c>
    </row>
    <row r="2557" spans="4:6" x14ac:dyDescent="0.25">
      <c r="D2557" s="12" t="s">
        <v>7344</v>
      </c>
      <c r="E2557" s="16" t="s">
        <v>7337</v>
      </c>
      <c r="F2557" s="20" t="s">
        <v>7345</v>
      </c>
    </row>
    <row r="2558" spans="4:6" x14ac:dyDescent="0.25">
      <c r="D2558" s="12" t="s">
        <v>7350</v>
      </c>
      <c r="E2558" s="16" t="s">
        <v>7349</v>
      </c>
      <c r="F2558" s="20" t="s">
        <v>7351</v>
      </c>
    </row>
    <row r="2559" spans="4:6" x14ac:dyDescent="0.25">
      <c r="D2559" s="11" t="s">
        <v>500</v>
      </c>
      <c r="E2559" s="17" t="s">
        <v>499</v>
      </c>
      <c r="F2559" s="19" t="s">
        <v>501</v>
      </c>
    </row>
    <row r="2560" spans="4:6" x14ac:dyDescent="0.25">
      <c r="D2560" s="12" t="s">
        <v>2072</v>
      </c>
      <c r="E2560" s="16" t="s">
        <v>2058</v>
      </c>
      <c r="F2560" s="20" t="s">
        <v>2073</v>
      </c>
    </row>
    <row r="2561" spans="4:6" x14ac:dyDescent="0.25">
      <c r="D2561" s="12" t="s">
        <v>6787</v>
      </c>
      <c r="E2561" s="16" t="s">
        <v>6784</v>
      </c>
      <c r="F2561" s="20" t="s">
        <v>6788</v>
      </c>
    </row>
    <row r="2562" spans="4:6" x14ac:dyDescent="0.25">
      <c r="D2562" s="11" t="s">
        <v>7353</v>
      </c>
      <c r="E2562" s="17" t="s">
        <v>7352</v>
      </c>
      <c r="F2562" s="19" t="s">
        <v>7354</v>
      </c>
    </row>
    <row r="2563" spans="4:6" x14ac:dyDescent="0.25">
      <c r="D2563" s="11" t="s">
        <v>7359</v>
      </c>
      <c r="E2563" s="17" t="s">
        <v>7358</v>
      </c>
      <c r="F2563" s="19" t="s">
        <v>7360</v>
      </c>
    </row>
    <row r="2564" spans="4:6" x14ac:dyDescent="0.25">
      <c r="D2564" s="12" t="s">
        <v>7362</v>
      </c>
      <c r="E2564" s="16" t="s">
        <v>7361</v>
      </c>
      <c r="F2564" s="20" t="s">
        <v>7363</v>
      </c>
    </row>
    <row r="2565" spans="4:6" x14ac:dyDescent="0.25">
      <c r="D2565" s="11" t="s">
        <v>7370</v>
      </c>
      <c r="E2565" s="17" t="s">
        <v>7367</v>
      </c>
      <c r="F2565" s="19" t="s">
        <v>7371</v>
      </c>
    </row>
    <row r="2566" spans="4:6" x14ac:dyDescent="0.25">
      <c r="D2566" s="12" t="s">
        <v>7373</v>
      </c>
      <c r="E2566" s="16" t="s">
        <v>7372</v>
      </c>
      <c r="F2566" s="20" t="s">
        <v>7374</v>
      </c>
    </row>
    <row r="2567" spans="4:6" x14ac:dyDescent="0.25">
      <c r="D2567" s="11" t="s">
        <v>7376</v>
      </c>
      <c r="E2567" s="17" t="s">
        <v>7375</v>
      </c>
      <c r="F2567" s="19" t="s">
        <v>7377</v>
      </c>
    </row>
    <row r="2568" spans="4:6" x14ac:dyDescent="0.25">
      <c r="D2568" s="12" t="s">
        <v>7378</v>
      </c>
      <c r="E2568" s="16" t="s">
        <v>7375</v>
      </c>
      <c r="F2568" s="20" t="s">
        <v>7379</v>
      </c>
    </row>
    <row r="2569" spans="4:6" x14ac:dyDescent="0.25">
      <c r="D2569" s="12" t="s">
        <v>6411</v>
      </c>
      <c r="E2569" s="16" t="s">
        <v>6408</v>
      </c>
      <c r="F2569" s="20" t="s">
        <v>6412</v>
      </c>
    </row>
    <row r="2570" spans="4:6" x14ac:dyDescent="0.25">
      <c r="D2570" s="11" t="s">
        <v>1037</v>
      </c>
      <c r="E2570" s="17" t="s">
        <v>1036</v>
      </c>
      <c r="F2570" s="19" t="s">
        <v>1038</v>
      </c>
    </row>
    <row r="2571" spans="4:6" x14ac:dyDescent="0.25">
      <c r="D2571" s="11" t="s">
        <v>542</v>
      </c>
      <c r="E2571" s="17" t="s">
        <v>264</v>
      </c>
      <c r="F2571" s="19" t="s">
        <v>543</v>
      </c>
    </row>
    <row r="2572" spans="4:6" x14ac:dyDescent="0.25">
      <c r="D2572" s="11" t="s">
        <v>3113</v>
      </c>
      <c r="E2572" s="17" t="s">
        <v>3112</v>
      </c>
      <c r="F2572" s="19" t="s">
        <v>3114</v>
      </c>
    </row>
    <row r="2573" spans="4:6" x14ac:dyDescent="0.25">
      <c r="D2573" s="12" t="s">
        <v>7044</v>
      </c>
      <c r="E2573" s="16" t="s">
        <v>7043</v>
      </c>
      <c r="F2573" s="20" t="s">
        <v>7045</v>
      </c>
    </row>
    <row r="2574" spans="4:6" x14ac:dyDescent="0.25">
      <c r="D2574" s="12" t="s">
        <v>7788</v>
      </c>
      <c r="E2574" s="16" t="s">
        <v>7787</v>
      </c>
      <c r="F2574" s="20" t="s">
        <v>7789</v>
      </c>
    </row>
    <row r="2575" spans="4:6" x14ac:dyDescent="0.25">
      <c r="D2575" s="11" t="s">
        <v>6194</v>
      </c>
      <c r="E2575" s="17" t="s">
        <v>6193</v>
      </c>
      <c r="F2575" s="19" t="s">
        <v>6195</v>
      </c>
    </row>
    <row r="2576" spans="4:6" x14ac:dyDescent="0.25">
      <c r="D2576" s="12" t="s">
        <v>7273</v>
      </c>
      <c r="E2576" s="16" t="s">
        <v>7272</v>
      </c>
      <c r="F2576" s="20" t="s">
        <v>7274</v>
      </c>
    </row>
    <row r="2577" spans="4:6" x14ac:dyDescent="0.25">
      <c r="D2577" s="12" t="s">
        <v>4834</v>
      </c>
      <c r="E2577" s="16" t="s">
        <v>4833</v>
      </c>
      <c r="F2577" s="20" t="s">
        <v>4835</v>
      </c>
    </row>
    <row r="2578" spans="4:6" x14ac:dyDescent="0.25">
      <c r="D2578" s="12" t="s">
        <v>4834</v>
      </c>
      <c r="E2578" s="16" t="s">
        <v>6885</v>
      </c>
      <c r="F2578" s="20" t="s">
        <v>6886</v>
      </c>
    </row>
    <row r="2579" spans="4:6" x14ac:dyDescent="0.25">
      <c r="D2579" s="11" t="s">
        <v>7392</v>
      </c>
      <c r="E2579" s="17" t="s">
        <v>7391</v>
      </c>
      <c r="F2579" s="19" t="s">
        <v>7393</v>
      </c>
    </row>
    <row r="2580" spans="4:6" x14ac:dyDescent="0.25">
      <c r="D2580" s="12" t="s">
        <v>7398</v>
      </c>
      <c r="E2580" s="16" t="s">
        <v>7394</v>
      </c>
      <c r="F2580" s="20" t="s">
        <v>7399</v>
      </c>
    </row>
    <row r="2581" spans="4:6" x14ac:dyDescent="0.25">
      <c r="D2581" s="12" t="s">
        <v>838</v>
      </c>
      <c r="E2581" s="16" t="s">
        <v>837</v>
      </c>
      <c r="F2581" s="20" t="s">
        <v>839</v>
      </c>
    </row>
    <row r="2582" spans="4:6" x14ac:dyDescent="0.25">
      <c r="D2582" s="12" t="s">
        <v>7403</v>
      </c>
      <c r="E2582" s="16" t="s">
        <v>7402</v>
      </c>
      <c r="F2582" s="20" t="s">
        <v>7404</v>
      </c>
    </row>
    <row r="2583" spans="4:6" x14ac:dyDescent="0.25">
      <c r="D2583" s="11" t="s">
        <v>7406</v>
      </c>
      <c r="E2583" s="17" t="s">
        <v>7405</v>
      </c>
      <c r="F2583" s="19" t="s">
        <v>7407</v>
      </c>
    </row>
    <row r="2584" spans="4:6" x14ac:dyDescent="0.25">
      <c r="D2584" s="11" t="s">
        <v>7294</v>
      </c>
      <c r="E2584" s="17" t="s">
        <v>7293</v>
      </c>
      <c r="F2584" s="19" t="s">
        <v>7295</v>
      </c>
    </row>
    <row r="2585" spans="4:6" x14ac:dyDescent="0.25">
      <c r="D2585" s="12" t="s">
        <v>7419</v>
      </c>
      <c r="E2585" s="16" t="s">
        <v>7418</v>
      </c>
      <c r="F2585" s="20" t="s">
        <v>7420</v>
      </c>
    </row>
    <row r="2586" spans="4:6" x14ac:dyDescent="0.25">
      <c r="D2586" s="11" t="s">
        <v>7422</v>
      </c>
      <c r="E2586" s="17" t="s">
        <v>7421</v>
      </c>
      <c r="F2586" s="19" t="s">
        <v>7423</v>
      </c>
    </row>
    <row r="2587" spans="4:6" x14ac:dyDescent="0.25">
      <c r="D2587" s="12" t="s">
        <v>2493</v>
      </c>
      <c r="E2587" s="16" t="s">
        <v>2486</v>
      </c>
      <c r="F2587" s="20" t="s">
        <v>2494</v>
      </c>
    </row>
    <row r="2588" spans="4:6" x14ac:dyDescent="0.25">
      <c r="D2588" s="12" t="s">
        <v>7425</v>
      </c>
      <c r="E2588" s="16" t="s">
        <v>7424</v>
      </c>
      <c r="F2588" s="20" t="s">
        <v>7426</v>
      </c>
    </row>
    <row r="2589" spans="4:6" x14ac:dyDescent="0.25">
      <c r="D2589" s="12" t="s">
        <v>1753</v>
      </c>
      <c r="E2589" s="16" t="s">
        <v>1746</v>
      </c>
      <c r="F2589" s="20" t="s">
        <v>1754</v>
      </c>
    </row>
    <row r="2590" spans="4:6" x14ac:dyDescent="0.25">
      <c r="D2590" s="11" t="s">
        <v>7428</v>
      </c>
      <c r="E2590" s="17" t="s">
        <v>7427</v>
      </c>
      <c r="F2590" s="19" t="s">
        <v>7429</v>
      </c>
    </row>
    <row r="2591" spans="4:6" x14ac:dyDescent="0.25">
      <c r="D2591" s="12" t="s">
        <v>5490</v>
      </c>
      <c r="E2591" s="16" t="s">
        <v>5487</v>
      </c>
      <c r="F2591" s="20" t="s">
        <v>5491</v>
      </c>
    </row>
    <row r="2592" spans="4:6" x14ac:dyDescent="0.25">
      <c r="D2592" s="12" t="s">
        <v>3183</v>
      </c>
      <c r="E2592" s="16" t="s">
        <v>3182</v>
      </c>
      <c r="F2592" s="20" t="s">
        <v>3184</v>
      </c>
    </row>
    <row r="2593" spans="4:6" x14ac:dyDescent="0.25">
      <c r="D2593" s="12" t="s">
        <v>7437</v>
      </c>
      <c r="E2593" s="16" t="s">
        <v>7436</v>
      </c>
      <c r="F2593" s="20" t="s">
        <v>7438</v>
      </c>
    </row>
    <row r="2594" spans="4:6" x14ac:dyDescent="0.25">
      <c r="D2594" s="11" t="s">
        <v>7440</v>
      </c>
      <c r="E2594" s="17" t="s">
        <v>7439</v>
      </c>
      <c r="F2594" s="19" t="s">
        <v>7441</v>
      </c>
    </row>
    <row r="2595" spans="4:6" x14ac:dyDescent="0.25">
      <c r="D2595" s="12" t="s">
        <v>7448</v>
      </c>
      <c r="E2595" s="16" t="s">
        <v>7447</v>
      </c>
      <c r="F2595" s="20" t="s">
        <v>7449</v>
      </c>
    </row>
    <row r="2596" spans="4:6" x14ac:dyDescent="0.25">
      <c r="D2596" s="11" t="s">
        <v>8961</v>
      </c>
      <c r="E2596" s="17" t="s">
        <v>8956</v>
      </c>
      <c r="F2596" s="19" t="s">
        <v>8962</v>
      </c>
    </row>
    <row r="2597" spans="4:6" x14ac:dyDescent="0.25">
      <c r="D2597" s="11" t="s">
        <v>7451</v>
      </c>
      <c r="E2597" s="17" t="s">
        <v>7450</v>
      </c>
      <c r="F2597" s="19" t="s">
        <v>7452</v>
      </c>
    </row>
    <row r="2598" spans="4:6" x14ac:dyDescent="0.25">
      <c r="D2598" s="12" t="s">
        <v>7291</v>
      </c>
      <c r="E2598" s="16" t="s">
        <v>7290</v>
      </c>
      <c r="F2598" s="20" t="s">
        <v>7292</v>
      </c>
    </row>
    <row r="2599" spans="4:6" x14ac:dyDescent="0.25">
      <c r="D2599" s="11" t="s">
        <v>8234</v>
      </c>
      <c r="E2599" s="17" t="s">
        <v>8233</v>
      </c>
      <c r="F2599" s="19" t="s">
        <v>8235</v>
      </c>
    </row>
    <row r="2600" spans="4:6" x14ac:dyDescent="0.25">
      <c r="D2600" s="11" t="s">
        <v>8921</v>
      </c>
      <c r="E2600" s="17" t="s">
        <v>8920</v>
      </c>
      <c r="F2600" s="19" t="s">
        <v>8922</v>
      </c>
    </row>
    <row r="2601" spans="4:6" x14ac:dyDescent="0.25">
      <c r="D2601" s="12" t="s">
        <v>7454</v>
      </c>
      <c r="E2601" s="16" t="s">
        <v>7453</v>
      </c>
      <c r="F2601" s="20" t="s">
        <v>7455</v>
      </c>
    </row>
    <row r="2602" spans="4:6" x14ac:dyDescent="0.25">
      <c r="D2602" s="11" t="s">
        <v>7457</v>
      </c>
      <c r="E2602" s="17" t="s">
        <v>7456</v>
      </c>
      <c r="F2602" s="19" t="s">
        <v>7458</v>
      </c>
    </row>
    <row r="2603" spans="4:6" x14ac:dyDescent="0.25">
      <c r="D2603" s="11" t="s">
        <v>2148</v>
      </c>
      <c r="E2603" s="17" t="s">
        <v>2147</v>
      </c>
      <c r="F2603" s="19" t="s">
        <v>2149</v>
      </c>
    </row>
    <row r="2604" spans="4:6" x14ac:dyDescent="0.25">
      <c r="D2604" s="11" t="s">
        <v>4069</v>
      </c>
      <c r="E2604" s="17" t="s">
        <v>4068</v>
      </c>
      <c r="F2604" s="19" t="s">
        <v>4070</v>
      </c>
    </row>
    <row r="2605" spans="4:6" x14ac:dyDescent="0.25">
      <c r="D2605" s="12" t="s">
        <v>7460</v>
      </c>
      <c r="E2605" s="16" t="s">
        <v>7459</v>
      </c>
      <c r="F2605" s="20" t="s">
        <v>7461</v>
      </c>
    </row>
    <row r="2606" spans="4:6" x14ac:dyDescent="0.25">
      <c r="D2606" s="11" t="s">
        <v>7463</v>
      </c>
      <c r="E2606" s="17" t="s">
        <v>7462</v>
      </c>
      <c r="F2606" s="19" t="s">
        <v>7464</v>
      </c>
    </row>
    <row r="2607" spans="4:6" x14ac:dyDescent="0.25">
      <c r="D2607" s="12" t="s">
        <v>7466</v>
      </c>
      <c r="E2607" s="16" t="s">
        <v>7465</v>
      </c>
      <c r="F2607" s="20" t="s">
        <v>7467</v>
      </c>
    </row>
    <row r="2608" spans="4:6" x14ac:dyDescent="0.25">
      <c r="D2608" s="11" t="s">
        <v>8126</v>
      </c>
      <c r="E2608" s="17" t="s">
        <v>8125</v>
      </c>
      <c r="F2608" s="19" t="s">
        <v>8127</v>
      </c>
    </row>
    <row r="2609" spans="4:6" x14ac:dyDescent="0.25">
      <c r="D2609" s="11" t="s">
        <v>1817</v>
      </c>
      <c r="E2609" s="17" t="s">
        <v>1814</v>
      </c>
      <c r="F2609" s="19" t="s">
        <v>1818</v>
      </c>
    </row>
    <row r="2610" spans="4:6" x14ac:dyDescent="0.25">
      <c r="D2610" s="11" t="s">
        <v>5755</v>
      </c>
      <c r="E2610" s="17" t="s">
        <v>5754</v>
      </c>
      <c r="F2610" s="19" t="s">
        <v>5756</v>
      </c>
    </row>
    <row r="2611" spans="4:6" x14ac:dyDescent="0.25">
      <c r="D2611" s="11" t="s">
        <v>7469</v>
      </c>
      <c r="E2611" s="17" t="s">
        <v>7468</v>
      </c>
      <c r="F2611" s="19" t="s">
        <v>7470</v>
      </c>
    </row>
    <row r="2612" spans="4:6" x14ac:dyDescent="0.25">
      <c r="D2612" s="12" t="s">
        <v>2977</v>
      </c>
      <c r="E2612" s="16" t="s">
        <v>2976</v>
      </c>
      <c r="F2612" s="20" t="s">
        <v>2978</v>
      </c>
    </row>
    <row r="2613" spans="4:6" x14ac:dyDescent="0.25">
      <c r="D2613" s="12" t="s">
        <v>2207</v>
      </c>
      <c r="E2613" s="16" t="s">
        <v>2206</v>
      </c>
      <c r="F2613" s="20" t="s">
        <v>2208</v>
      </c>
    </row>
    <row r="2614" spans="4:6" x14ac:dyDescent="0.25">
      <c r="D2614" s="11" t="s">
        <v>7475</v>
      </c>
      <c r="E2614" s="17" t="s">
        <v>7474</v>
      </c>
      <c r="F2614" s="19" t="s">
        <v>7476</v>
      </c>
    </row>
    <row r="2615" spans="4:6" x14ac:dyDescent="0.25">
      <c r="D2615" s="11" t="s">
        <v>7568</v>
      </c>
      <c r="E2615" s="17" t="s">
        <v>7567</v>
      </c>
      <c r="F2615" s="19" t="s">
        <v>7569</v>
      </c>
    </row>
    <row r="2616" spans="4:6" x14ac:dyDescent="0.25">
      <c r="D2616" s="12" t="s">
        <v>5740</v>
      </c>
      <c r="E2616" s="16" t="s">
        <v>269</v>
      </c>
      <c r="F2616" s="20" t="s">
        <v>5741</v>
      </c>
    </row>
    <row r="2617" spans="4:6" x14ac:dyDescent="0.25">
      <c r="D2617" s="11" t="s">
        <v>3346</v>
      </c>
      <c r="E2617" s="17" t="s">
        <v>3345</v>
      </c>
      <c r="F2617" s="19" t="s">
        <v>3347</v>
      </c>
    </row>
    <row r="2618" spans="4:6" x14ac:dyDescent="0.25">
      <c r="D2618" s="11" t="s">
        <v>7481</v>
      </c>
      <c r="E2618" s="17" t="s">
        <v>7480</v>
      </c>
      <c r="F2618" s="19" t="s">
        <v>7482</v>
      </c>
    </row>
    <row r="2619" spans="4:6" x14ac:dyDescent="0.25">
      <c r="D2619" s="12" t="s">
        <v>7484</v>
      </c>
      <c r="E2619" s="16" t="s">
        <v>7483</v>
      </c>
      <c r="F2619" s="20" t="s">
        <v>7485</v>
      </c>
    </row>
    <row r="2620" spans="4:6" x14ac:dyDescent="0.25">
      <c r="D2620" s="11" t="s">
        <v>2592</v>
      </c>
      <c r="E2620" s="17" t="s">
        <v>2591</v>
      </c>
      <c r="F2620" s="19" t="s">
        <v>2593</v>
      </c>
    </row>
    <row r="2621" spans="4:6" x14ac:dyDescent="0.25">
      <c r="D2621" s="12" t="s">
        <v>7490</v>
      </c>
      <c r="E2621" s="16" t="s">
        <v>7489</v>
      </c>
      <c r="F2621" s="20" t="s">
        <v>7491</v>
      </c>
    </row>
    <row r="2622" spans="4:6" x14ac:dyDescent="0.25">
      <c r="D2622" s="11" t="s">
        <v>7493</v>
      </c>
      <c r="E2622" s="17" t="s">
        <v>7492</v>
      </c>
      <c r="F2622" s="19" t="s">
        <v>7494</v>
      </c>
    </row>
    <row r="2623" spans="4:6" x14ac:dyDescent="0.25">
      <c r="D2623" s="12" t="s">
        <v>3910</v>
      </c>
      <c r="E2623" s="16" t="s">
        <v>14</v>
      </c>
      <c r="F2623" s="20" t="s">
        <v>3911</v>
      </c>
    </row>
    <row r="2624" spans="4:6" x14ac:dyDescent="0.25">
      <c r="D2624" s="11" t="s">
        <v>3910</v>
      </c>
      <c r="E2624" s="17" t="s">
        <v>4726</v>
      </c>
      <c r="F2624" s="19" t="s">
        <v>4727</v>
      </c>
    </row>
    <row r="2625" spans="4:6" x14ac:dyDescent="0.25">
      <c r="D2625" s="11" t="s">
        <v>4335</v>
      </c>
      <c r="E2625" s="17" t="s">
        <v>4328</v>
      </c>
      <c r="F2625" s="19" t="s">
        <v>4336</v>
      </c>
    </row>
    <row r="2626" spans="4:6" x14ac:dyDescent="0.25">
      <c r="D2626" s="11" t="s">
        <v>7499</v>
      </c>
      <c r="E2626" s="17" t="s">
        <v>7498</v>
      </c>
      <c r="F2626" s="19" t="s">
        <v>7500</v>
      </c>
    </row>
    <row r="2627" spans="4:6" x14ac:dyDescent="0.25">
      <c r="D2627" s="11" t="s">
        <v>7504</v>
      </c>
      <c r="E2627" s="17" t="s">
        <v>7501</v>
      </c>
      <c r="F2627" s="19" t="s">
        <v>7505</v>
      </c>
    </row>
    <row r="2628" spans="4:6" x14ac:dyDescent="0.25">
      <c r="D2628" s="12" t="s">
        <v>7506</v>
      </c>
      <c r="E2628" s="16" t="s">
        <v>7501</v>
      </c>
      <c r="F2628" s="20" t="s">
        <v>7507</v>
      </c>
    </row>
    <row r="2629" spans="4:6" x14ac:dyDescent="0.25">
      <c r="D2629" s="11" t="s">
        <v>7509</v>
      </c>
      <c r="E2629" s="17" t="s">
        <v>7508</v>
      </c>
      <c r="F2629" s="19" t="s">
        <v>7510</v>
      </c>
    </row>
    <row r="2630" spans="4:6" x14ac:dyDescent="0.25">
      <c r="D2630" s="12" t="s">
        <v>7512</v>
      </c>
      <c r="E2630" s="16" t="s">
        <v>7511</v>
      </c>
      <c r="F2630" s="20" t="s">
        <v>7513</v>
      </c>
    </row>
    <row r="2631" spans="4:6" x14ac:dyDescent="0.25">
      <c r="D2631" s="11" t="s">
        <v>7515</v>
      </c>
      <c r="E2631" s="17" t="s">
        <v>7514</v>
      </c>
      <c r="F2631" s="19" t="s">
        <v>7516</v>
      </c>
    </row>
    <row r="2632" spans="4:6" x14ac:dyDescent="0.25">
      <c r="D2632" s="12" t="s">
        <v>7518</v>
      </c>
      <c r="E2632" s="16" t="s">
        <v>7517</v>
      </c>
      <c r="F2632" s="20" t="s">
        <v>7519</v>
      </c>
    </row>
    <row r="2633" spans="4:6" x14ac:dyDescent="0.25">
      <c r="D2633" s="11" t="s">
        <v>7521</v>
      </c>
      <c r="E2633" s="17" t="s">
        <v>7520</v>
      </c>
      <c r="F2633" s="19" t="s">
        <v>7522</v>
      </c>
    </row>
    <row r="2634" spans="4:6" x14ac:dyDescent="0.25">
      <c r="D2634" s="11" t="s">
        <v>8625</v>
      </c>
      <c r="E2634" s="17" t="s">
        <v>8624</v>
      </c>
      <c r="F2634" s="19" t="s">
        <v>8626</v>
      </c>
    </row>
    <row r="2635" spans="4:6" x14ac:dyDescent="0.25">
      <c r="D2635" s="12" t="s">
        <v>7524</v>
      </c>
      <c r="E2635" s="16" t="s">
        <v>7523</v>
      </c>
      <c r="F2635" s="20" t="s">
        <v>7525</v>
      </c>
    </row>
    <row r="2636" spans="4:6" x14ac:dyDescent="0.25">
      <c r="D2636" s="11" t="s">
        <v>7527</v>
      </c>
      <c r="E2636" s="17" t="s">
        <v>7526</v>
      </c>
      <c r="F2636" s="19" t="s">
        <v>7528</v>
      </c>
    </row>
    <row r="2637" spans="4:6" x14ac:dyDescent="0.25">
      <c r="D2637" s="11" t="s">
        <v>7532</v>
      </c>
      <c r="E2637" s="17" t="s">
        <v>7529</v>
      </c>
      <c r="F2637" s="19" t="s">
        <v>7533</v>
      </c>
    </row>
    <row r="2638" spans="4:6" x14ac:dyDescent="0.25">
      <c r="D2638" s="12" t="s">
        <v>7534</v>
      </c>
      <c r="E2638" s="16" t="s">
        <v>7529</v>
      </c>
      <c r="F2638" s="20" t="s">
        <v>7535</v>
      </c>
    </row>
    <row r="2639" spans="4:6" x14ac:dyDescent="0.25">
      <c r="D2639" s="11" t="s">
        <v>7536</v>
      </c>
      <c r="E2639" s="17" t="s">
        <v>7529</v>
      </c>
      <c r="F2639" s="19" t="s">
        <v>7537</v>
      </c>
    </row>
    <row r="2640" spans="4:6" x14ac:dyDescent="0.25">
      <c r="D2640" s="12" t="s">
        <v>7539</v>
      </c>
      <c r="E2640" s="16" t="s">
        <v>7538</v>
      </c>
      <c r="F2640" s="20" t="s">
        <v>7540</v>
      </c>
    </row>
    <row r="2641" spans="4:6" x14ac:dyDescent="0.25">
      <c r="D2641" s="12" t="s">
        <v>7544</v>
      </c>
      <c r="E2641" s="16" t="s">
        <v>7541</v>
      </c>
      <c r="F2641" s="20" t="s">
        <v>7545</v>
      </c>
    </row>
    <row r="2642" spans="4:6" x14ac:dyDescent="0.25">
      <c r="D2642" s="11" t="s">
        <v>7552</v>
      </c>
      <c r="E2642" s="17" t="s">
        <v>7549</v>
      </c>
      <c r="F2642" s="19" t="s">
        <v>7553</v>
      </c>
    </row>
    <row r="2643" spans="4:6" x14ac:dyDescent="0.25">
      <c r="D2643" s="12" t="s">
        <v>7554</v>
      </c>
      <c r="E2643" s="16" t="s">
        <v>7549</v>
      </c>
      <c r="F2643" s="20" t="s">
        <v>7555</v>
      </c>
    </row>
    <row r="2644" spans="4:6" x14ac:dyDescent="0.25">
      <c r="D2644" s="11" t="s">
        <v>7556</v>
      </c>
      <c r="E2644" s="17" t="s">
        <v>7549</v>
      </c>
      <c r="F2644" s="19" t="s">
        <v>7557</v>
      </c>
    </row>
    <row r="2645" spans="4:6" x14ac:dyDescent="0.25">
      <c r="D2645" s="11" t="s">
        <v>7562</v>
      </c>
      <c r="E2645" s="17" t="s">
        <v>7561</v>
      </c>
      <c r="F2645" s="19" t="s">
        <v>7563</v>
      </c>
    </row>
    <row r="2646" spans="4:6" x14ac:dyDescent="0.25">
      <c r="D2646" s="12" t="s">
        <v>7565</v>
      </c>
      <c r="E2646" s="16" t="s">
        <v>7564</v>
      </c>
      <c r="F2646" s="20" t="s">
        <v>7566</v>
      </c>
    </row>
    <row r="2647" spans="4:6" x14ac:dyDescent="0.25">
      <c r="D2647" s="11" t="s">
        <v>996</v>
      </c>
      <c r="E2647" s="17" t="s">
        <v>993</v>
      </c>
      <c r="F2647" s="19" t="s">
        <v>997</v>
      </c>
    </row>
    <row r="2648" spans="4:6" x14ac:dyDescent="0.25">
      <c r="D2648" s="12" t="s">
        <v>7570</v>
      </c>
      <c r="E2648" s="16" t="s">
        <v>7567</v>
      </c>
      <c r="F2648" s="20" t="s">
        <v>7571</v>
      </c>
    </row>
    <row r="2649" spans="4:6" x14ac:dyDescent="0.25">
      <c r="D2649" s="11" t="s">
        <v>7573</v>
      </c>
      <c r="E2649" s="17" t="s">
        <v>7572</v>
      </c>
      <c r="F2649" s="19" t="s">
        <v>7574</v>
      </c>
    </row>
    <row r="2650" spans="4:6" x14ac:dyDescent="0.25">
      <c r="D2650" s="11" t="s">
        <v>7579</v>
      </c>
      <c r="E2650" s="17" t="s">
        <v>7578</v>
      </c>
      <c r="F2650" s="19" t="s">
        <v>7580</v>
      </c>
    </row>
    <row r="2651" spans="4:6" x14ac:dyDescent="0.25">
      <c r="D2651" s="11" t="s">
        <v>7584</v>
      </c>
      <c r="E2651" s="17" t="s">
        <v>7583</v>
      </c>
      <c r="F2651" s="19" t="s">
        <v>7585</v>
      </c>
    </row>
    <row r="2652" spans="4:6" x14ac:dyDescent="0.25">
      <c r="D2652" s="12" t="s">
        <v>814</v>
      </c>
      <c r="E2652" s="16" t="s">
        <v>813</v>
      </c>
      <c r="F2652" s="20" t="s">
        <v>815</v>
      </c>
    </row>
    <row r="2653" spans="4:6" x14ac:dyDescent="0.25">
      <c r="D2653" s="11" t="s">
        <v>7590</v>
      </c>
      <c r="E2653" s="17" t="s">
        <v>7589</v>
      </c>
      <c r="F2653" s="19" t="s">
        <v>7591</v>
      </c>
    </row>
    <row r="2654" spans="4:6" x14ac:dyDescent="0.25">
      <c r="D2654" s="12" t="s">
        <v>7593</v>
      </c>
      <c r="E2654" s="16" t="s">
        <v>7592</v>
      </c>
      <c r="F2654" s="20" t="s">
        <v>7594</v>
      </c>
    </row>
    <row r="2655" spans="4:6" x14ac:dyDescent="0.25">
      <c r="D2655" s="12" t="s">
        <v>7598</v>
      </c>
      <c r="E2655" s="16" t="s">
        <v>7597</v>
      </c>
      <c r="F2655" s="20" t="s">
        <v>7599</v>
      </c>
    </row>
    <row r="2656" spans="4:6" x14ac:dyDescent="0.25">
      <c r="D2656" s="11" t="s">
        <v>7601</v>
      </c>
      <c r="E2656" s="17" t="s">
        <v>7600</v>
      </c>
      <c r="F2656" s="19" t="s">
        <v>7602</v>
      </c>
    </row>
    <row r="2657" spans="4:6" x14ac:dyDescent="0.25">
      <c r="D2657" s="11" t="s">
        <v>3433</v>
      </c>
      <c r="E2657" s="17" t="s">
        <v>3432</v>
      </c>
      <c r="F2657" s="19" t="s">
        <v>3434</v>
      </c>
    </row>
    <row r="2658" spans="4:6" x14ac:dyDescent="0.25">
      <c r="D2658" s="12" t="s">
        <v>7608</v>
      </c>
      <c r="E2658" s="16" t="s">
        <v>7603</v>
      </c>
      <c r="F2658" s="20" t="s">
        <v>7609</v>
      </c>
    </row>
    <row r="2659" spans="4:6" x14ac:dyDescent="0.25">
      <c r="D2659" s="12" t="s">
        <v>7614</v>
      </c>
      <c r="E2659" s="16" t="s">
        <v>7613</v>
      </c>
      <c r="F2659" s="20" t="s">
        <v>7615</v>
      </c>
    </row>
    <row r="2660" spans="4:6" x14ac:dyDescent="0.25">
      <c r="D2660" s="11" t="s">
        <v>7627</v>
      </c>
      <c r="E2660" s="17" t="s">
        <v>7626</v>
      </c>
      <c r="F2660" s="19" t="s">
        <v>7628</v>
      </c>
    </row>
    <row r="2661" spans="4:6" x14ac:dyDescent="0.25">
      <c r="D2661" s="11" t="s">
        <v>396</v>
      </c>
      <c r="E2661" s="17" t="s">
        <v>395</v>
      </c>
      <c r="F2661" s="19" t="s">
        <v>397</v>
      </c>
    </row>
    <row r="2662" spans="4:6" x14ac:dyDescent="0.25">
      <c r="D2662" s="12" t="s">
        <v>7630</v>
      </c>
      <c r="E2662" s="16" t="s">
        <v>7629</v>
      </c>
      <c r="F2662" s="20" t="s">
        <v>7631</v>
      </c>
    </row>
    <row r="2663" spans="4:6" x14ac:dyDescent="0.25">
      <c r="D2663" s="11" t="s">
        <v>7633</v>
      </c>
      <c r="E2663" s="17" t="s">
        <v>7632</v>
      </c>
      <c r="F2663" s="19" t="s">
        <v>7634</v>
      </c>
    </row>
    <row r="2664" spans="4:6" x14ac:dyDescent="0.25">
      <c r="D2664" s="11" t="s">
        <v>7639</v>
      </c>
      <c r="E2664" s="17" t="s">
        <v>7638</v>
      </c>
      <c r="F2664" s="19" t="s">
        <v>7640</v>
      </c>
    </row>
    <row r="2665" spans="4:6" x14ac:dyDescent="0.25">
      <c r="D2665" s="12" t="s">
        <v>7858</v>
      </c>
      <c r="E2665" s="16" t="s">
        <v>7857</v>
      </c>
      <c r="F2665" s="20" t="s">
        <v>7859</v>
      </c>
    </row>
    <row r="2666" spans="4:6" x14ac:dyDescent="0.25">
      <c r="D2666" s="12" t="s">
        <v>7648</v>
      </c>
      <c r="E2666" s="16" t="s">
        <v>7647</v>
      </c>
      <c r="F2666" s="20" t="s">
        <v>7649</v>
      </c>
    </row>
    <row r="2667" spans="4:6" x14ac:dyDescent="0.25">
      <c r="D2667" s="11" t="s">
        <v>7651</v>
      </c>
      <c r="E2667" s="17" t="s">
        <v>7650</v>
      </c>
      <c r="F2667" s="19" t="s">
        <v>7652</v>
      </c>
    </row>
    <row r="2668" spans="4:6" x14ac:dyDescent="0.25">
      <c r="D2668" s="12" t="s">
        <v>3227</v>
      </c>
      <c r="E2668" s="16" t="s">
        <v>3223</v>
      </c>
      <c r="F2668" s="20" t="s">
        <v>3228</v>
      </c>
    </row>
    <row r="2669" spans="4:6" x14ac:dyDescent="0.25">
      <c r="D2669" s="11" t="s">
        <v>7656</v>
      </c>
      <c r="E2669" s="17" t="s">
        <v>7653</v>
      </c>
      <c r="F2669" s="19" t="s">
        <v>7657</v>
      </c>
    </row>
    <row r="2670" spans="4:6" x14ac:dyDescent="0.25">
      <c r="D2670" s="11" t="s">
        <v>7662</v>
      </c>
      <c r="E2670" s="17" t="s">
        <v>7661</v>
      </c>
      <c r="F2670" s="19" t="s">
        <v>7663</v>
      </c>
    </row>
    <row r="2671" spans="4:6" x14ac:dyDescent="0.25">
      <c r="D2671" s="12" t="s">
        <v>7665</v>
      </c>
      <c r="E2671" s="16" t="s">
        <v>7664</v>
      </c>
      <c r="F2671" s="20" t="s">
        <v>7666</v>
      </c>
    </row>
    <row r="2672" spans="4:6" x14ac:dyDescent="0.25">
      <c r="D2672" s="11" t="s">
        <v>7668</v>
      </c>
      <c r="E2672" s="17" t="s">
        <v>7667</v>
      </c>
      <c r="F2672" s="19" t="s">
        <v>7669</v>
      </c>
    </row>
    <row r="2673" spans="4:6" x14ac:dyDescent="0.25">
      <c r="D2673" s="12" t="s">
        <v>7671</v>
      </c>
      <c r="E2673" s="16" t="s">
        <v>7670</v>
      </c>
      <c r="F2673" s="20" t="s">
        <v>7672</v>
      </c>
    </row>
    <row r="2674" spans="4:6" x14ac:dyDescent="0.25">
      <c r="D2674" s="12" t="s">
        <v>7676</v>
      </c>
      <c r="E2674" s="16" t="s">
        <v>7673</v>
      </c>
      <c r="F2674" s="20" t="s">
        <v>7677</v>
      </c>
    </row>
    <row r="2675" spans="4:6" x14ac:dyDescent="0.25">
      <c r="D2675" s="12" t="s">
        <v>7682</v>
      </c>
      <c r="E2675" s="16" t="s">
        <v>7681</v>
      </c>
      <c r="F2675" s="20" t="s">
        <v>7683</v>
      </c>
    </row>
    <row r="2676" spans="4:6" x14ac:dyDescent="0.25">
      <c r="D2676" s="12" t="s">
        <v>5292</v>
      </c>
      <c r="E2676" s="16" t="s">
        <v>5291</v>
      </c>
      <c r="F2676" s="20" t="s">
        <v>5293</v>
      </c>
    </row>
    <row r="2677" spans="4:6" x14ac:dyDescent="0.25">
      <c r="D2677" s="12" t="s">
        <v>7688</v>
      </c>
      <c r="E2677" s="16" t="s">
        <v>7687</v>
      </c>
      <c r="F2677" s="20" t="s">
        <v>7689</v>
      </c>
    </row>
    <row r="2678" spans="4:6" x14ac:dyDescent="0.25">
      <c r="D2678" s="12" t="s">
        <v>7694</v>
      </c>
      <c r="E2678" s="16" t="s">
        <v>7693</v>
      </c>
      <c r="F2678" s="20" t="s">
        <v>7695</v>
      </c>
    </row>
    <row r="2679" spans="4:6" x14ac:dyDescent="0.25">
      <c r="D2679" s="11" t="s">
        <v>7697</v>
      </c>
      <c r="E2679" s="17" t="s">
        <v>7696</v>
      </c>
      <c r="F2679" s="19" t="s">
        <v>7698</v>
      </c>
    </row>
    <row r="2680" spans="4:6" x14ac:dyDescent="0.25">
      <c r="D2680" s="12" t="s">
        <v>7700</v>
      </c>
      <c r="E2680" s="16" t="s">
        <v>7699</v>
      </c>
      <c r="F2680" s="20" t="s">
        <v>7701</v>
      </c>
    </row>
    <row r="2681" spans="4:6" x14ac:dyDescent="0.25">
      <c r="D2681" s="11" t="s">
        <v>7703</v>
      </c>
      <c r="E2681" s="17" t="s">
        <v>7702</v>
      </c>
      <c r="F2681" s="19" t="s">
        <v>7704</v>
      </c>
    </row>
    <row r="2682" spans="4:6" x14ac:dyDescent="0.25">
      <c r="D2682" s="12" t="s">
        <v>7073</v>
      </c>
      <c r="E2682" s="16" t="s">
        <v>7072</v>
      </c>
      <c r="F2682" s="20" t="s">
        <v>7074</v>
      </c>
    </row>
    <row r="2683" spans="4:6" x14ac:dyDescent="0.25">
      <c r="D2683" s="12" t="s">
        <v>7712</v>
      </c>
      <c r="E2683" s="16" t="s">
        <v>7711</v>
      </c>
      <c r="F2683" s="20" t="s">
        <v>7713</v>
      </c>
    </row>
    <row r="2684" spans="4:6" x14ac:dyDescent="0.25">
      <c r="D2684" s="11" t="s">
        <v>7714</v>
      </c>
      <c r="E2684" s="17" t="s">
        <v>7711</v>
      </c>
      <c r="F2684" s="19" t="s">
        <v>7715</v>
      </c>
    </row>
    <row r="2685" spans="4:6" x14ac:dyDescent="0.25">
      <c r="D2685" s="12" t="s">
        <v>7717</v>
      </c>
      <c r="E2685" s="16" t="s">
        <v>7716</v>
      </c>
      <c r="F2685" s="20" t="s">
        <v>7718</v>
      </c>
    </row>
    <row r="2686" spans="4:6" x14ac:dyDescent="0.25">
      <c r="D2686" s="11" t="s">
        <v>3856</v>
      </c>
      <c r="E2686" s="17" t="s">
        <v>3853</v>
      </c>
      <c r="F2686" s="19" t="s">
        <v>3857</v>
      </c>
    </row>
    <row r="2687" spans="4:6" x14ac:dyDescent="0.25">
      <c r="D2687" s="11" t="s">
        <v>5373</v>
      </c>
      <c r="E2687" s="17" t="s">
        <v>5372</v>
      </c>
      <c r="F2687" s="19" t="s">
        <v>5374</v>
      </c>
    </row>
    <row r="2688" spans="4:6" x14ac:dyDescent="0.25">
      <c r="D2688" s="11" t="s">
        <v>7720</v>
      </c>
      <c r="E2688" s="17" t="s">
        <v>7719</v>
      </c>
      <c r="F2688" s="19" t="s">
        <v>7721</v>
      </c>
    </row>
    <row r="2689" spans="4:6" x14ac:dyDescent="0.25">
      <c r="D2689" s="12" t="s">
        <v>7723</v>
      </c>
      <c r="E2689" s="16" t="s">
        <v>7722</v>
      </c>
      <c r="F2689" s="20" t="s">
        <v>7724</v>
      </c>
    </row>
    <row r="2690" spans="4:6" x14ac:dyDescent="0.25">
      <c r="D2690" s="11" t="s">
        <v>7726</v>
      </c>
      <c r="E2690" s="17" t="s">
        <v>7725</v>
      </c>
      <c r="F2690" s="19" t="s">
        <v>7727</v>
      </c>
    </row>
    <row r="2691" spans="4:6" x14ac:dyDescent="0.25">
      <c r="D2691" s="12" t="s">
        <v>1786</v>
      </c>
      <c r="E2691" s="16" t="s">
        <v>1785</v>
      </c>
      <c r="F2691" s="20" t="s">
        <v>1787</v>
      </c>
    </row>
    <row r="2692" spans="4:6" x14ac:dyDescent="0.25">
      <c r="D2692" s="11" t="s">
        <v>1788</v>
      </c>
      <c r="E2692" s="17" t="s">
        <v>1785</v>
      </c>
      <c r="F2692" s="19" t="s">
        <v>1789</v>
      </c>
    </row>
    <row r="2693" spans="4:6" x14ac:dyDescent="0.25">
      <c r="D2693" s="11" t="s">
        <v>1888</v>
      </c>
      <c r="E2693" s="17" t="s">
        <v>1887</v>
      </c>
      <c r="F2693" s="19" t="s">
        <v>1889</v>
      </c>
    </row>
    <row r="2694" spans="4:6" x14ac:dyDescent="0.25">
      <c r="D2694" s="12" t="s">
        <v>7729</v>
      </c>
      <c r="E2694" s="16" t="s">
        <v>7728</v>
      </c>
      <c r="F2694" s="20" t="s">
        <v>7730</v>
      </c>
    </row>
    <row r="2695" spans="4:6" x14ac:dyDescent="0.25">
      <c r="D2695" s="12" t="s">
        <v>3315</v>
      </c>
      <c r="E2695" s="16" t="s">
        <v>3314</v>
      </c>
      <c r="F2695" s="20" t="s">
        <v>3316</v>
      </c>
    </row>
    <row r="2696" spans="4:6" x14ac:dyDescent="0.25">
      <c r="D2696" s="11" t="s">
        <v>5277</v>
      </c>
      <c r="E2696" s="17" t="s">
        <v>5276</v>
      </c>
      <c r="F2696" s="19" t="s">
        <v>5278</v>
      </c>
    </row>
    <row r="2697" spans="4:6" x14ac:dyDescent="0.25">
      <c r="D2697" s="11" t="s">
        <v>7732</v>
      </c>
      <c r="E2697" s="17" t="s">
        <v>7731</v>
      </c>
      <c r="F2697" s="19" t="s">
        <v>7733</v>
      </c>
    </row>
    <row r="2698" spans="4:6" x14ac:dyDescent="0.25">
      <c r="D2698" s="11" t="s">
        <v>7058</v>
      </c>
      <c r="E2698" s="17" t="s">
        <v>7057</v>
      </c>
      <c r="F2698" s="19" t="s">
        <v>7059</v>
      </c>
    </row>
    <row r="2699" spans="4:6" x14ac:dyDescent="0.25">
      <c r="D2699" s="12" t="s">
        <v>7735</v>
      </c>
      <c r="E2699" s="16" t="s">
        <v>7734</v>
      </c>
      <c r="F2699" s="20" t="s">
        <v>7736</v>
      </c>
    </row>
    <row r="2700" spans="4:6" x14ac:dyDescent="0.25">
      <c r="D2700" s="12" t="s">
        <v>960</v>
      </c>
      <c r="E2700" s="16" t="s">
        <v>957</v>
      </c>
      <c r="F2700" s="20" t="s">
        <v>961</v>
      </c>
    </row>
    <row r="2701" spans="4:6" x14ac:dyDescent="0.25">
      <c r="D2701" s="11" t="s">
        <v>7738</v>
      </c>
      <c r="E2701" s="17" t="s">
        <v>7737</v>
      </c>
      <c r="F2701" s="19" t="s">
        <v>7739</v>
      </c>
    </row>
    <row r="2702" spans="4:6" x14ac:dyDescent="0.25">
      <c r="D2702" s="12" t="s">
        <v>5263</v>
      </c>
      <c r="E2702" s="16" t="s">
        <v>5262</v>
      </c>
      <c r="F2702" s="20" t="s">
        <v>5264</v>
      </c>
    </row>
    <row r="2703" spans="4:6" x14ac:dyDescent="0.25">
      <c r="D2703" s="11" t="s">
        <v>6403</v>
      </c>
      <c r="E2703" s="17" t="s">
        <v>6402</v>
      </c>
      <c r="F2703" s="19" t="s">
        <v>6404</v>
      </c>
    </row>
    <row r="2704" spans="4:6" x14ac:dyDescent="0.25">
      <c r="D2704" s="11" t="s">
        <v>3119</v>
      </c>
      <c r="E2704" s="17" t="s">
        <v>3118</v>
      </c>
      <c r="F2704" s="19" t="s">
        <v>3120</v>
      </c>
    </row>
    <row r="2705" spans="4:6" x14ac:dyDescent="0.25">
      <c r="D2705" s="11" t="s">
        <v>7744</v>
      </c>
      <c r="E2705" s="17" t="s">
        <v>7743</v>
      </c>
      <c r="F2705" s="19" t="s">
        <v>7745</v>
      </c>
    </row>
    <row r="2706" spans="4:6" x14ac:dyDescent="0.25">
      <c r="D2706" s="12" t="s">
        <v>7747</v>
      </c>
      <c r="E2706" s="16" t="s">
        <v>7746</v>
      </c>
      <c r="F2706" s="20" t="s">
        <v>7748</v>
      </c>
    </row>
    <row r="2707" spans="4:6" x14ac:dyDescent="0.25">
      <c r="D2707" s="11" t="s">
        <v>7750</v>
      </c>
      <c r="E2707" s="17" t="s">
        <v>7749</v>
      </c>
      <c r="F2707" s="19" t="s">
        <v>7751</v>
      </c>
    </row>
    <row r="2708" spans="4:6" x14ac:dyDescent="0.25">
      <c r="D2708" s="12" t="s">
        <v>5383</v>
      </c>
      <c r="E2708" s="16" t="s">
        <v>5375</v>
      </c>
      <c r="F2708" s="20" t="s">
        <v>5384</v>
      </c>
    </row>
    <row r="2709" spans="4:6" x14ac:dyDescent="0.25">
      <c r="D2709" s="12" t="s">
        <v>7753</v>
      </c>
      <c r="E2709" s="16" t="s">
        <v>7752</v>
      </c>
      <c r="F2709" s="20" t="s">
        <v>7754</v>
      </c>
    </row>
    <row r="2710" spans="4:6" x14ac:dyDescent="0.25">
      <c r="D2710" s="12" t="s">
        <v>6338</v>
      </c>
      <c r="E2710" s="16" t="s">
        <v>6337</v>
      </c>
      <c r="F2710" s="20" t="s">
        <v>6339</v>
      </c>
    </row>
    <row r="2711" spans="4:6" x14ac:dyDescent="0.25">
      <c r="D2711" s="11" t="s">
        <v>7756</v>
      </c>
      <c r="E2711" s="17" t="s">
        <v>7755</v>
      </c>
      <c r="F2711" s="19" t="s">
        <v>7757</v>
      </c>
    </row>
    <row r="2712" spans="4:6" x14ac:dyDescent="0.25">
      <c r="D2712" s="11" t="s">
        <v>7761</v>
      </c>
      <c r="E2712" s="17" t="s">
        <v>7758</v>
      </c>
      <c r="F2712" s="19" t="s">
        <v>7762</v>
      </c>
    </row>
    <row r="2713" spans="4:6" x14ac:dyDescent="0.25">
      <c r="D2713" s="12" t="s">
        <v>7764</v>
      </c>
      <c r="E2713" s="16" t="s">
        <v>7763</v>
      </c>
      <c r="F2713" s="20" t="s">
        <v>7765</v>
      </c>
    </row>
    <row r="2714" spans="4:6" x14ac:dyDescent="0.25">
      <c r="D2714" s="11" t="s">
        <v>7767</v>
      </c>
      <c r="E2714" s="17" t="s">
        <v>7766</v>
      </c>
      <c r="F2714" s="19" t="s">
        <v>7768</v>
      </c>
    </row>
    <row r="2715" spans="4:6" x14ac:dyDescent="0.25">
      <c r="D2715" s="12" t="s">
        <v>7770</v>
      </c>
      <c r="E2715" s="16" t="s">
        <v>7769</v>
      </c>
      <c r="F2715" s="20" t="s">
        <v>7771</v>
      </c>
    </row>
    <row r="2716" spans="4:6" x14ac:dyDescent="0.25">
      <c r="D2716" s="11" t="s">
        <v>7773</v>
      </c>
      <c r="E2716" s="17" t="s">
        <v>7772</v>
      </c>
      <c r="F2716" s="19" t="s">
        <v>7774</v>
      </c>
    </row>
    <row r="2717" spans="4:6" x14ac:dyDescent="0.25">
      <c r="D2717" s="12" t="s">
        <v>7776</v>
      </c>
      <c r="E2717" s="16" t="s">
        <v>7775</v>
      </c>
      <c r="F2717" s="20" t="s">
        <v>7777</v>
      </c>
    </row>
    <row r="2718" spans="4:6" x14ac:dyDescent="0.25">
      <c r="D2718" s="11" t="s">
        <v>7779</v>
      </c>
      <c r="E2718" s="17" t="s">
        <v>7778</v>
      </c>
      <c r="F2718" s="19" t="s">
        <v>7780</v>
      </c>
    </row>
    <row r="2719" spans="4:6" x14ac:dyDescent="0.25">
      <c r="D2719" s="12" t="s">
        <v>7793</v>
      </c>
      <c r="E2719" s="16" t="s">
        <v>7790</v>
      </c>
      <c r="F2719" s="20" t="s">
        <v>7794</v>
      </c>
    </row>
    <row r="2720" spans="4:6" x14ac:dyDescent="0.25">
      <c r="D2720" s="11" t="s">
        <v>8498</v>
      </c>
      <c r="E2720" s="17" t="s">
        <v>8497</v>
      </c>
      <c r="F2720" s="19" t="s">
        <v>8499</v>
      </c>
    </row>
    <row r="2721" spans="4:6" x14ac:dyDescent="0.25">
      <c r="D2721" s="12" t="s">
        <v>8838</v>
      </c>
      <c r="E2721" s="16" t="s">
        <v>8837</v>
      </c>
      <c r="F2721" s="20" t="s">
        <v>8839</v>
      </c>
    </row>
    <row r="2722" spans="4:6" x14ac:dyDescent="0.25">
      <c r="D2722" s="12" t="s">
        <v>7804</v>
      </c>
      <c r="E2722" s="16" t="s">
        <v>7803</v>
      </c>
      <c r="F2722" s="20" t="s">
        <v>7805</v>
      </c>
    </row>
    <row r="2723" spans="4:6" x14ac:dyDescent="0.25">
      <c r="D2723" s="11" t="s">
        <v>7806</v>
      </c>
      <c r="E2723" s="17" t="s">
        <v>7803</v>
      </c>
      <c r="F2723" s="19" t="s">
        <v>7807</v>
      </c>
    </row>
    <row r="2724" spans="4:6" x14ac:dyDescent="0.25">
      <c r="D2724" s="11" t="s">
        <v>7811</v>
      </c>
      <c r="E2724" s="17" t="s">
        <v>7808</v>
      </c>
      <c r="F2724" s="19" t="s">
        <v>7812</v>
      </c>
    </row>
    <row r="2725" spans="4:6" x14ac:dyDescent="0.25">
      <c r="D2725" s="12" t="s">
        <v>7814</v>
      </c>
      <c r="E2725" s="16" t="s">
        <v>7813</v>
      </c>
      <c r="F2725" s="20" t="s">
        <v>7815</v>
      </c>
    </row>
    <row r="2726" spans="4:6" x14ac:dyDescent="0.25">
      <c r="D2726" s="11" t="s">
        <v>7817</v>
      </c>
      <c r="E2726" s="17" t="s">
        <v>7816</v>
      </c>
      <c r="F2726" s="19" t="s">
        <v>7818</v>
      </c>
    </row>
    <row r="2727" spans="4:6" x14ac:dyDescent="0.25">
      <c r="D2727" s="12" t="s">
        <v>7820</v>
      </c>
      <c r="E2727" s="16" t="s">
        <v>7819</v>
      </c>
      <c r="F2727" s="20" t="s">
        <v>7821</v>
      </c>
    </row>
    <row r="2728" spans="4:6" x14ac:dyDescent="0.25">
      <c r="D2728" s="11" t="s">
        <v>2010</v>
      </c>
      <c r="E2728" s="17" t="s">
        <v>2009</v>
      </c>
      <c r="F2728" s="19" t="s">
        <v>2011</v>
      </c>
    </row>
    <row r="2729" spans="4:6" x14ac:dyDescent="0.25">
      <c r="D2729" s="11" t="s">
        <v>621</v>
      </c>
      <c r="E2729" s="17" t="s">
        <v>620</v>
      </c>
      <c r="F2729" s="19" t="s">
        <v>622</v>
      </c>
    </row>
    <row r="2730" spans="4:6" x14ac:dyDescent="0.25">
      <c r="D2730" s="12" t="s">
        <v>7826</v>
      </c>
      <c r="E2730" s="16" t="s">
        <v>7825</v>
      </c>
      <c r="F2730" s="20" t="s">
        <v>7827</v>
      </c>
    </row>
    <row r="2731" spans="4:6" x14ac:dyDescent="0.25">
      <c r="D2731" s="11" t="s">
        <v>7829</v>
      </c>
      <c r="E2731" s="17" t="s">
        <v>7828</v>
      </c>
      <c r="F2731" s="19" t="s">
        <v>7830</v>
      </c>
    </row>
    <row r="2732" spans="4:6" x14ac:dyDescent="0.25">
      <c r="D2732" s="12" t="s">
        <v>7832</v>
      </c>
      <c r="E2732" s="16" t="s">
        <v>7831</v>
      </c>
      <c r="F2732" s="20" t="s">
        <v>7833</v>
      </c>
    </row>
    <row r="2733" spans="4:6" x14ac:dyDescent="0.25">
      <c r="D2733" s="11" t="s">
        <v>7835</v>
      </c>
      <c r="E2733" s="17" t="s">
        <v>7834</v>
      </c>
      <c r="F2733" s="19" t="s">
        <v>7836</v>
      </c>
    </row>
    <row r="2734" spans="4:6" x14ac:dyDescent="0.25">
      <c r="D2734" s="11" t="s">
        <v>384</v>
      </c>
      <c r="E2734" s="17" t="s">
        <v>383</v>
      </c>
      <c r="F2734" s="19" t="s">
        <v>385</v>
      </c>
    </row>
    <row r="2735" spans="4:6" x14ac:dyDescent="0.25">
      <c r="D2735" s="12" t="s">
        <v>384</v>
      </c>
      <c r="E2735" s="16" t="s">
        <v>7839</v>
      </c>
      <c r="F2735" s="20" t="s">
        <v>7842</v>
      </c>
    </row>
    <row r="2736" spans="4:6" x14ac:dyDescent="0.25">
      <c r="D2736" s="12" t="s">
        <v>7837</v>
      </c>
      <c r="E2736" s="16" t="s">
        <v>7834</v>
      </c>
      <c r="F2736" s="20" t="s">
        <v>7838</v>
      </c>
    </row>
    <row r="2737" spans="4:6" x14ac:dyDescent="0.25">
      <c r="D2737" s="11" t="s">
        <v>7843</v>
      </c>
      <c r="E2737" s="17" t="s">
        <v>7839</v>
      </c>
      <c r="F2737" s="19" t="s">
        <v>7844</v>
      </c>
    </row>
    <row r="2738" spans="4:6" x14ac:dyDescent="0.25">
      <c r="D2738" s="12" t="s">
        <v>7846</v>
      </c>
      <c r="E2738" s="16" t="s">
        <v>7845</v>
      </c>
      <c r="F2738" s="20" t="s">
        <v>7847</v>
      </c>
    </row>
    <row r="2739" spans="4:6" x14ac:dyDescent="0.25">
      <c r="D2739" s="11" t="s">
        <v>7849</v>
      </c>
      <c r="E2739" s="17" t="s">
        <v>7848</v>
      </c>
      <c r="F2739" s="19" t="s">
        <v>7850</v>
      </c>
    </row>
    <row r="2740" spans="4:6" x14ac:dyDescent="0.25">
      <c r="D2740" s="12" t="s">
        <v>7852</v>
      </c>
      <c r="E2740" s="16" t="s">
        <v>7851</v>
      </c>
      <c r="F2740" s="20" t="s">
        <v>7853</v>
      </c>
    </row>
    <row r="2741" spans="4:6" x14ac:dyDescent="0.25">
      <c r="D2741" s="11" t="s">
        <v>7855</v>
      </c>
      <c r="E2741" s="17" t="s">
        <v>7854</v>
      </c>
      <c r="F2741" s="19" t="s">
        <v>7856</v>
      </c>
    </row>
    <row r="2742" spans="4:6" x14ac:dyDescent="0.25">
      <c r="D2742" s="11" t="s">
        <v>7861</v>
      </c>
      <c r="E2742" s="17" t="s">
        <v>7860</v>
      </c>
      <c r="F2742" s="19" t="s">
        <v>7862</v>
      </c>
    </row>
    <row r="2743" spans="4:6" x14ac:dyDescent="0.25">
      <c r="D2743" s="12" t="s">
        <v>8197</v>
      </c>
      <c r="E2743" s="16" t="s">
        <v>8196</v>
      </c>
      <c r="F2743" s="20" t="s">
        <v>8198</v>
      </c>
    </row>
    <row r="2744" spans="4:6" x14ac:dyDescent="0.25">
      <c r="D2744" s="11" t="s">
        <v>9192</v>
      </c>
      <c r="E2744" s="17" t="s">
        <v>9189</v>
      </c>
      <c r="F2744" s="19" t="s">
        <v>9193</v>
      </c>
    </row>
    <row r="2745" spans="4:6" x14ac:dyDescent="0.25">
      <c r="D2745" s="12" t="s">
        <v>7864</v>
      </c>
      <c r="E2745" s="16" t="s">
        <v>7863</v>
      </c>
      <c r="F2745" s="20" t="s">
        <v>7865</v>
      </c>
    </row>
    <row r="2746" spans="4:6" x14ac:dyDescent="0.25">
      <c r="D2746" s="11" t="s">
        <v>7866</v>
      </c>
      <c r="E2746" s="17" t="s">
        <v>7863</v>
      </c>
      <c r="F2746" s="19" t="s">
        <v>7867</v>
      </c>
    </row>
    <row r="2747" spans="4:6" x14ac:dyDescent="0.25">
      <c r="D2747" s="12" t="s">
        <v>6909</v>
      </c>
      <c r="E2747" s="16" t="s">
        <v>6908</v>
      </c>
      <c r="F2747" s="20" t="s">
        <v>6910</v>
      </c>
    </row>
    <row r="2748" spans="4:6" x14ac:dyDescent="0.25">
      <c r="D2748" s="11" t="s">
        <v>7872</v>
      </c>
      <c r="E2748" s="17" t="s">
        <v>7871</v>
      </c>
      <c r="F2748" s="19" t="s">
        <v>7873</v>
      </c>
    </row>
    <row r="2749" spans="4:6" x14ac:dyDescent="0.25">
      <c r="D2749" s="11" t="s">
        <v>7878</v>
      </c>
      <c r="E2749" s="17" t="s">
        <v>7877</v>
      </c>
      <c r="F2749" s="19" t="s">
        <v>7879</v>
      </c>
    </row>
    <row r="2750" spans="4:6" x14ac:dyDescent="0.25">
      <c r="D2750" s="11" t="s">
        <v>7691</v>
      </c>
      <c r="E2750" s="17" t="s">
        <v>7690</v>
      </c>
      <c r="F2750" s="19" t="s">
        <v>7692</v>
      </c>
    </row>
    <row r="2751" spans="4:6" x14ac:dyDescent="0.25">
      <c r="D2751" s="11" t="s">
        <v>4506</v>
      </c>
      <c r="E2751" s="17" t="s">
        <v>4505</v>
      </c>
      <c r="F2751" s="19" t="s">
        <v>4507</v>
      </c>
    </row>
    <row r="2752" spans="4:6" x14ac:dyDescent="0.25">
      <c r="D2752" s="11" t="s">
        <v>7884</v>
      </c>
      <c r="E2752" s="17" t="s">
        <v>7883</v>
      </c>
      <c r="F2752" s="19" t="s">
        <v>7885</v>
      </c>
    </row>
    <row r="2753" spans="4:6" x14ac:dyDescent="0.25">
      <c r="D2753" s="12" t="s">
        <v>7887</v>
      </c>
      <c r="E2753" s="16" t="s">
        <v>7886</v>
      </c>
      <c r="F2753" s="20" t="s">
        <v>7888</v>
      </c>
    </row>
    <row r="2754" spans="4:6" x14ac:dyDescent="0.25">
      <c r="D2754" s="11" t="s">
        <v>7889</v>
      </c>
      <c r="E2754" s="17" t="s">
        <v>7886</v>
      </c>
      <c r="F2754" s="19" t="s">
        <v>7890</v>
      </c>
    </row>
    <row r="2755" spans="4:6" x14ac:dyDescent="0.25">
      <c r="D2755" s="12" t="s">
        <v>7892</v>
      </c>
      <c r="E2755" s="16" t="s">
        <v>7891</v>
      </c>
      <c r="F2755" s="20" t="s">
        <v>7893</v>
      </c>
    </row>
    <row r="2756" spans="4:6" x14ac:dyDescent="0.25">
      <c r="D2756" s="11" t="s">
        <v>7895</v>
      </c>
      <c r="E2756" s="17" t="s">
        <v>7894</v>
      </c>
      <c r="F2756" s="19" t="s">
        <v>7896</v>
      </c>
    </row>
    <row r="2757" spans="4:6" x14ac:dyDescent="0.25">
      <c r="D2757" s="12" t="s">
        <v>7895</v>
      </c>
      <c r="E2757" s="16" t="s">
        <v>7894</v>
      </c>
      <c r="F2757" s="20" t="s">
        <v>7897</v>
      </c>
    </row>
    <row r="2758" spans="4:6" x14ac:dyDescent="0.25">
      <c r="D2758" s="11" t="s">
        <v>7898</v>
      </c>
      <c r="E2758" s="17" t="s">
        <v>7894</v>
      </c>
      <c r="F2758" s="19" t="s">
        <v>7899</v>
      </c>
    </row>
    <row r="2759" spans="4:6" x14ac:dyDescent="0.25">
      <c r="D2759" s="12" t="s">
        <v>7900</v>
      </c>
      <c r="E2759" s="16" t="s">
        <v>7894</v>
      </c>
      <c r="F2759" s="20" t="s">
        <v>7901</v>
      </c>
    </row>
    <row r="2760" spans="4:6" x14ac:dyDescent="0.25">
      <c r="D2760" s="11" t="s">
        <v>7487</v>
      </c>
      <c r="E2760" s="17" t="s">
        <v>7486</v>
      </c>
      <c r="F2760" s="19" t="s">
        <v>7488</v>
      </c>
    </row>
    <row r="2761" spans="4:6" x14ac:dyDescent="0.25">
      <c r="D2761" s="12" t="s">
        <v>3116</v>
      </c>
      <c r="E2761" s="16" t="s">
        <v>3115</v>
      </c>
      <c r="F2761" s="20" t="s">
        <v>3117</v>
      </c>
    </row>
    <row r="2762" spans="4:6" x14ac:dyDescent="0.25">
      <c r="D2762" s="11" t="s">
        <v>7903</v>
      </c>
      <c r="E2762" s="17" t="s">
        <v>7902</v>
      </c>
      <c r="F2762" s="19" t="s">
        <v>7904</v>
      </c>
    </row>
    <row r="2763" spans="4:6" x14ac:dyDescent="0.25">
      <c r="D2763" s="12" t="s">
        <v>7906</v>
      </c>
      <c r="E2763" s="16" t="s">
        <v>7905</v>
      </c>
      <c r="F2763" s="20" t="s">
        <v>7907</v>
      </c>
    </row>
    <row r="2764" spans="4:6" x14ac:dyDescent="0.25">
      <c r="D2764" s="11" t="s">
        <v>3422</v>
      </c>
      <c r="E2764" s="17" t="s">
        <v>3421</v>
      </c>
      <c r="F2764" s="19" t="s">
        <v>3423</v>
      </c>
    </row>
    <row r="2765" spans="4:6" x14ac:dyDescent="0.25">
      <c r="D2765" s="12" t="s">
        <v>7911</v>
      </c>
      <c r="E2765" s="16" t="s">
        <v>7910</v>
      </c>
      <c r="F2765" s="20" t="s">
        <v>7912</v>
      </c>
    </row>
    <row r="2766" spans="4:6" x14ac:dyDescent="0.25">
      <c r="D2766" s="12" t="s">
        <v>7916</v>
      </c>
      <c r="E2766" s="16" t="s">
        <v>7915</v>
      </c>
      <c r="F2766" s="20" t="s">
        <v>7917</v>
      </c>
    </row>
    <row r="2767" spans="4:6" x14ac:dyDescent="0.25">
      <c r="D2767" s="11" t="s">
        <v>7919</v>
      </c>
      <c r="E2767" s="17" t="s">
        <v>7918</v>
      </c>
      <c r="F2767" s="19" t="s">
        <v>7920</v>
      </c>
    </row>
    <row r="2768" spans="4:6" x14ac:dyDescent="0.25">
      <c r="D2768" s="12" t="s">
        <v>7922</v>
      </c>
      <c r="E2768" s="16" t="s">
        <v>7921</v>
      </c>
      <c r="F2768" s="20" t="s">
        <v>7923</v>
      </c>
    </row>
    <row r="2769" spans="4:6" x14ac:dyDescent="0.25">
      <c r="D2769" s="12" t="s">
        <v>5771</v>
      </c>
      <c r="E2769" s="16" t="s">
        <v>5770</v>
      </c>
      <c r="F2769" s="20" t="s">
        <v>5772</v>
      </c>
    </row>
    <row r="2770" spans="4:6" x14ac:dyDescent="0.25">
      <c r="D2770" s="11" t="s">
        <v>7931</v>
      </c>
      <c r="E2770" s="17" t="s">
        <v>7930</v>
      </c>
      <c r="F2770" s="19" t="s">
        <v>7932</v>
      </c>
    </row>
    <row r="2771" spans="4:6" x14ac:dyDescent="0.25">
      <c r="D2771" s="12" t="s">
        <v>7934</v>
      </c>
      <c r="E2771" s="16" t="s">
        <v>7933</v>
      </c>
      <c r="F2771" s="20" t="s">
        <v>7935</v>
      </c>
    </row>
    <row r="2772" spans="4:6" x14ac:dyDescent="0.25">
      <c r="D2772" s="11" t="s">
        <v>7936</v>
      </c>
      <c r="E2772" s="17" t="s">
        <v>7933</v>
      </c>
      <c r="F2772" s="19" t="s">
        <v>7937</v>
      </c>
    </row>
    <row r="2773" spans="4:6" x14ac:dyDescent="0.25">
      <c r="D2773" s="11" t="s">
        <v>1379</v>
      </c>
      <c r="E2773" s="17" t="s">
        <v>1378</v>
      </c>
      <c r="F2773" s="19" t="s">
        <v>1380</v>
      </c>
    </row>
    <row r="2774" spans="4:6" x14ac:dyDescent="0.25">
      <c r="D2774" s="12" t="s">
        <v>7939</v>
      </c>
      <c r="E2774" s="16" t="s">
        <v>7938</v>
      </c>
      <c r="F2774" s="20" t="s">
        <v>7940</v>
      </c>
    </row>
    <row r="2775" spans="4:6" x14ac:dyDescent="0.25">
      <c r="D2775" s="11" t="s">
        <v>7939</v>
      </c>
      <c r="E2775" s="17" t="s">
        <v>7938</v>
      </c>
      <c r="F2775" s="19" t="s">
        <v>7941</v>
      </c>
    </row>
    <row r="2776" spans="4:6" x14ac:dyDescent="0.25">
      <c r="D2776" s="12" t="s">
        <v>7943</v>
      </c>
      <c r="E2776" s="16" t="s">
        <v>7942</v>
      </c>
      <c r="F2776" s="20" t="s">
        <v>7944</v>
      </c>
    </row>
    <row r="2777" spans="4:6" x14ac:dyDescent="0.25">
      <c r="D2777" s="11" t="s">
        <v>7946</v>
      </c>
      <c r="E2777" s="17" t="s">
        <v>7945</v>
      </c>
      <c r="F2777" s="19" t="s">
        <v>7947</v>
      </c>
    </row>
    <row r="2778" spans="4:6" x14ac:dyDescent="0.25">
      <c r="D2778" s="12" t="s">
        <v>7949</v>
      </c>
      <c r="E2778" s="16" t="s">
        <v>7948</v>
      </c>
      <c r="F2778" s="20" t="s">
        <v>7950</v>
      </c>
    </row>
    <row r="2779" spans="4:6" x14ac:dyDescent="0.25">
      <c r="D2779" s="11" t="s">
        <v>5633</v>
      </c>
      <c r="E2779" s="17" t="s">
        <v>5632</v>
      </c>
      <c r="F2779" s="19" t="s">
        <v>5634</v>
      </c>
    </row>
    <row r="2780" spans="4:6" x14ac:dyDescent="0.25">
      <c r="D2780" s="11" t="s">
        <v>2625</v>
      </c>
      <c r="E2780" s="17" t="s">
        <v>2622</v>
      </c>
      <c r="F2780" s="19" t="s">
        <v>2626</v>
      </c>
    </row>
    <row r="2781" spans="4:6" x14ac:dyDescent="0.25">
      <c r="D2781" s="12" t="s">
        <v>7250</v>
      </c>
      <c r="E2781" s="16" t="s">
        <v>7249</v>
      </c>
      <c r="F2781" s="20" t="s">
        <v>7251</v>
      </c>
    </row>
    <row r="2782" spans="4:6" x14ac:dyDescent="0.25">
      <c r="D2782" s="11" t="s">
        <v>7400</v>
      </c>
      <c r="E2782" s="17" t="s">
        <v>7394</v>
      </c>
      <c r="F2782" s="19" t="s">
        <v>7401</v>
      </c>
    </row>
    <row r="2783" spans="4:6" x14ac:dyDescent="0.25">
      <c r="D2783" s="11" t="s">
        <v>7400</v>
      </c>
      <c r="E2783" s="17" t="s">
        <v>8930</v>
      </c>
      <c r="F2783" s="19" t="s">
        <v>8931</v>
      </c>
    </row>
    <row r="2784" spans="4:6" x14ac:dyDescent="0.25">
      <c r="D2784" s="12" t="s">
        <v>4579</v>
      </c>
      <c r="E2784" s="16" t="s">
        <v>4578</v>
      </c>
      <c r="F2784" s="20" t="s">
        <v>4580</v>
      </c>
    </row>
    <row r="2785" spans="4:6" x14ac:dyDescent="0.25">
      <c r="D2785" s="11" t="s">
        <v>7952</v>
      </c>
      <c r="E2785" s="17" t="s">
        <v>7951</v>
      </c>
      <c r="F2785" s="19" t="s">
        <v>7953</v>
      </c>
    </row>
    <row r="2786" spans="4:6" x14ac:dyDescent="0.25">
      <c r="D2786" s="12" t="s">
        <v>7955</v>
      </c>
      <c r="E2786" s="16" t="s">
        <v>7954</v>
      </c>
      <c r="F2786" s="20" t="s">
        <v>7956</v>
      </c>
    </row>
    <row r="2787" spans="4:6" x14ac:dyDescent="0.25">
      <c r="D2787" s="11" t="s">
        <v>7958</v>
      </c>
      <c r="E2787" s="17" t="s">
        <v>7957</v>
      </c>
      <c r="F2787" s="19" t="s">
        <v>7959</v>
      </c>
    </row>
    <row r="2788" spans="4:6" x14ac:dyDescent="0.25">
      <c r="D2788" s="11" t="s">
        <v>9240</v>
      </c>
      <c r="E2788" s="17" t="s">
        <v>9239</v>
      </c>
      <c r="F2788" s="19" t="s">
        <v>9241</v>
      </c>
    </row>
    <row r="2789" spans="4:6" x14ac:dyDescent="0.25">
      <c r="D2789" s="12" t="s">
        <v>7961</v>
      </c>
      <c r="E2789" s="16" t="s">
        <v>7960</v>
      </c>
      <c r="F2789" s="20" t="s">
        <v>7962</v>
      </c>
    </row>
    <row r="2790" spans="4:6" x14ac:dyDescent="0.25">
      <c r="D2790" s="12" t="s">
        <v>3167</v>
      </c>
      <c r="E2790" s="16" t="s">
        <v>3164</v>
      </c>
      <c r="F2790" s="20" t="s">
        <v>3168</v>
      </c>
    </row>
    <row r="2791" spans="4:6" x14ac:dyDescent="0.25">
      <c r="D2791" s="11" t="s">
        <v>3167</v>
      </c>
      <c r="E2791" s="17" t="s">
        <v>7908</v>
      </c>
      <c r="F2791" s="19" t="s">
        <v>7909</v>
      </c>
    </row>
    <row r="2792" spans="4:6" x14ac:dyDescent="0.25">
      <c r="D2792" s="11" t="s">
        <v>9325</v>
      </c>
      <c r="E2792" s="17" t="s">
        <v>9324</v>
      </c>
      <c r="F2792" s="19" t="s">
        <v>9326</v>
      </c>
    </row>
    <row r="2793" spans="4:6" x14ac:dyDescent="0.25">
      <c r="D2793" s="12" t="s">
        <v>7967</v>
      </c>
      <c r="E2793" s="16" t="s">
        <v>7966</v>
      </c>
      <c r="F2793" s="20" t="s">
        <v>7968</v>
      </c>
    </row>
    <row r="2794" spans="4:6" x14ac:dyDescent="0.25">
      <c r="D2794" s="11" t="s">
        <v>7969</v>
      </c>
      <c r="E2794" s="17" t="s">
        <v>7966</v>
      </c>
      <c r="F2794" s="19" t="s">
        <v>7970</v>
      </c>
    </row>
    <row r="2795" spans="4:6" x14ac:dyDescent="0.25">
      <c r="D2795" s="12" t="s">
        <v>7972</v>
      </c>
      <c r="E2795" s="16" t="s">
        <v>7971</v>
      </c>
      <c r="F2795" s="20" t="s">
        <v>7973</v>
      </c>
    </row>
    <row r="2796" spans="4:6" x14ac:dyDescent="0.25">
      <c r="D2796" s="11" t="s">
        <v>2918</v>
      </c>
      <c r="E2796" s="17" t="s">
        <v>2917</v>
      </c>
      <c r="F2796" s="19" t="s">
        <v>2919</v>
      </c>
    </row>
    <row r="2797" spans="4:6" x14ac:dyDescent="0.25">
      <c r="D2797" s="11" t="s">
        <v>7981</v>
      </c>
      <c r="E2797" s="17" t="s">
        <v>7980</v>
      </c>
      <c r="F2797" s="19" t="s">
        <v>7982</v>
      </c>
    </row>
    <row r="2798" spans="4:6" x14ac:dyDescent="0.25">
      <c r="D2798" s="12" t="s">
        <v>7238</v>
      </c>
      <c r="E2798" s="16" t="s">
        <v>7237</v>
      </c>
      <c r="F2798" s="20" t="s">
        <v>7239</v>
      </c>
    </row>
    <row r="2799" spans="4:6" x14ac:dyDescent="0.25">
      <c r="D2799" s="12" t="s">
        <v>7984</v>
      </c>
      <c r="E2799" s="16" t="s">
        <v>7983</v>
      </c>
      <c r="F2799" s="20" t="s">
        <v>7985</v>
      </c>
    </row>
    <row r="2800" spans="4:6" x14ac:dyDescent="0.25">
      <c r="D2800" s="11" t="s">
        <v>7987</v>
      </c>
      <c r="E2800" s="17" t="s">
        <v>7986</v>
      </c>
      <c r="F2800" s="19" t="s">
        <v>7988</v>
      </c>
    </row>
    <row r="2801" spans="4:6" x14ac:dyDescent="0.25">
      <c r="D2801" s="11" t="s">
        <v>7997</v>
      </c>
      <c r="E2801" s="17" t="s">
        <v>7994</v>
      </c>
      <c r="F2801" s="19" t="s">
        <v>7998</v>
      </c>
    </row>
    <row r="2802" spans="4:6" x14ac:dyDescent="0.25">
      <c r="D2802" s="11" t="s">
        <v>7992</v>
      </c>
      <c r="E2802" s="17" t="s">
        <v>7989</v>
      </c>
      <c r="F2802" s="19" t="s">
        <v>7993</v>
      </c>
    </row>
    <row r="2803" spans="4:6" x14ac:dyDescent="0.25">
      <c r="D2803" s="11" t="s">
        <v>533</v>
      </c>
      <c r="E2803" s="17" t="s">
        <v>532</v>
      </c>
      <c r="F2803" s="19" t="s">
        <v>534</v>
      </c>
    </row>
    <row r="2804" spans="4:6" x14ac:dyDescent="0.25">
      <c r="D2804" s="11" t="s">
        <v>8003</v>
      </c>
      <c r="E2804" s="17" t="s">
        <v>8002</v>
      </c>
      <c r="F2804" s="19" t="s">
        <v>8004</v>
      </c>
    </row>
    <row r="2805" spans="4:6" x14ac:dyDescent="0.25">
      <c r="D2805" s="12" t="s">
        <v>2738</v>
      </c>
      <c r="E2805" s="16" t="s">
        <v>2735</v>
      </c>
      <c r="F2805" s="20" t="s">
        <v>2739</v>
      </c>
    </row>
    <row r="2806" spans="4:6" x14ac:dyDescent="0.25">
      <c r="D2806" s="12" t="s">
        <v>8000</v>
      </c>
      <c r="E2806" s="16" t="s">
        <v>7999</v>
      </c>
      <c r="F2806" s="20" t="s">
        <v>8001</v>
      </c>
    </row>
    <row r="2807" spans="4:6" x14ac:dyDescent="0.25">
      <c r="D2807" s="11" t="s">
        <v>3617</v>
      </c>
      <c r="E2807" s="17" t="s">
        <v>3616</v>
      </c>
      <c r="F2807" s="19" t="s">
        <v>3618</v>
      </c>
    </row>
    <row r="2808" spans="4:6" x14ac:dyDescent="0.25">
      <c r="D2808" s="12" t="s">
        <v>7636</v>
      </c>
      <c r="E2808" s="16" t="s">
        <v>7635</v>
      </c>
      <c r="F2808" s="20" t="s">
        <v>7637</v>
      </c>
    </row>
    <row r="2809" spans="4:6" x14ac:dyDescent="0.25">
      <c r="D2809" s="12" t="s">
        <v>4561</v>
      </c>
      <c r="E2809" s="16" t="s">
        <v>4560</v>
      </c>
      <c r="F2809" s="20" t="s">
        <v>4562</v>
      </c>
    </row>
    <row r="2810" spans="4:6" x14ac:dyDescent="0.25">
      <c r="D2810" s="11" t="s">
        <v>8009</v>
      </c>
      <c r="E2810" s="17" t="s">
        <v>8008</v>
      </c>
      <c r="F2810" s="19" t="s">
        <v>8010</v>
      </c>
    </row>
    <row r="2811" spans="4:6" x14ac:dyDescent="0.25">
      <c r="D2811" s="11" t="s">
        <v>5887</v>
      </c>
      <c r="E2811" s="17" t="s">
        <v>5886</v>
      </c>
      <c r="F2811" s="19" t="s">
        <v>5888</v>
      </c>
    </row>
    <row r="2812" spans="4:6" x14ac:dyDescent="0.25">
      <c r="D2812" s="11" t="s">
        <v>3306</v>
      </c>
      <c r="E2812" s="17" t="s">
        <v>3305</v>
      </c>
      <c r="F2812" s="19" t="s">
        <v>3307</v>
      </c>
    </row>
    <row r="2813" spans="4:6" x14ac:dyDescent="0.25">
      <c r="D2813" s="12" t="s">
        <v>8018</v>
      </c>
      <c r="E2813" s="16" t="s">
        <v>8017</v>
      </c>
      <c r="F2813" s="20" t="s">
        <v>8019</v>
      </c>
    </row>
    <row r="2814" spans="4:6" x14ac:dyDescent="0.25">
      <c r="D2814" s="11" t="s">
        <v>8021</v>
      </c>
      <c r="E2814" s="17" t="s">
        <v>8020</v>
      </c>
      <c r="F2814" s="19" t="s">
        <v>8022</v>
      </c>
    </row>
    <row r="2815" spans="4:6" x14ac:dyDescent="0.25">
      <c r="D2815" s="12" t="s">
        <v>2716</v>
      </c>
      <c r="E2815" s="16" t="s">
        <v>2715</v>
      </c>
      <c r="F2815" s="20" t="s">
        <v>2717</v>
      </c>
    </row>
    <row r="2816" spans="4:6" x14ac:dyDescent="0.25">
      <c r="D2816" s="12" t="s">
        <v>4023</v>
      </c>
      <c r="E2816" s="16" t="s">
        <v>141</v>
      </c>
      <c r="F2816" s="20" t="s">
        <v>4024</v>
      </c>
    </row>
    <row r="2817" spans="4:6" x14ac:dyDescent="0.25">
      <c r="D2817" s="12" t="s">
        <v>7581</v>
      </c>
      <c r="E2817" s="16" t="s">
        <v>7578</v>
      </c>
      <c r="F2817" s="20" t="s">
        <v>7582</v>
      </c>
    </row>
    <row r="2818" spans="4:6" x14ac:dyDescent="0.25">
      <c r="D2818" s="12" t="s">
        <v>8024</v>
      </c>
      <c r="E2818" s="16" t="s">
        <v>8023</v>
      </c>
      <c r="F2818" s="20" t="s">
        <v>8025</v>
      </c>
    </row>
    <row r="2819" spans="4:6" x14ac:dyDescent="0.25">
      <c r="D2819" s="12" t="s">
        <v>1376</v>
      </c>
      <c r="E2819" s="16" t="s">
        <v>1365</v>
      </c>
      <c r="F2819" s="20" t="s">
        <v>1377</v>
      </c>
    </row>
    <row r="2820" spans="4:6" x14ac:dyDescent="0.25">
      <c r="D2820" s="11" t="s">
        <v>8818</v>
      </c>
      <c r="E2820" s="17" t="s">
        <v>8817</v>
      </c>
      <c r="F2820" s="19" t="s">
        <v>8819</v>
      </c>
    </row>
    <row r="2821" spans="4:6" x14ac:dyDescent="0.25">
      <c r="D2821" s="12" t="s">
        <v>1519</v>
      </c>
      <c r="E2821" s="16" t="s">
        <v>1518</v>
      </c>
      <c r="F2821" s="20" t="s">
        <v>1520</v>
      </c>
    </row>
    <row r="2822" spans="4:6" x14ac:dyDescent="0.25">
      <c r="D2822" s="12" t="s">
        <v>4338</v>
      </c>
      <c r="E2822" s="16" t="s">
        <v>4337</v>
      </c>
      <c r="F2822" s="20" t="s">
        <v>4339</v>
      </c>
    </row>
    <row r="2823" spans="4:6" x14ac:dyDescent="0.25">
      <c r="D2823" s="12" t="s">
        <v>8280</v>
      </c>
      <c r="E2823" s="16" t="s">
        <v>8279</v>
      </c>
      <c r="F2823" s="20" t="s">
        <v>8281</v>
      </c>
    </row>
    <row r="2824" spans="4:6" x14ac:dyDescent="0.25">
      <c r="D2824" s="11" t="s">
        <v>3141</v>
      </c>
      <c r="E2824" s="17" t="s">
        <v>3138</v>
      </c>
      <c r="F2824" s="19" t="s">
        <v>3142</v>
      </c>
    </row>
    <row r="2825" spans="4:6" x14ac:dyDescent="0.25">
      <c r="D2825" s="12" t="s">
        <v>403</v>
      </c>
      <c r="E2825" s="16" t="s">
        <v>398</v>
      </c>
      <c r="F2825" s="20" t="s">
        <v>404</v>
      </c>
    </row>
    <row r="2826" spans="4:6" x14ac:dyDescent="0.25">
      <c r="D2826" s="12" t="s">
        <v>999</v>
      </c>
      <c r="E2826" s="16" t="s">
        <v>998</v>
      </c>
      <c r="F2826" s="20" t="s">
        <v>1000</v>
      </c>
    </row>
    <row r="2827" spans="4:6" x14ac:dyDescent="0.25">
      <c r="D2827" s="11" t="s">
        <v>5385</v>
      </c>
      <c r="E2827" s="17" t="s">
        <v>5375</v>
      </c>
      <c r="F2827" s="19" t="s">
        <v>5386</v>
      </c>
    </row>
    <row r="2828" spans="4:6" x14ac:dyDescent="0.25">
      <c r="D2828" s="12" t="s">
        <v>6218</v>
      </c>
      <c r="E2828" s="16" t="s">
        <v>6217</v>
      </c>
      <c r="F2828" s="20" t="s">
        <v>6219</v>
      </c>
    </row>
    <row r="2829" spans="4:6" x14ac:dyDescent="0.25">
      <c r="D2829" s="12" t="s">
        <v>4509</v>
      </c>
      <c r="E2829" s="16" t="s">
        <v>4508</v>
      </c>
      <c r="F2829" s="20" t="s">
        <v>4510</v>
      </c>
    </row>
    <row r="2830" spans="4:6" x14ac:dyDescent="0.25">
      <c r="D2830" s="11" t="s">
        <v>8521</v>
      </c>
      <c r="E2830" s="17" t="s">
        <v>8518</v>
      </c>
      <c r="F2830" s="19" t="s">
        <v>8522</v>
      </c>
    </row>
    <row r="2831" spans="4:6" x14ac:dyDescent="0.25">
      <c r="D2831" s="12" t="s">
        <v>2680</v>
      </c>
      <c r="E2831" s="16" t="s">
        <v>2679</v>
      </c>
      <c r="F2831" s="20" t="s">
        <v>2681</v>
      </c>
    </row>
    <row r="2832" spans="4:6" x14ac:dyDescent="0.25">
      <c r="D2832" s="11" t="s">
        <v>8027</v>
      </c>
      <c r="E2832" s="17" t="s">
        <v>8026</v>
      </c>
      <c r="F2832" s="19" t="s">
        <v>8028</v>
      </c>
    </row>
    <row r="2833" spans="4:6" x14ac:dyDescent="0.25">
      <c r="D2833" s="11" t="s">
        <v>8909</v>
      </c>
      <c r="E2833" s="17" t="s">
        <v>8908</v>
      </c>
      <c r="F2833" s="19" t="s">
        <v>8910</v>
      </c>
    </row>
    <row r="2834" spans="4:6" x14ac:dyDescent="0.25">
      <c r="D2834" s="11" t="s">
        <v>8032</v>
      </c>
      <c r="E2834" s="17" t="s">
        <v>8029</v>
      </c>
      <c r="F2834" s="19" t="s">
        <v>8033</v>
      </c>
    </row>
    <row r="2835" spans="4:6" x14ac:dyDescent="0.25">
      <c r="D2835" s="12" t="s">
        <v>8034</v>
      </c>
      <c r="E2835" s="16" t="s">
        <v>8029</v>
      </c>
      <c r="F2835" s="20" t="s">
        <v>8035</v>
      </c>
    </row>
    <row r="2836" spans="4:6" x14ac:dyDescent="0.25">
      <c r="D2836" s="12" t="s">
        <v>8039</v>
      </c>
      <c r="E2836" s="16" t="s">
        <v>8038</v>
      </c>
      <c r="F2836" s="20" t="s">
        <v>8040</v>
      </c>
    </row>
    <row r="2837" spans="4:6" x14ac:dyDescent="0.25">
      <c r="D2837" s="11" t="s">
        <v>8048</v>
      </c>
      <c r="E2837" s="17" t="s">
        <v>8047</v>
      </c>
      <c r="F2837" s="19" t="s">
        <v>8049</v>
      </c>
    </row>
    <row r="2838" spans="4:6" x14ac:dyDescent="0.25">
      <c r="D2838" s="12" t="s">
        <v>8133</v>
      </c>
      <c r="E2838" s="16" t="s">
        <v>8128</v>
      </c>
      <c r="F2838" s="20" t="s">
        <v>8134</v>
      </c>
    </row>
    <row r="2839" spans="4:6" x14ac:dyDescent="0.25">
      <c r="D2839" s="11" t="s">
        <v>8053</v>
      </c>
      <c r="E2839" s="17" t="s">
        <v>8050</v>
      </c>
      <c r="F2839" s="19" t="s">
        <v>8054</v>
      </c>
    </row>
    <row r="2840" spans="4:6" x14ac:dyDescent="0.25">
      <c r="D2840" s="12" t="s">
        <v>6134</v>
      </c>
      <c r="E2840" s="16" t="s">
        <v>6133</v>
      </c>
      <c r="F2840" s="20" t="s">
        <v>6135</v>
      </c>
    </row>
    <row r="2841" spans="4:6" x14ac:dyDescent="0.25">
      <c r="D2841" s="12" t="s">
        <v>8056</v>
      </c>
      <c r="E2841" s="16" t="s">
        <v>8055</v>
      </c>
      <c r="F2841" s="20" t="s">
        <v>8057</v>
      </c>
    </row>
    <row r="2842" spans="4:6" x14ac:dyDescent="0.25">
      <c r="D2842" s="11" t="s">
        <v>8059</v>
      </c>
      <c r="E2842" s="17" t="s">
        <v>8058</v>
      </c>
      <c r="F2842" s="19" t="s">
        <v>8060</v>
      </c>
    </row>
    <row r="2843" spans="4:6" x14ac:dyDescent="0.25">
      <c r="D2843" s="12" t="s">
        <v>8062</v>
      </c>
      <c r="E2843" s="16" t="s">
        <v>8061</v>
      </c>
      <c r="F2843" s="20" t="s">
        <v>8063</v>
      </c>
    </row>
    <row r="2844" spans="4:6" x14ac:dyDescent="0.25">
      <c r="D2844" s="12" t="s">
        <v>8071</v>
      </c>
      <c r="E2844" s="16" t="s">
        <v>8064</v>
      </c>
      <c r="F2844" s="20" t="s">
        <v>8072</v>
      </c>
    </row>
    <row r="2845" spans="4:6" x14ac:dyDescent="0.25">
      <c r="D2845" s="11" t="s">
        <v>8071</v>
      </c>
      <c r="E2845" s="17" t="s">
        <v>8064</v>
      </c>
      <c r="F2845" s="19" t="s">
        <v>8073</v>
      </c>
    </row>
    <row r="2846" spans="4:6" x14ac:dyDescent="0.25">
      <c r="D2846" s="12" t="s">
        <v>8074</v>
      </c>
      <c r="E2846" s="16" t="s">
        <v>8064</v>
      </c>
      <c r="F2846" s="20" t="s">
        <v>8075</v>
      </c>
    </row>
    <row r="2847" spans="4:6" x14ac:dyDescent="0.25">
      <c r="D2847" s="11" t="s">
        <v>8076</v>
      </c>
      <c r="E2847" s="17" t="s">
        <v>8064</v>
      </c>
      <c r="F2847" s="19" t="s">
        <v>8077</v>
      </c>
    </row>
    <row r="2848" spans="4:6" x14ac:dyDescent="0.25">
      <c r="D2848" s="12" t="s">
        <v>8078</v>
      </c>
      <c r="E2848" s="16" t="s">
        <v>8064</v>
      </c>
      <c r="F2848" s="20" t="s">
        <v>8079</v>
      </c>
    </row>
    <row r="2849" spans="4:6" x14ac:dyDescent="0.25">
      <c r="D2849" s="12" t="s">
        <v>8084</v>
      </c>
      <c r="E2849" s="16" t="s">
        <v>8083</v>
      </c>
      <c r="F2849" s="20" t="s">
        <v>8085</v>
      </c>
    </row>
    <row r="2850" spans="4:6" x14ac:dyDescent="0.25">
      <c r="D2850" s="11" t="s">
        <v>8093</v>
      </c>
      <c r="E2850" s="17" t="s">
        <v>8092</v>
      </c>
      <c r="F2850" s="19" t="s">
        <v>8094</v>
      </c>
    </row>
    <row r="2851" spans="4:6" x14ac:dyDescent="0.25">
      <c r="D2851" s="12" t="s">
        <v>6707</v>
      </c>
      <c r="E2851" s="16" t="s">
        <v>6706</v>
      </c>
      <c r="F2851" s="20" t="s">
        <v>6708</v>
      </c>
    </row>
    <row r="2852" spans="4:6" x14ac:dyDescent="0.25">
      <c r="D2852" s="12" t="s">
        <v>6988</v>
      </c>
      <c r="E2852" s="16" t="s">
        <v>6987</v>
      </c>
      <c r="F2852" s="20" t="s">
        <v>6989</v>
      </c>
    </row>
    <row r="2853" spans="4:6" x14ac:dyDescent="0.25">
      <c r="D2853" s="12" t="s">
        <v>8096</v>
      </c>
      <c r="E2853" s="16" t="s">
        <v>8095</v>
      </c>
      <c r="F2853" s="20" t="s">
        <v>8097</v>
      </c>
    </row>
    <row r="2854" spans="4:6" x14ac:dyDescent="0.25">
      <c r="D2854" s="11" t="s">
        <v>8099</v>
      </c>
      <c r="E2854" s="17" t="s">
        <v>8098</v>
      </c>
      <c r="F2854" s="19" t="s">
        <v>8100</v>
      </c>
    </row>
    <row r="2855" spans="4:6" x14ac:dyDescent="0.25">
      <c r="D2855" s="12" t="s">
        <v>8102</v>
      </c>
      <c r="E2855" s="16" t="s">
        <v>8101</v>
      </c>
      <c r="F2855" s="20" t="s">
        <v>8103</v>
      </c>
    </row>
    <row r="2856" spans="4:6" x14ac:dyDescent="0.25">
      <c r="D2856" s="12" t="s">
        <v>8108</v>
      </c>
      <c r="E2856" s="16" t="s">
        <v>8107</v>
      </c>
      <c r="F2856" s="20" t="s">
        <v>8109</v>
      </c>
    </row>
    <row r="2857" spans="4:6" x14ac:dyDescent="0.25">
      <c r="D2857" s="11" t="s">
        <v>8108</v>
      </c>
      <c r="E2857" s="17" t="s">
        <v>8107</v>
      </c>
      <c r="F2857" s="19" t="s">
        <v>8110</v>
      </c>
    </row>
    <row r="2858" spans="4:6" x14ac:dyDescent="0.25">
      <c r="D2858" s="12" t="s">
        <v>8111</v>
      </c>
      <c r="E2858" s="16" t="s">
        <v>8107</v>
      </c>
      <c r="F2858" s="20" t="s">
        <v>8112</v>
      </c>
    </row>
    <row r="2859" spans="4:6" x14ac:dyDescent="0.25">
      <c r="D2859" s="11" t="s">
        <v>8120</v>
      </c>
      <c r="E2859" s="17" t="s">
        <v>8119</v>
      </c>
      <c r="F2859" s="19" t="s">
        <v>8121</v>
      </c>
    </row>
    <row r="2860" spans="4:6" x14ac:dyDescent="0.25">
      <c r="D2860" s="12" t="s">
        <v>7312</v>
      </c>
      <c r="E2860" s="16" t="s">
        <v>7309</v>
      </c>
      <c r="F2860" s="20" t="s">
        <v>7313</v>
      </c>
    </row>
    <row r="2861" spans="4:6" x14ac:dyDescent="0.25">
      <c r="D2861" s="12" t="s">
        <v>8123</v>
      </c>
      <c r="E2861" s="16" t="s">
        <v>8122</v>
      </c>
      <c r="F2861" s="20" t="s">
        <v>8124</v>
      </c>
    </row>
    <row r="2862" spans="4:6" x14ac:dyDescent="0.25">
      <c r="D2862" s="11" t="s">
        <v>6425</v>
      </c>
      <c r="E2862" s="17" t="s">
        <v>6424</v>
      </c>
      <c r="F2862" s="19" t="s">
        <v>6426</v>
      </c>
    </row>
    <row r="2863" spans="4:6" x14ac:dyDescent="0.25">
      <c r="D2863" s="11" t="s">
        <v>1423</v>
      </c>
      <c r="E2863" s="17" t="s">
        <v>1422</v>
      </c>
      <c r="F2863" s="19" t="s">
        <v>1424</v>
      </c>
    </row>
    <row r="2864" spans="4:6" x14ac:dyDescent="0.25">
      <c r="D2864" s="12" t="s">
        <v>8117</v>
      </c>
      <c r="E2864" s="16" t="s">
        <v>8116</v>
      </c>
      <c r="F2864" s="20" t="s">
        <v>8118</v>
      </c>
    </row>
    <row r="2865" spans="4:6" x14ac:dyDescent="0.25">
      <c r="D2865" s="12" t="s">
        <v>485</v>
      </c>
      <c r="E2865" s="16" t="s">
        <v>484</v>
      </c>
      <c r="F2865" s="20" t="s">
        <v>486</v>
      </c>
    </row>
    <row r="2866" spans="4:6" x14ac:dyDescent="0.25">
      <c r="D2866" s="11" t="s">
        <v>3147</v>
      </c>
      <c r="E2866" s="17" t="s">
        <v>3146</v>
      </c>
      <c r="F2866" s="19" t="s">
        <v>3148</v>
      </c>
    </row>
    <row r="2867" spans="4:6" x14ac:dyDescent="0.25">
      <c r="D2867" s="11" t="s">
        <v>8136</v>
      </c>
      <c r="E2867" s="17" t="s">
        <v>8135</v>
      </c>
      <c r="F2867" s="19" t="s">
        <v>8137</v>
      </c>
    </row>
    <row r="2868" spans="4:6" x14ac:dyDescent="0.25">
      <c r="D2868" s="12" t="s">
        <v>8139</v>
      </c>
      <c r="E2868" s="16" t="s">
        <v>8138</v>
      </c>
      <c r="F2868" s="20" t="s">
        <v>8140</v>
      </c>
    </row>
    <row r="2869" spans="4:6" x14ac:dyDescent="0.25">
      <c r="D2869" s="12" t="s">
        <v>8144</v>
      </c>
      <c r="E2869" s="16" t="s">
        <v>8143</v>
      </c>
      <c r="F2869" s="20" t="s">
        <v>8145</v>
      </c>
    </row>
    <row r="2870" spans="4:6" x14ac:dyDescent="0.25">
      <c r="D2870" s="11" t="s">
        <v>8141</v>
      </c>
      <c r="E2870" s="17" t="s">
        <v>8138</v>
      </c>
      <c r="F2870" s="19" t="s">
        <v>8142</v>
      </c>
    </row>
    <row r="2871" spans="4:6" x14ac:dyDescent="0.25">
      <c r="D2871" s="11" t="s">
        <v>8147</v>
      </c>
      <c r="E2871" s="17" t="s">
        <v>8146</v>
      </c>
      <c r="F2871" s="19" t="s">
        <v>8148</v>
      </c>
    </row>
    <row r="2872" spans="4:6" x14ac:dyDescent="0.25">
      <c r="D2872" s="11" t="s">
        <v>8152</v>
      </c>
      <c r="E2872" s="17" t="s">
        <v>8149</v>
      </c>
      <c r="F2872" s="19" t="s">
        <v>8153</v>
      </c>
    </row>
    <row r="2873" spans="4:6" x14ac:dyDescent="0.25">
      <c r="D2873" s="12" t="s">
        <v>8155</v>
      </c>
      <c r="E2873" s="16" t="s">
        <v>8154</v>
      </c>
      <c r="F2873" s="20" t="s">
        <v>8156</v>
      </c>
    </row>
    <row r="2874" spans="4:6" x14ac:dyDescent="0.25">
      <c r="D2874" s="12" t="s">
        <v>8161</v>
      </c>
      <c r="E2874" s="16" t="s">
        <v>8160</v>
      </c>
      <c r="F2874" s="20" t="s">
        <v>8162</v>
      </c>
    </row>
    <row r="2875" spans="4:6" x14ac:dyDescent="0.25">
      <c r="D2875" s="12" t="s">
        <v>4940</v>
      </c>
      <c r="E2875" s="16" t="s">
        <v>4939</v>
      </c>
      <c r="F2875" s="20" t="s">
        <v>4941</v>
      </c>
    </row>
    <row r="2876" spans="4:6" x14ac:dyDescent="0.25">
      <c r="D2876" s="11" t="s">
        <v>2213</v>
      </c>
      <c r="E2876" s="17" t="s">
        <v>2209</v>
      </c>
      <c r="F2876" s="19" t="s">
        <v>2214</v>
      </c>
    </row>
    <row r="2877" spans="4:6" x14ac:dyDescent="0.25">
      <c r="D2877" s="11" t="s">
        <v>8164</v>
      </c>
      <c r="E2877" s="17" t="s">
        <v>8163</v>
      </c>
      <c r="F2877" s="19" t="s">
        <v>8165</v>
      </c>
    </row>
    <row r="2878" spans="4:6" x14ac:dyDescent="0.25">
      <c r="D2878" s="12" t="s">
        <v>4115</v>
      </c>
      <c r="E2878" s="16" t="s">
        <v>4114</v>
      </c>
      <c r="F2878" s="20" t="s">
        <v>4116</v>
      </c>
    </row>
    <row r="2879" spans="4:6" x14ac:dyDescent="0.25">
      <c r="D2879" s="12" t="s">
        <v>3177</v>
      </c>
      <c r="E2879" s="16" t="s">
        <v>3176</v>
      </c>
      <c r="F2879" s="20" t="s">
        <v>3178</v>
      </c>
    </row>
    <row r="2880" spans="4:6" x14ac:dyDescent="0.25">
      <c r="D2880" s="11" t="s">
        <v>8170</v>
      </c>
      <c r="E2880" s="17" t="s">
        <v>8169</v>
      </c>
      <c r="F2880" s="19" t="s">
        <v>8171</v>
      </c>
    </row>
    <row r="2881" spans="4:6" x14ac:dyDescent="0.25">
      <c r="D2881" s="12" t="s">
        <v>8173</v>
      </c>
      <c r="E2881" s="16" t="s">
        <v>8172</v>
      </c>
      <c r="F2881" s="20" t="s">
        <v>8174</v>
      </c>
    </row>
    <row r="2882" spans="4:6" x14ac:dyDescent="0.25">
      <c r="D2882" s="11" t="s">
        <v>406</v>
      </c>
      <c r="E2882" s="17" t="s">
        <v>405</v>
      </c>
      <c r="F2882" s="19" t="s">
        <v>407</v>
      </c>
    </row>
    <row r="2883" spans="4:6" x14ac:dyDescent="0.25">
      <c r="D2883" s="11" t="s">
        <v>8176</v>
      </c>
      <c r="E2883" s="17" t="s">
        <v>8175</v>
      </c>
      <c r="F2883" s="19" t="s">
        <v>8177</v>
      </c>
    </row>
    <row r="2884" spans="4:6" x14ac:dyDescent="0.25">
      <c r="D2884" s="11" t="s">
        <v>4383</v>
      </c>
      <c r="E2884" s="17" t="s">
        <v>4382</v>
      </c>
      <c r="F2884" s="19" t="s">
        <v>4384</v>
      </c>
    </row>
    <row r="2885" spans="4:6" x14ac:dyDescent="0.25">
      <c r="D2885" s="12" t="s">
        <v>8179</v>
      </c>
      <c r="E2885" s="16" t="s">
        <v>8178</v>
      </c>
      <c r="F2885" s="20" t="s">
        <v>8180</v>
      </c>
    </row>
    <row r="2886" spans="4:6" x14ac:dyDescent="0.25">
      <c r="D2886" s="12" t="s">
        <v>4634</v>
      </c>
      <c r="E2886" s="16" t="s">
        <v>4633</v>
      </c>
      <c r="F2886" s="20" t="s">
        <v>4635</v>
      </c>
    </row>
    <row r="2887" spans="4:6" x14ac:dyDescent="0.25">
      <c r="D2887" s="12" t="s">
        <v>8191</v>
      </c>
      <c r="E2887" s="16" t="s">
        <v>8190</v>
      </c>
      <c r="F2887" s="20" t="s">
        <v>8192</v>
      </c>
    </row>
    <row r="2888" spans="4:6" x14ac:dyDescent="0.25">
      <c r="D2888" s="11" t="s">
        <v>8194</v>
      </c>
      <c r="E2888" s="17" t="s">
        <v>8193</v>
      </c>
      <c r="F2888" s="19" t="s">
        <v>8195</v>
      </c>
    </row>
    <row r="2889" spans="4:6" x14ac:dyDescent="0.25">
      <c r="D2889" s="11" t="s">
        <v>8200</v>
      </c>
      <c r="E2889" s="17" t="s">
        <v>8199</v>
      </c>
      <c r="F2889" s="19" t="s">
        <v>8201</v>
      </c>
    </row>
    <row r="2890" spans="4:6" x14ac:dyDescent="0.25">
      <c r="D2890" s="12" t="s">
        <v>8203</v>
      </c>
      <c r="E2890" s="16" t="s">
        <v>8202</v>
      </c>
      <c r="F2890" s="20" t="s">
        <v>8204</v>
      </c>
    </row>
    <row r="2891" spans="4:6" x14ac:dyDescent="0.25">
      <c r="D2891" s="11" t="s">
        <v>880</v>
      </c>
      <c r="E2891" s="17" t="s">
        <v>879</v>
      </c>
      <c r="F2891" s="19" t="s">
        <v>881</v>
      </c>
    </row>
    <row r="2892" spans="4:6" x14ac:dyDescent="0.25">
      <c r="D2892" s="11" t="s">
        <v>1237</v>
      </c>
      <c r="E2892" s="17" t="s">
        <v>1236</v>
      </c>
      <c r="F2892" s="19" t="s">
        <v>1238</v>
      </c>
    </row>
    <row r="2893" spans="4:6" x14ac:dyDescent="0.25">
      <c r="D2893" s="11" t="s">
        <v>8205</v>
      </c>
      <c r="E2893" s="17" t="s">
        <v>93</v>
      </c>
      <c r="F2893" s="19" t="s">
        <v>8206</v>
      </c>
    </row>
    <row r="2894" spans="4:6" x14ac:dyDescent="0.25">
      <c r="D2894" s="12" t="s">
        <v>8208</v>
      </c>
      <c r="E2894" s="16" t="s">
        <v>8207</v>
      </c>
      <c r="F2894" s="20" t="s">
        <v>8209</v>
      </c>
    </row>
    <row r="2895" spans="4:6" x14ac:dyDescent="0.25">
      <c r="D2895" s="11" t="s">
        <v>7206</v>
      </c>
      <c r="E2895" s="17" t="s">
        <v>7205</v>
      </c>
      <c r="F2895" s="19" t="s">
        <v>7207</v>
      </c>
    </row>
    <row r="2896" spans="4:6" x14ac:dyDescent="0.25">
      <c r="D2896" s="11" t="s">
        <v>6568</v>
      </c>
      <c r="E2896" s="17" t="s">
        <v>6567</v>
      </c>
      <c r="F2896" s="19" t="s">
        <v>6569</v>
      </c>
    </row>
    <row r="2897" spans="4:6" x14ac:dyDescent="0.25">
      <c r="D2897" s="11" t="s">
        <v>8217</v>
      </c>
      <c r="E2897" s="17" t="s">
        <v>8216</v>
      </c>
      <c r="F2897" s="19" t="s">
        <v>8218</v>
      </c>
    </row>
    <row r="2898" spans="4:6" x14ac:dyDescent="0.25">
      <c r="D2898" s="12" t="s">
        <v>8220</v>
      </c>
      <c r="E2898" s="16" t="s">
        <v>8219</v>
      </c>
      <c r="F2898" s="20" t="s">
        <v>8221</v>
      </c>
    </row>
    <row r="2899" spans="4:6" x14ac:dyDescent="0.25">
      <c r="D2899" s="12" t="s">
        <v>8225</v>
      </c>
      <c r="E2899" s="16" t="s">
        <v>8222</v>
      </c>
      <c r="F2899" s="20" t="s">
        <v>8226</v>
      </c>
    </row>
    <row r="2900" spans="4:6" x14ac:dyDescent="0.25">
      <c r="D2900" s="11" t="s">
        <v>6142</v>
      </c>
      <c r="E2900" s="17" t="s">
        <v>6141</v>
      </c>
      <c r="F2900" s="19" t="s">
        <v>6143</v>
      </c>
    </row>
    <row r="2901" spans="4:6" x14ac:dyDescent="0.25">
      <c r="D2901" s="11" t="s">
        <v>8228</v>
      </c>
      <c r="E2901" s="17" t="s">
        <v>8227</v>
      </c>
      <c r="F2901" s="19" t="s">
        <v>8229</v>
      </c>
    </row>
    <row r="2902" spans="4:6" x14ac:dyDescent="0.25">
      <c r="D2902" s="12" t="s">
        <v>8231</v>
      </c>
      <c r="E2902" s="16" t="s">
        <v>8230</v>
      </c>
      <c r="F2902" s="20" t="s">
        <v>8232</v>
      </c>
    </row>
    <row r="2903" spans="4:6" x14ac:dyDescent="0.25">
      <c r="D2903" s="11" t="s">
        <v>7595</v>
      </c>
      <c r="E2903" s="17" t="s">
        <v>7592</v>
      </c>
      <c r="F2903" s="19" t="s">
        <v>7596</v>
      </c>
    </row>
    <row r="2904" spans="4:6" x14ac:dyDescent="0.25">
      <c r="D2904" s="12" t="s">
        <v>8236</v>
      </c>
      <c r="E2904" s="16" t="s">
        <v>8233</v>
      </c>
      <c r="F2904" s="20" t="s">
        <v>8237</v>
      </c>
    </row>
    <row r="2905" spans="4:6" x14ac:dyDescent="0.25">
      <c r="D2905" s="12" t="s">
        <v>651</v>
      </c>
      <c r="E2905" s="16" t="s">
        <v>650</v>
      </c>
      <c r="F2905" s="20" t="s">
        <v>652</v>
      </c>
    </row>
    <row r="2906" spans="4:6" x14ac:dyDescent="0.25">
      <c r="D2906" s="11" t="s">
        <v>8239</v>
      </c>
      <c r="E2906" s="17" t="s">
        <v>8238</v>
      </c>
      <c r="F2906" s="19" t="s">
        <v>8240</v>
      </c>
    </row>
    <row r="2907" spans="4:6" x14ac:dyDescent="0.25">
      <c r="D2907" s="12" t="s">
        <v>8242</v>
      </c>
      <c r="E2907" s="16" t="s">
        <v>8241</v>
      </c>
      <c r="F2907" s="20" t="s">
        <v>8243</v>
      </c>
    </row>
    <row r="2908" spans="4:6" x14ac:dyDescent="0.25">
      <c r="D2908" s="11" t="s">
        <v>8245</v>
      </c>
      <c r="E2908" s="17" t="s">
        <v>8244</v>
      </c>
      <c r="F2908" s="19" t="s">
        <v>8246</v>
      </c>
    </row>
    <row r="2909" spans="4:6" x14ac:dyDescent="0.25">
      <c r="D2909" s="12" t="s">
        <v>8248</v>
      </c>
      <c r="E2909" s="16" t="s">
        <v>8247</v>
      </c>
      <c r="F2909" s="20" t="s">
        <v>8249</v>
      </c>
    </row>
    <row r="2910" spans="4:6" x14ac:dyDescent="0.25">
      <c r="D2910" s="11" t="s">
        <v>9289</v>
      </c>
      <c r="E2910" s="17" t="s">
        <v>9288</v>
      </c>
      <c r="F2910" s="19" t="s">
        <v>9290</v>
      </c>
    </row>
    <row r="2911" spans="4:6" x14ac:dyDescent="0.25">
      <c r="D2911" s="12" t="s">
        <v>8254</v>
      </c>
      <c r="E2911" s="16" t="s">
        <v>8253</v>
      </c>
      <c r="F2911" s="20" t="s">
        <v>8255</v>
      </c>
    </row>
    <row r="2912" spans="4:6" x14ac:dyDescent="0.25">
      <c r="D2912" s="12" t="s">
        <v>2372</v>
      </c>
      <c r="E2912" s="16" t="s">
        <v>2367</v>
      </c>
      <c r="F2912" s="20" t="s">
        <v>2373</v>
      </c>
    </row>
    <row r="2913" spans="4:6" x14ac:dyDescent="0.25">
      <c r="D2913" s="12" t="s">
        <v>672</v>
      </c>
      <c r="E2913" s="16" t="s">
        <v>671</v>
      </c>
      <c r="F2913" s="20" t="s">
        <v>673</v>
      </c>
    </row>
    <row r="2914" spans="4:6" x14ac:dyDescent="0.25">
      <c r="D2914" s="12" t="s">
        <v>8265</v>
      </c>
      <c r="E2914" s="16" t="s">
        <v>8262</v>
      </c>
      <c r="F2914" s="20" t="s">
        <v>8266</v>
      </c>
    </row>
    <row r="2915" spans="4:6" x14ac:dyDescent="0.25">
      <c r="D2915" s="11" t="s">
        <v>8265</v>
      </c>
      <c r="E2915" s="17" t="s">
        <v>8262</v>
      </c>
      <c r="F2915" s="19" t="s">
        <v>8267</v>
      </c>
    </row>
    <row r="2916" spans="4:6" x14ac:dyDescent="0.25">
      <c r="D2916" s="12" t="s">
        <v>8269</v>
      </c>
      <c r="E2916" s="16" t="s">
        <v>8268</v>
      </c>
      <c r="F2916" s="20" t="s">
        <v>8270</v>
      </c>
    </row>
    <row r="2917" spans="4:6" x14ac:dyDescent="0.25">
      <c r="D2917" s="11" t="s">
        <v>8272</v>
      </c>
      <c r="E2917" s="17" t="s">
        <v>8271</v>
      </c>
      <c r="F2917" s="19" t="s">
        <v>8273</v>
      </c>
    </row>
    <row r="2918" spans="4:6" x14ac:dyDescent="0.25">
      <c r="D2918" s="12" t="s">
        <v>4093</v>
      </c>
      <c r="E2918" s="16" t="s">
        <v>89</v>
      </c>
      <c r="F2918" s="20" t="s">
        <v>4094</v>
      </c>
    </row>
    <row r="2919" spans="4:6" x14ac:dyDescent="0.25">
      <c r="D2919" s="12" t="s">
        <v>1542</v>
      </c>
      <c r="E2919" s="16" t="s">
        <v>1541</v>
      </c>
      <c r="F2919" s="20" t="s">
        <v>1543</v>
      </c>
    </row>
    <row r="2920" spans="4:6" x14ac:dyDescent="0.25">
      <c r="D2920" s="12" t="s">
        <v>8275</v>
      </c>
      <c r="E2920" s="16" t="s">
        <v>8274</v>
      </c>
      <c r="F2920" s="20" t="s">
        <v>8276</v>
      </c>
    </row>
    <row r="2921" spans="4:6" x14ac:dyDescent="0.25">
      <c r="D2921" s="12" t="s">
        <v>5806</v>
      </c>
      <c r="E2921" s="16" t="s">
        <v>5795</v>
      </c>
      <c r="F2921" s="20" t="s">
        <v>5807</v>
      </c>
    </row>
    <row r="2922" spans="4:6" x14ac:dyDescent="0.25">
      <c r="D2922" s="11" t="s">
        <v>8277</v>
      </c>
      <c r="E2922" s="17" t="s">
        <v>8274</v>
      </c>
      <c r="F2922" s="19" t="s">
        <v>8278</v>
      </c>
    </row>
    <row r="2923" spans="4:6" x14ac:dyDescent="0.25">
      <c r="D2923" s="11" t="s">
        <v>8282</v>
      </c>
      <c r="E2923" s="17" t="s">
        <v>8279</v>
      </c>
      <c r="F2923" s="19" t="s">
        <v>8283</v>
      </c>
    </row>
    <row r="2924" spans="4:6" x14ac:dyDescent="0.25">
      <c r="D2924" s="12" t="s">
        <v>8285</v>
      </c>
      <c r="E2924" s="16" t="s">
        <v>8284</v>
      </c>
      <c r="F2924" s="20" t="s">
        <v>8286</v>
      </c>
    </row>
    <row r="2925" spans="4:6" x14ac:dyDescent="0.25">
      <c r="D2925" s="11" t="s">
        <v>8288</v>
      </c>
      <c r="E2925" s="17" t="s">
        <v>8287</v>
      </c>
      <c r="F2925" s="19" t="s">
        <v>8289</v>
      </c>
    </row>
    <row r="2926" spans="4:6" x14ac:dyDescent="0.25">
      <c r="D2926" s="12" t="s">
        <v>8291</v>
      </c>
      <c r="E2926" s="16" t="s">
        <v>8290</v>
      </c>
      <c r="F2926" s="20" t="s">
        <v>8292</v>
      </c>
    </row>
    <row r="2927" spans="4:6" x14ac:dyDescent="0.25">
      <c r="D2927" s="11" t="s">
        <v>5611</v>
      </c>
      <c r="E2927" s="17" t="s">
        <v>5606</v>
      </c>
      <c r="F2927" s="19" t="s">
        <v>5612</v>
      </c>
    </row>
    <row r="2928" spans="4:6" x14ac:dyDescent="0.25">
      <c r="D2928" s="12" t="s">
        <v>3303</v>
      </c>
      <c r="E2928" s="16" t="s">
        <v>3302</v>
      </c>
      <c r="F2928" s="20" t="s">
        <v>3304</v>
      </c>
    </row>
    <row r="2929" spans="4:6" x14ac:dyDescent="0.25">
      <c r="D2929" s="11" t="s">
        <v>8294</v>
      </c>
      <c r="E2929" s="17" t="s">
        <v>8293</v>
      </c>
      <c r="F2929" s="19" t="s">
        <v>8295</v>
      </c>
    </row>
    <row r="2930" spans="4:6" x14ac:dyDescent="0.25">
      <c r="D2930" s="12" t="s">
        <v>8297</v>
      </c>
      <c r="E2930" s="16" t="s">
        <v>8296</v>
      </c>
      <c r="F2930" s="20" t="s">
        <v>8298</v>
      </c>
    </row>
    <row r="2931" spans="4:6" x14ac:dyDescent="0.25">
      <c r="D2931" s="11" t="s">
        <v>8300</v>
      </c>
      <c r="E2931" s="17" t="s">
        <v>8299</v>
      </c>
      <c r="F2931" s="19" t="s">
        <v>8301</v>
      </c>
    </row>
    <row r="2932" spans="4:6" x14ac:dyDescent="0.25">
      <c r="D2932" s="12" t="s">
        <v>8307</v>
      </c>
      <c r="E2932" s="16" t="s">
        <v>8302</v>
      </c>
      <c r="F2932" s="20" t="s">
        <v>8308</v>
      </c>
    </row>
    <row r="2933" spans="4:6" x14ac:dyDescent="0.25">
      <c r="D2933" s="11" t="s">
        <v>8310</v>
      </c>
      <c r="E2933" s="17" t="s">
        <v>8309</v>
      </c>
      <c r="F2933" s="19" t="s">
        <v>8311</v>
      </c>
    </row>
    <row r="2934" spans="4:6" x14ac:dyDescent="0.25">
      <c r="D2934" s="12" t="s">
        <v>8313</v>
      </c>
      <c r="E2934" s="16" t="s">
        <v>8312</v>
      </c>
      <c r="F2934" s="20" t="s">
        <v>8314</v>
      </c>
    </row>
    <row r="2935" spans="4:6" x14ac:dyDescent="0.25">
      <c r="D2935" s="11" t="s">
        <v>3370</v>
      </c>
      <c r="E2935" s="17" t="s">
        <v>128</v>
      </c>
      <c r="F2935" s="19" t="s">
        <v>3371</v>
      </c>
    </row>
    <row r="2936" spans="4:6" x14ac:dyDescent="0.25">
      <c r="D2936" s="12" t="s">
        <v>9412</v>
      </c>
      <c r="E2936" s="16" t="s">
        <v>9411</v>
      </c>
      <c r="F2936" s="20" t="s">
        <v>9413</v>
      </c>
    </row>
    <row r="2937" spans="4:6" x14ac:dyDescent="0.25">
      <c r="D2937" s="11" t="s">
        <v>5047</v>
      </c>
      <c r="E2937" s="17" t="s">
        <v>5046</v>
      </c>
      <c r="F2937" s="19" t="s">
        <v>5048</v>
      </c>
    </row>
    <row r="2938" spans="4:6" x14ac:dyDescent="0.25">
      <c r="D2938" s="12" t="s">
        <v>7296</v>
      </c>
      <c r="E2938" s="16" t="s">
        <v>7293</v>
      </c>
      <c r="F2938" s="20" t="s">
        <v>7297</v>
      </c>
    </row>
    <row r="2939" spans="4:6" x14ac:dyDescent="0.25">
      <c r="D2939" s="11" t="s">
        <v>8332</v>
      </c>
      <c r="E2939" s="17" t="s">
        <v>8331</v>
      </c>
      <c r="F2939" s="19" t="s">
        <v>8333</v>
      </c>
    </row>
    <row r="2940" spans="4:6" x14ac:dyDescent="0.25">
      <c r="D2940" s="12" t="s">
        <v>8335</v>
      </c>
      <c r="E2940" s="16" t="s">
        <v>8334</v>
      </c>
      <c r="F2940" s="20" t="s">
        <v>8336</v>
      </c>
    </row>
    <row r="2941" spans="4:6" x14ac:dyDescent="0.25">
      <c r="D2941" s="11" t="s">
        <v>8337</v>
      </c>
      <c r="E2941" s="17" t="s">
        <v>8334</v>
      </c>
      <c r="F2941" s="19" t="s">
        <v>8338</v>
      </c>
    </row>
    <row r="2942" spans="4:6" x14ac:dyDescent="0.25">
      <c r="D2942" s="12" t="s">
        <v>8339</v>
      </c>
      <c r="E2942" s="16" t="s">
        <v>8334</v>
      </c>
      <c r="F2942" s="20" t="s">
        <v>8340</v>
      </c>
    </row>
    <row r="2943" spans="4:6" x14ac:dyDescent="0.25">
      <c r="D2943" s="11" t="s">
        <v>8342</v>
      </c>
      <c r="E2943" s="17" t="s">
        <v>8341</v>
      </c>
      <c r="F2943" s="19" t="s">
        <v>8343</v>
      </c>
    </row>
    <row r="2944" spans="4:6" x14ac:dyDescent="0.25">
      <c r="D2944" s="12" t="s">
        <v>8345</v>
      </c>
      <c r="E2944" s="16" t="s">
        <v>8344</v>
      </c>
      <c r="F2944" s="20" t="s">
        <v>8346</v>
      </c>
    </row>
    <row r="2945" spans="4:6" x14ac:dyDescent="0.25">
      <c r="D2945" s="11" t="s">
        <v>8348</v>
      </c>
      <c r="E2945" s="17" t="s">
        <v>8347</v>
      </c>
      <c r="F2945" s="19" t="s">
        <v>8349</v>
      </c>
    </row>
    <row r="2946" spans="4:6" x14ac:dyDescent="0.25">
      <c r="D2946" s="12" t="s">
        <v>8351</v>
      </c>
      <c r="E2946" s="16" t="s">
        <v>8350</v>
      </c>
      <c r="F2946" s="20" t="s">
        <v>8352</v>
      </c>
    </row>
    <row r="2947" spans="4:6" x14ac:dyDescent="0.25">
      <c r="D2947" s="11" t="s">
        <v>8354</v>
      </c>
      <c r="E2947" s="17" t="s">
        <v>8353</v>
      </c>
      <c r="F2947" s="19" t="s">
        <v>8355</v>
      </c>
    </row>
    <row r="2948" spans="4:6" x14ac:dyDescent="0.25">
      <c r="D2948" s="12" t="s">
        <v>8357</v>
      </c>
      <c r="E2948" s="16" t="s">
        <v>8356</v>
      </c>
      <c r="F2948" s="20" t="s">
        <v>8358</v>
      </c>
    </row>
    <row r="2949" spans="4:6" x14ac:dyDescent="0.25">
      <c r="D2949" s="11" t="s">
        <v>8360</v>
      </c>
      <c r="E2949" s="17" t="s">
        <v>8359</v>
      </c>
      <c r="F2949" s="19" t="s">
        <v>8361</v>
      </c>
    </row>
    <row r="2950" spans="4:6" x14ac:dyDescent="0.25">
      <c r="D2950" s="12" t="s">
        <v>8363</v>
      </c>
      <c r="E2950" s="16" t="s">
        <v>8362</v>
      </c>
      <c r="F2950" s="20" t="s">
        <v>8364</v>
      </c>
    </row>
    <row r="2951" spans="4:6" x14ac:dyDescent="0.25">
      <c r="D2951" s="11" t="s">
        <v>8371</v>
      </c>
      <c r="E2951" s="17" t="s">
        <v>8368</v>
      </c>
      <c r="F2951" s="19" t="s">
        <v>8372</v>
      </c>
    </row>
    <row r="2952" spans="4:6" x14ac:dyDescent="0.25">
      <c r="D2952" s="12" t="s">
        <v>8373</v>
      </c>
      <c r="E2952" s="16" t="s">
        <v>8368</v>
      </c>
      <c r="F2952" s="20" t="s">
        <v>8374</v>
      </c>
    </row>
    <row r="2953" spans="4:6" x14ac:dyDescent="0.25">
      <c r="D2953" s="12" t="s">
        <v>8379</v>
      </c>
      <c r="E2953" s="16" t="s">
        <v>8378</v>
      </c>
      <c r="F2953" s="20" t="s">
        <v>8380</v>
      </c>
    </row>
    <row r="2954" spans="4:6" x14ac:dyDescent="0.25">
      <c r="D2954" s="11" t="s">
        <v>8382</v>
      </c>
      <c r="E2954" s="17" t="s">
        <v>8381</v>
      </c>
      <c r="F2954" s="19" t="s">
        <v>8383</v>
      </c>
    </row>
    <row r="2955" spans="4:6" x14ac:dyDescent="0.25">
      <c r="D2955" s="12" t="s">
        <v>8385</v>
      </c>
      <c r="E2955" s="16" t="s">
        <v>8384</v>
      </c>
      <c r="F2955" s="20" t="s">
        <v>8386</v>
      </c>
    </row>
    <row r="2956" spans="4:6" x14ac:dyDescent="0.25">
      <c r="D2956" s="11" t="s">
        <v>8388</v>
      </c>
      <c r="E2956" s="17" t="s">
        <v>8387</v>
      </c>
      <c r="F2956" s="19" t="s">
        <v>8389</v>
      </c>
    </row>
    <row r="2957" spans="4:6" x14ac:dyDescent="0.25">
      <c r="D2957" s="11" t="s">
        <v>8394</v>
      </c>
      <c r="E2957" s="17" t="s">
        <v>8393</v>
      </c>
      <c r="F2957" s="19" t="s">
        <v>8395</v>
      </c>
    </row>
    <row r="2958" spans="4:6" x14ac:dyDescent="0.25">
      <c r="D2958" s="12" t="s">
        <v>8397</v>
      </c>
      <c r="E2958" s="16" t="s">
        <v>8396</v>
      </c>
      <c r="F2958" s="20" t="s">
        <v>8398</v>
      </c>
    </row>
    <row r="2959" spans="4:6" x14ac:dyDescent="0.25">
      <c r="D2959" s="11" t="s">
        <v>8399</v>
      </c>
      <c r="E2959" s="17" t="s">
        <v>168</v>
      </c>
      <c r="F2959" s="19" t="s">
        <v>8400</v>
      </c>
    </row>
    <row r="2960" spans="4:6" x14ac:dyDescent="0.25">
      <c r="D2960" s="12" t="s">
        <v>1486</v>
      </c>
      <c r="E2960" s="16" t="s">
        <v>1485</v>
      </c>
      <c r="F2960" s="20" t="s">
        <v>1487</v>
      </c>
    </row>
    <row r="2961" spans="4:6" x14ac:dyDescent="0.25">
      <c r="D2961" s="11" t="s">
        <v>1486</v>
      </c>
      <c r="E2961" s="17" t="s">
        <v>5487</v>
      </c>
      <c r="F2961" s="19" t="s">
        <v>5492</v>
      </c>
    </row>
    <row r="2962" spans="4:6" x14ac:dyDescent="0.25">
      <c r="D2962" s="12" t="s">
        <v>8401</v>
      </c>
      <c r="E2962" s="16" t="s">
        <v>168</v>
      </c>
      <c r="F2962" s="20" t="s">
        <v>8402</v>
      </c>
    </row>
    <row r="2963" spans="4:6" x14ac:dyDescent="0.25">
      <c r="D2963" s="11" t="s">
        <v>8404</v>
      </c>
      <c r="E2963" s="17" t="s">
        <v>8403</v>
      </c>
      <c r="F2963" s="19" t="s">
        <v>8405</v>
      </c>
    </row>
    <row r="2964" spans="4:6" x14ac:dyDescent="0.25">
      <c r="D2964" s="12" t="s">
        <v>7335</v>
      </c>
      <c r="E2964" s="16" t="s">
        <v>7334</v>
      </c>
      <c r="F2964" s="20" t="s">
        <v>7336</v>
      </c>
    </row>
    <row r="2965" spans="4:6" x14ac:dyDescent="0.25">
      <c r="D2965" s="12" t="s">
        <v>8413</v>
      </c>
      <c r="E2965" s="16" t="s">
        <v>8412</v>
      </c>
      <c r="F2965" s="20" t="s">
        <v>8414</v>
      </c>
    </row>
    <row r="2966" spans="4:6" x14ac:dyDescent="0.25">
      <c r="D2966" s="12" t="s">
        <v>530</v>
      </c>
      <c r="E2966" s="16" t="s">
        <v>525</v>
      </c>
      <c r="F2966" s="20" t="s">
        <v>531</v>
      </c>
    </row>
    <row r="2967" spans="4:6" x14ac:dyDescent="0.25">
      <c r="D2967" s="11" t="s">
        <v>8416</v>
      </c>
      <c r="E2967" s="17" t="s">
        <v>8415</v>
      </c>
      <c r="F2967" s="19" t="s">
        <v>8417</v>
      </c>
    </row>
    <row r="2968" spans="4:6" x14ac:dyDescent="0.25">
      <c r="D2968" s="12" t="s">
        <v>8419</v>
      </c>
      <c r="E2968" s="16" t="s">
        <v>8418</v>
      </c>
      <c r="F2968" s="20" t="s">
        <v>8420</v>
      </c>
    </row>
    <row r="2969" spans="4:6" x14ac:dyDescent="0.25">
      <c r="D2969" s="12" t="s">
        <v>5473</v>
      </c>
      <c r="E2969" s="16" t="s">
        <v>5472</v>
      </c>
      <c r="F2969" s="20" t="s">
        <v>5474</v>
      </c>
    </row>
    <row r="2970" spans="4:6" x14ac:dyDescent="0.25">
      <c r="D2970" s="11" t="s">
        <v>8422</v>
      </c>
      <c r="E2970" s="17" t="s">
        <v>8421</v>
      </c>
      <c r="F2970" s="19" t="s">
        <v>8423</v>
      </c>
    </row>
    <row r="2971" spans="4:6" x14ac:dyDescent="0.25">
      <c r="D2971" s="11" t="s">
        <v>8428</v>
      </c>
      <c r="E2971" s="17" t="s">
        <v>8427</v>
      </c>
      <c r="F2971" s="19" t="s">
        <v>8429</v>
      </c>
    </row>
    <row r="2972" spans="4:6" x14ac:dyDescent="0.25">
      <c r="D2972" s="12" t="s">
        <v>8431</v>
      </c>
      <c r="E2972" s="16" t="s">
        <v>8430</v>
      </c>
      <c r="F2972" s="20" t="s">
        <v>8432</v>
      </c>
    </row>
    <row r="2973" spans="4:6" x14ac:dyDescent="0.25">
      <c r="D2973" s="12" t="s">
        <v>8436</v>
      </c>
      <c r="E2973" s="16" t="s">
        <v>8435</v>
      </c>
      <c r="F2973" s="20" t="s">
        <v>8437</v>
      </c>
    </row>
    <row r="2974" spans="4:6" x14ac:dyDescent="0.25">
      <c r="D2974" s="11" t="s">
        <v>8439</v>
      </c>
      <c r="E2974" s="17" t="s">
        <v>8438</v>
      </c>
      <c r="F2974" s="19" t="s">
        <v>8440</v>
      </c>
    </row>
    <row r="2975" spans="4:6" x14ac:dyDescent="0.25">
      <c r="D2975" s="12" t="s">
        <v>8441</v>
      </c>
      <c r="E2975" s="16" t="s">
        <v>108</v>
      </c>
      <c r="F2975" s="20" t="s">
        <v>8442</v>
      </c>
    </row>
    <row r="2976" spans="4:6" x14ac:dyDescent="0.25">
      <c r="D2976" s="11" t="s">
        <v>8444</v>
      </c>
      <c r="E2976" s="17" t="s">
        <v>8443</v>
      </c>
      <c r="F2976" s="19" t="s">
        <v>8445</v>
      </c>
    </row>
    <row r="2977" spans="4:6" x14ac:dyDescent="0.25">
      <c r="D2977" s="11" t="s">
        <v>1304</v>
      </c>
      <c r="E2977" s="17" t="s">
        <v>297</v>
      </c>
      <c r="F2977" s="19" t="s">
        <v>1305</v>
      </c>
    </row>
    <row r="2978" spans="4:6" x14ac:dyDescent="0.25">
      <c r="D2978" s="12" t="s">
        <v>8447</v>
      </c>
      <c r="E2978" s="16" t="s">
        <v>8446</v>
      </c>
      <c r="F2978" s="20" t="s">
        <v>8448</v>
      </c>
    </row>
    <row r="2979" spans="4:6" x14ac:dyDescent="0.25">
      <c r="D2979" s="11" t="s">
        <v>8450</v>
      </c>
      <c r="E2979" s="17" t="s">
        <v>8449</v>
      </c>
      <c r="F2979" s="19" t="s">
        <v>8451</v>
      </c>
    </row>
    <row r="2980" spans="4:6" x14ac:dyDescent="0.25">
      <c r="D2980" s="12" t="s">
        <v>8453</v>
      </c>
      <c r="E2980" s="16" t="s">
        <v>8452</v>
      </c>
      <c r="F2980" s="20" t="s">
        <v>8454</v>
      </c>
    </row>
    <row r="2981" spans="4:6" x14ac:dyDescent="0.25">
      <c r="D2981" s="12" t="s">
        <v>550</v>
      </c>
      <c r="E2981" s="16" t="s">
        <v>549</v>
      </c>
      <c r="F2981" s="20" t="s">
        <v>551</v>
      </c>
    </row>
    <row r="2982" spans="4:6" x14ac:dyDescent="0.25">
      <c r="D2982" s="12" t="s">
        <v>1610</v>
      </c>
      <c r="E2982" s="16" t="s">
        <v>1609</v>
      </c>
      <c r="F2982" s="20" t="s">
        <v>1611</v>
      </c>
    </row>
    <row r="2983" spans="4:6" x14ac:dyDescent="0.25">
      <c r="D2983" s="11" t="s">
        <v>5328</v>
      </c>
      <c r="E2983" s="17" t="s">
        <v>5327</v>
      </c>
      <c r="F2983" s="19" t="s">
        <v>5329</v>
      </c>
    </row>
    <row r="2984" spans="4:6" x14ac:dyDescent="0.25">
      <c r="D2984" s="12" t="s">
        <v>6406</v>
      </c>
      <c r="E2984" s="16" t="s">
        <v>6405</v>
      </c>
      <c r="F2984" s="20" t="s">
        <v>6407</v>
      </c>
    </row>
    <row r="2985" spans="4:6" x14ac:dyDescent="0.25">
      <c r="D2985" s="11" t="s">
        <v>2204</v>
      </c>
      <c r="E2985" s="17" t="s">
        <v>2203</v>
      </c>
      <c r="F2985" s="19" t="s">
        <v>2205</v>
      </c>
    </row>
    <row r="2986" spans="4:6" x14ac:dyDescent="0.25">
      <c r="D2986" s="12" t="s">
        <v>9052</v>
      </c>
      <c r="E2986" s="16" t="s">
        <v>9051</v>
      </c>
      <c r="F2986" s="20" t="s">
        <v>9053</v>
      </c>
    </row>
    <row r="2987" spans="4:6" x14ac:dyDescent="0.25">
      <c r="D2987" s="11" t="s">
        <v>7126</v>
      </c>
      <c r="E2987" s="17" t="s">
        <v>7125</v>
      </c>
      <c r="F2987" s="19" t="s">
        <v>7127</v>
      </c>
    </row>
    <row r="2988" spans="4:6" x14ac:dyDescent="0.25">
      <c r="D2988" s="12" t="s">
        <v>8465</v>
      </c>
      <c r="E2988" s="16" t="s">
        <v>8464</v>
      </c>
      <c r="F2988" s="20" t="s">
        <v>8466</v>
      </c>
    </row>
    <row r="2989" spans="4:6" x14ac:dyDescent="0.25">
      <c r="D2989" s="11" t="s">
        <v>8468</v>
      </c>
      <c r="E2989" s="17" t="s">
        <v>8467</v>
      </c>
      <c r="F2989" s="19" t="s">
        <v>8469</v>
      </c>
    </row>
    <row r="2990" spans="4:6" x14ac:dyDescent="0.25">
      <c r="D2990" s="12" t="s">
        <v>877</v>
      </c>
      <c r="E2990" s="16" t="s">
        <v>876</v>
      </c>
      <c r="F2990" s="20" t="s">
        <v>878</v>
      </c>
    </row>
    <row r="2991" spans="4:6" x14ac:dyDescent="0.25">
      <c r="D2991" s="12" t="s">
        <v>432</v>
      </c>
      <c r="E2991" s="16" t="s">
        <v>431</v>
      </c>
      <c r="F2991" s="20" t="s">
        <v>433</v>
      </c>
    </row>
    <row r="2992" spans="4:6" x14ac:dyDescent="0.25">
      <c r="D2992" s="12" t="s">
        <v>8459</v>
      </c>
      <c r="E2992" s="16" t="s">
        <v>8458</v>
      </c>
      <c r="F2992" s="20" t="s">
        <v>8460</v>
      </c>
    </row>
    <row r="2993" spans="4:6" x14ac:dyDescent="0.25">
      <c r="D2993" s="12" t="s">
        <v>8471</v>
      </c>
      <c r="E2993" s="16" t="s">
        <v>8470</v>
      </c>
      <c r="F2993" s="20" t="s">
        <v>8472</v>
      </c>
    </row>
    <row r="2994" spans="4:6" x14ac:dyDescent="0.25">
      <c r="D2994" s="12" t="s">
        <v>9046</v>
      </c>
      <c r="E2994" s="16" t="s">
        <v>9045</v>
      </c>
      <c r="F2994" s="20" t="s">
        <v>9047</v>
      </c>
    </row>
    <row r="2995" spans="4:6" x14ac:dyDescent="0.25">
      <c r="D2995" s="11" t="s">
        <v>8474</v>
      </c>
      <c r="E2995" s="17" t="s">
        <v>8473</v>
      </c>
      <c r="F2995" s="19" t="s">
        <v>8475</v>
      </c>
    </row>
    <row r="2996" spans="4:6" x14ac:dyDescent="0.25">
      <c r="D2996" s="12" t="s">
        <v>8477</v>
      </c>
      <c r="E2996" s="16" t="s">
        <v>8476</v>
      </c>
      <c r="F2996" s="20" t="s">
        <v>8478</v>
      </c>
    </row>
    <row r="2997" spans="4:6" x14ac:dyDescent="0.25">
      <c r="D2997" s="11" t="s">
        <v>8480</v>
      </c>
      <c r="E2997" s="17" t="s">
        <v>8479</v>
      </c>
      <c r="F2997" s="19" t="s">
        <v>8481</v>
      </c>
    </row>
    <row r="2998" spans="4:6" x14ac:dyDescent="0.25">
      <c r="D2998" s="11" t="s">
        <v>3903</v>
      </c>
      <c r="E2998" s="17" t="s">
        <v>3902</v>
      </c>
      <c r="F2998" s="19" t="s">
        <v>3904</v>
      </c>
    </row>
    <row r="2999" spans="4:6" x14ac:dyDescent="0.25">
      <c r="D2999" s="12" t="s">
        <v>8483</v>
      </c>
      <c r="E2999" s="16" t="s">
        <v>8482</v>
      </c>
      <c r="F2999" s="20" t="s">
        <v>8484</v>
      </c>
    </row>
    <row r="3000" spans="4:6" x14ac:dyDescent="0.25">
      <c r="D3000" s="11" t="s">
        <v>8486</v>
      </c>
      <c r="E3000" s="17" t="s">
        <v>8485</v>
      </c>
      <c r="F3000" s="19" t="s">
        <v>8487</v>
      </c>
    </row>
    <row r="3001" spans="4:6" x14ac:dyDescent="0.25">
      <c r="D3001" s="12" t="s">
        <v>8489</v>
      </c>
      <c r="E3001" s="16" t="s">
        <v>8488</v>
      </c>
      <c r="F3001" s="20" t="s">
        <v>8490</v>
      </c>
    </row>
    <row r="3002" spans="4:6" x14ac:dyDescent="0.25">
      <c r="D3002" s="11" t="s">
        <v>8492</v>
      </c>
      <c r="E3002" s="17" t="s">
        <v>8491</v>
      </c>
      <c r="F3002" s="19" t="s">
        <v>8493</v>
      </c>
    </row>
    <row r="3003" spans="4:6" x14ac:dyDescent="0.25">
      <c r="D3003" s="12" t="s">
        <v>8495</v>
      </c>
      <c r="E3003" s="16" t="s">
        <v>8494</v>
      </c>
      <c r="F3003" s="20" t="s">
        <v>8496</v>
      </c>
    </row>
    <row r="3004" spans="4:6" x14ac:dyDescent="0.25">
      <c r="D3004" s="11" t="s">
        <v>8504</v>
      </c>
      <c r="E3004" s="17" t="s">
        <v>8503</v>
      </c>
      <c r="F3004" s="19" t="s">
        <v>8505</v>
      </c>
    </row>
    <row r="3005" spans="4:6" x14ac:dyDescent="0.25">
      <c r="D3005" s="11" t="s">
        <v>3095</v>
      </c>
      <c r="E3005" s="17" t="s">
        <v>3094</v>
      </c>
      <c r="F3005" s="19" t="s">
        <v>3096</v>
      </c>
    </row>
    <row r="3006" spans="4:6" x14ac:dyDescent="0.25">
      <c r="D3006" s="12" t="s">
        <v>8507</v>
      </c>
      <c r="E3006" s="16" t="s">
        <v>8506</v>
      </c>
      <c r="F3006" s="20" t="s">
        <v>8508</v>
      </c>
    </row>
    <row r="3007" spans="4:6" x14ac:dyDescent="0.25">
      <c r="D3007" s="11" t="s">
        <v>8510</v>
      </c>
      <c r="E3007" s="17" t="s">
        <v>8509</v>
      </c>
      <c r="F3007" s="19" t="s">
        <v>8511</v>
      </c>
    </row>
    <row r="3008" spans="4:6" x14ac:dyDescent="0.25">
      <c r="D3008" s="12" t="s">
        <v>3133</v>
      </c>
      <c r="E3008" s="16" t="s">
        <v>3132</v>
      </c>
      <c r="F3008" s="20" t="s">
        <v>3134</v>
      </c>
    </row>
    <row r="3009" spans="4:6" x14ac:dyDescent="0.25">
      <c r="D3009" s="11" t="s">
        <v>8516</v>
      </c>
      <c r="E3009" s="17" t="s">
        <v>8515</v>
      </c>
      <c r="F3009" s="19" t="s">
        <v>8517</v>
      </c>
    </row>
    <row r="3010" spans="4:6" x14ac:dyDescent="0.25">
      <c r="D3010" s="11" t="s">
        <v>969</v>
      </c>
      <c r="E3010" s="17" t="s">
        <v>968</v>
      </c>
      <c r="F3010" s="19" t="s">
        <v>970</v>
      </c>
    </row>
    <row r="3011" spans="4:6" x14ac:dyDescent="0.25">
      <c r="D3011" s="12" t="s">
        <v>8523</v>
      </c>
      <c r="E3011" s="16" t="s">
        <v>8518</v>
      </c>
      <c r="F3011" s="20" t="s">
        <v>8524</v>
      </c>
    </row>
    <row r="3012" spans="4:6" x14ac:dyDescent="0.25">
      <c r="D3012" s="11" t="s">
        <v>8526</v>
      </c>
      <c r="E3012" s="17" t="s">
        <v>8525</v>
      </c>
      <c r="F3012" s="19" t="s">
        <v>8527</v>
      </c>
    </row>
    <row r="3013" spans="4:6" x14ac:dyDescent="0.25">
      <c r="D3013" s="12" t="s">
        <v>5097</v>
      </c>
      <c r="E3013" s="16" t="s">
        <v>5096</v>
      </c>
      <c r="F3013" s="20" t="s">
        <v>5098</v>
      </c>
    </row>
    <row r="3014" spans="4:6" x14ac:dyDescent="0.25">
      <c r="D3014" s="12" t="s">
        <v>8529</v>
      </c>
      <c r="E3014" s="16" t="s">
        <v>8528</v>
      </c>
      <c r="F3014" s="20" t="s">
        <v>8530</v>
      </c>
    </row>
    <row r="3015" spans="4:6" x14ac:dyDescent="0.25">
      <c r="D3015" s="11" t="s">
        <v>8532</v>
      </c>
      <c r="E3015" s="17" t="s">
        <v>8531</v>
      </c>
      <c r="F3015" s="19" t="s">
        <v>8533</v>
      </c>
    </row>
    <row r="3016" spans="4:6" x14ac:dyDescent="0.25">
      <c r="D3016" s="12" t="s">
        <v>8535</v>
      </c>
      <c r="E3016" s="16" t="s">
        <v>8534</v>
      </c>
      <c r="F3016" s="20" t="s">
        <v>8536</v>
      </c>
    </row>
    <row r="3017" spans="4:6" x14ac:dyDescent="0.25">
      <c r="D3017" s="12" t="s">
        <v>8540</v>
      </c>
      <c r="E3017" s="16" t="s">
        <v>8537</v>
      </c>
      <c r="F3017" s="20" t="s">
        <v>8541</v>
      </c>
    </row>
    <row r="3018" spans="4:6" x14ac:dyDescent="0.25">
      <c r="D3018" s="11" t="s">
        <v>8542</v>
      </c>
      <c r="E3018" s="17" t="s">
        <v>8537</v>
      </c>
      <c r="F3018" s="19" t="s">
        <v>8543</v>
      </c>
    </row>
    <row r="3019" spans="4:6" x14ac:dyDescent="0.25">
      <c r="D3019" s="11" t="s">
        <v>4797</v>
      </c>
      <c r="E3019" s="17" t="s">
        <v>4796</v>
      </c>
      <c r="F3019" s="19" t="s">
        <v>4798</v>
      </c>
    </row>
    <row r="3020" spans="4:6" x14ac:dyDescent="0.25">
      <c r="D3020" s="12" t="s">
        <v>1441</v>
      </c>
      <c r="E3020" s="16" t="s">
        <v>1440</v>
      </c>
      <c r="F3020" s="20" t="s">
        <v>1442</v>
      </c>
    </row>
    <row r="3021" spans="4:6" x14ac:dyDescent="0.25">
      <c r="D3021" s="12" t="s">
        <v>8545</v>
      </c>
      <c r="E3021" s="16" t="s">
        <v>8544</v>
      </c>
      <c r="F3021" s="20" t="s">
        <v>8546</v>
      </c>
    </row>
    <row r="3022" spans="4:6" x14ac:dyDescent="0.25">
      <c r="D3022" s="11" t="s">
        <v>8548</v>
      </c>
      <c r="E3022" s="17" t="s">
        <v>8547</v>
      </c>
      <c r="F3022" s="19" t="s">
        <v>8549</v>
      </c>
    </row>
    <row r="3023" spans="4:6" x14ac:dyDescent="0.25">
      <c r="D3023" s="11" t="s">
        <v>8554</v>
      </c>
      <c r="E3023" s="17" t="s">
        <v>8553</v>
      </c>
      <c r="F3023" s="19" t="s">
        <v>8555</v>
      </c>
    </row>
    <row r="3024" spans="4:6" x14ac:dyDescent="0.25">
      <c r="D3024" s="12" t="s">
        <v>8568</v>
      </c>
      <c r="E3024" s="16" t="s">
        <v>8567</v>
      </c>
      <c r="F3024" s="20" t="s">
        <v>8569</v>
      </c>
    </row>
    <row r="3025" spans="4:6" x14ac:dyDescent="0.25">
      <c r="D3025" s="11" t="s">
        <v>8577</v>
      </c>
      <c r="E3025" s="17" t="s">
        <v>8576</v>
      </c>
      <c r="F3025" s="19" t="s">
        <v>8578</v>
      </c>
    </row>
    <row r="3026" spans="4:6" x14ac:dyDescent="0.25">
      <c r="D3026" s="12" t="s">
        <v>8580</v>
      </c>
      <c r="E3026" s="16" t="s">
        <v>8579</v>
      </c>
      <c r="F3026" s="20" t="s">
        <v>8581</v>
      </c>
    </row>
    <row r="3027" spans="4:6" x14ac:dyDescent="0.25">
      <c r="D3027" s="11" t="s">
        <v>8583</v>
      </c>
      <c r="E3027" s="17" t="s">
        <v>8582</v>
      </c>
      <c r="F3027" s="19" t="s">
        <v>8584</v>
      </c>
    </row>
    <row r="3028" spans="4:6" x14ac:dyDescent="0.25">
      <c r="D3028" s="12" t="s">
        <v>8583</v>
      </c>
      <c r="E3028" s="16" t="s">
        <v>8582</v>
      </c>
      <c r="F3028" s="20" t="s">
        <v>8585</v>
      </c>
    </row>
    <row r="3029" spans="4:6" x14ac:dyDescent="0.25">
      <c r="D3029" s="11" t="s">
        <v>8879</v>
      </c>
      <c r="E3029" s="17" t="s">
        <v>8878</v>
      </c>
      <c r="F3029" s="19" t="s">
        <v>8880</v>
      </c>
    </row>
    <row r="3030" spans="4:6" x14ac:dyDescent="0.25">
      <c r="D3030" s="12" t="s">
        <v>6661</v>
      </c>
      <c r="E3030" s="16" t="s">
        <v>6660</v>
      </c>
      <c r="F3030" s="20" t="s">
        <v>6662</v>
      </c>
    </row>
    <row r="3031" spans="4:6" x14ac:dyDescent="0.25">
      <c r="D3031" s="11" t="s">
        <v>8592</v>
      </c>
      <c r="E3031" s="17" t="s">
        <v>8589</v>
      </c>
      <c r="F3031" s="19" t="s">
        <v>8593</v>
      </c>
    </row>
    <row r="3032" spans="4:6" x14ac:dyDescent="0.25">
      <c r="D3032" s="12" t="s">
        <v>8594</v>
      </c>
      <c r="E3032" s="16" t="s">
        <v>8589</v>
      </c>
      <c r="F3032" s="20" t="s">
        <v>8595</v>
      </c>
    </row>
    <row r="3033" spans="4:6" x14ac:dyDescent="0.25">
      <c r="D3033" s="12" t="s">
        <v>7384</v>
      </c>
      <c r="E3033" s="16" t="s">
        <v>7383</v>
      </c>
      <c r="F3033" s="20" t="s">
        <v>7385</v>
      </c>
    </row>
    <row r="3034" spans="4:6" x14ac:dyDescent="0.25">
      <c r="D3034" s="12" t="s">
        <v>5138</v>
      </c>
      <c r="E3034" s="16" t="s">
        <v>5137</v>
      </c>
      <c r="F3034" s="20" t="s">
        <v>5139</v>
      </c>
    </row>
    <row r="3035" spans="4:6" x14ac:dyDescent="0.25">
      <c r="D3035" s="11" t="s">
        <v>8597</v>
      </c>
      <c r="E3035" s="17" t="s">
        <v>8596</v>
      </c>
      <c r="F3035" s="19" t="s">
        <v>8598</v>
      </c>
    </row>
    <row r="3036" spans="4:6" x14ac:dyDescent="0.25">
      <c r="D3036" s="12" t="s">
        <v>2836</v>
      </c>
      <c r="E3036" s="16" t="s">
        <v>2835</v>
      </c>
      <c r="F3036" s="20" t="s">
        <v>2837</v>
      </c>
    </row>
    <row r="3037" spans="4:6" x14ac:dyDescent="0.25">
      <c r="D3037" s="11" t="s">
        <v>2836</v>
      </c>
      <c r="E3037" s="17" t="s">
        <v>6663</v>
      </c>
      <c r="F3037" s="19" t="s">
        <v>6664</v>
      </c>
    </row>
    <row r="3038" spans="4:6" x14ac:dyDescent="0.25">
      <c r="D3038" s="12" t="s">
        <v>1268</v>
      </c>
      <c r="E3038" s="16" t="s">
        <v>1267</v>
      </c>
      <c r="F3038" s="20" t="s">
        <v>1269</v>
      </c>
    </row>
    <row r="3039" spans="4:6" x14ac:dyDescent="0.25">
      <c r="D3039" s="11" t="s">
        <v>6658</v>
      </c>
      <c r="E3039" s="17" t="s">
        <v>6657</v>
      </c>
      <c r="F3039" s="19" t="s">
        <v>6659</v>
      </c>
    </row>
    <row r="3040" spans="4:6" x14ac:dyDescent="0.25">
      <c r="D3040" s="11" t="s">
        <v>347</v>
      </c>
      <c r="E3040" s="17" t="s">
        <v>346</v>
      </c>
      <c r="F3040" s="19" t="s">
        <v>348</v>
      </c>
    </row>
    <row r="3041" spans="4:6" x14ac:dyDescent="0.25">
      <c r="D3041" s="11" t="s">
        <v>347</v>
      </c>
      <c r="E3041" s="17" t="s">
        <v>1163</v>
      </c>
      <c r="F3041" s="19" t="s">
        <v>1164</v>
      </c>
    </row>
    <row r="3042" spans="4:6" x14ac:dyDescent="0.25">
      <c r="D3042" s="12" t="s">
        <v>5091</v>
      </c>
      <c r="E3042" s="16" t="s">
        <v>5090</v>
      </c>
      <c r="F3042" s="20" t="s">
        <v>5092</v>
      </c>
    </row>
    <row r="3043" spans="4:6" x14ac:dyDescent="0.25">
      <c r="D3043" s="11" t="s">
        <v>4651</v>
      </c>
      <c r="E3043" s="17" t="s">
        <v>4646</v>
      </c>
      <c r="F3043" s="19" t="s">
        <v>4652</v>
      </c>
    </row>
    <row r="3044" spans="4:6" x14ac:dyDescent="0.25">
      <c r="D3044" s="11" t="s">
        <v>8603</v>
      </c>
      <c r="E3044" s="17" t="s">
        <v>8602</v>
      </c>
      <c r="F3044" s="19" t="s">
        <v>8604</v>
      </c>
    </row>
    <row r="3045" spans="4:6" x14ac:dyDescent="0.25">
      <c r="D3045" s="11" t="s">
        <v>553</v>
      </c>
      <c r="E3045" s="17" t="s">
        <v>552</v>
      </c>
      <c r="F3045" s="19" t="s">
        <v>554</v>
      </c>
    </row>
    <row r="3046" spans="4:6" x14ac:dyDescent="0.25">
      <c r="D3046" s="11" t="s">
        <v>4138</v>
      </c>
      <c r="E3046" s="17" t="s">
        <v>4135</v>
      </c>
      <c r="F3046" s="19" t="s">
        <v>4139</v>
      </c>
    </row>
    <row r="3047" spans="4:6" x14ac:dyDescent="0.25">
      <c r="D3047" s="11" t="s">
        <v>7709</v>
      </c>
      <c r="E3047" s="17" t="s">
        <v>7708</v>
      </c>
      <c r="F3047" s="19" t="s">
        <v>7710</v>
      </c>
    </row>
    <row r="3048" spans="4:6" x14ac:dyDescent="0.25">
      <c r="D3048" s="12" t="s">
        <v>8606</v>
      </c>
      <c r="E3048" s="16" t="s">
        <v>8605</v>
      </c>
      <c r="F3048" s="20" t="s">
        <v>8607</v>
      </c>
    </row>
    <row r="3049" spans="4:6" x14ac:dyDescent="0.25">
      <c r="D3049" s="11" t="s">
        <v>8613</v>
      </c>
      <c r="E3049" s="17" t="s">
        <v>8608</v>
      </c>
      <c r="F3049" s="19" t="s">
        <v>8614</v>
      </c>
    </row>
    <row r="3050" spans="4:6" x14ac:dyDescent="0.25">
      <c r="D3050" s="12" t="s">
        <v>8616</v>
      </c>
      <c r="E3050" s="16" t="s">
        <v>8615</v>
      </c>
      <c r="F3050" s="20" t="s">
        <v>8617</v>
      </c>
    </row>
    <row r="3051" spans="4:6" x14ac:dyDescent="0.25">
      <c r="D3051" s="11" t="s">
        <v>8619</v>
      </c>
      <c r="E3051" s="17" t="s">
        <v>8618</v>
      </c>
      <c r="F3051" s="19" t="s">
        <v>8620</v>
      </c>
    </row>
    <row r="3052" spans="4:6" x14ac:dyDescent="0.25">
      <c r="D3052" s="11" t="s">
        <v>8850</v>
      </c>
      <c r="E3052" s="17" t="s">
        <v>65</v>
      </c>
      <c r="F3052" s="19" t="s">
        <v>8851</v>
      </c>
    </row>
    <row r="3053" spans="4:6" x14ac:dyDescent="0.25">
      <c r="D3053" s="12" t="s">
        <v>8622</v>
      </c>
      <c r="E3053" s="16" t="s">
        <v>8621</v>
      </c>
      <c r="F3053" s="20" t="s">
        <v>8623</v>
      </c>
    </row>
    <row r="3054" spans="4:6" x14ac:dyDescent="0.25">
      <c r="D3054" s="11" t="s">
        <v>3752</v>
      </c>
      <c r="E3054" s="17" t="s">
        <v>3749</v>
      </c>
      <c r="F3054" s="19" t="s">
        <v>3753</v>
      </c>
    </row>
    <row r="3055" spans="4:6" x14ac:dyDescent="0.25">
      <c r="D3055" s="12" t="s">
        <v>8627</v>
      </c>
      <c r="E3055" s="16" t="s">
        <v>8624</v>
      </c>
      <c r="F3055" s="20" t="s">
        <v>8628</v>
      </c>
    </row>
    <row r="3056" spans="4:6" x14ac:dyDescent="0.25">
      <c r="D3056" s="11" t="s">
        <v>8630</v>
      </c>
      <c r="E3056" s="17" t="s">
        <v>8629</v>
      </c>
      <c r="F3056" s="19" t="s">
        <v>8631</v>
      </c>
    </row>
    <row r="3057" spans="4:6" x14ac:dyDescent="0.25">
      <c r="D3057" s="11" t="s">
        <v>8636</v>
      </c>
      <c r="E3057" s="17" t="s">
        <v>8635</v>
      </c>
      <c r="F3057" s="19" t="s">
        <v>8637</v>
      </c>
    </row>
    <row r="3058" spans="4:6" x14ac:dyDescent="0.25">
      <c r="D3058" s="11" t="s">
        <v>8641</v>
      </c>
      <c r="E3058" s="17" t="s">
        <v>8640</v>
      </c>
      <c r="F3058" s="19" t="s">
        <v>8642</v>
      </c>
    </row>
    <row r="3059" spans="4:6" x14ac:dyDescent="0.25">
      <c r="D3059" s="11" t="s">
        <v>8646</v>
      </c>
      <c r="E3059" s="17" t="s">
        <v>8643</v>
      </c>
      <c r="F3059" s="19" t="s">
        <v>8647</v>
      </c>
    </row>
    <row r="3060" spans="4:6" x14ac:dyDescent="0.25">
      <c r="D3060" s="12" t="s">
        <v>8649</v>
      </c>
      <c r="E3060" s="16" t="s">
        <v>8648</v>
      </c>
      <c r="F3060" s="20" t="s">
        <v>8650</v>
      </c>
    </row>
    <row r="3061" spans="4:6" x14ac:dyDescent="0.25">
      <c r="D3061" s="11" t="s">
        <v>8652</v>
      </c>
      <c r="E3061" s="17" t="s">
        <v>8651</v>
      </c>
      <c r="F3061" s="19" t="s">
        <v>8653</v>
      </c>
    </row>
    <row r="3062" spans="4:6" x14ac:dyDescent="0.25">
      <c r="D3062" s="12" t="s">
        <v>8655</v>
      </c>
      <c r="E3062" s="16" t="s">
        <v>8654</v>
      </c>
      <c r="F3062" s="20" t="s">
        <v>8656</v>
      </c>
    </row>
    <row r="3063" spans="4:6" x14ac:dyDescent="0.25">
      <c r="D3063" s="11" t="s">
        <v>8658</v>
      </c>
      <c r="E3063" s="17" t="s">
        <v>8657</v>
      </c>
      <c r="F3063" s="19" t="s">
        <v>8659</v>
      </c>
    </row>
    <row r="3064" spans="4:6" x14ac:dyDescent="0.25">
      <c r="D3064" s="12" t="s">
        <v>8661</v>
      </c>
      <c r="E3064" s="16" t="s">
        <v>8660</v>
      </c>
      <c r="F3064" s="20" t="s">
        <v>8662</v>
      </c>
    </row>
    <row r="3065" spans="4:6" x14ac:dyDescent="0.25">
      <c r="D3065" s="11" t="s">
        <v>8664</v>
      </c>
      <c r="E3065" s="17" t="s">
        <v>8663</v>
      </c>
      <c r="F3065" s="19" t="s">
        <v>8665</v>
      </c>
    </row>
    <row r="3066" spans="4:6" x14ac:dyDescent="0.25">
      <c r="D3066" s="12" t="s">
        <v>8667</v>
      </c>
      <c r="E3066" s="16" t="s">
        <v>8666</v>
      </c>
      <c r="F3066" s="20" t="s">
        <v>8668</v>
      </c>
    </row>
    <row r="3067" spans="4:6" x14ac:dyDescent="0.25">
      <c r="D3067" s="12" t="s">
        <v>624</v>
      </c>
      <c r="E3067" s="16" t="s">
        <v>623</v>
      </c>
      <c r="F3067" s="20" t="s">
        <v>625</v>
      </c>
    </row>
    <row r="3068" spans="4:6" x14ac:dyDescent="0.25">
      <c r="D3068" s="11" t="s">
        <v>5773</v>
      </c>
      <c r="E3068" s="17" t="s">
        <v>5770</v>
      </c>
      <c r="F3068" s="19" t="s">
        <v>5774</v>
      </c>
    </row>
    <row r="3069" spans="4:6" x14ac:dyDescent="0.25">
      <c r="D3069" s="11" t="s">
        <v>8670</v>
      </c>
      <c r="E3069" s="17" t="s">
        <v>8669</v>
      </c>
      <c r="F3069" s="19" t="s">
        <v>8671</v>
      </c>
    </row>
    <row r="3070" spans="4:6" x14ac:dyDescent="0.25">
      <c r="D3070" s="12" t="s">
        <v>8673</v>
      </c>
      <c r="E3070" s="16" t="s">
        <v>8672</v>
      </c>
      <c r="F3070" s="20" t="s">
        <v>8674</v>
      </c>
    </row>
    <row r="3071" spans="4:6" x14ac:dyDescent="0.25">
      <c r="D3071" s="11" t="s">
        <v>1539</v>
      </c>
      <c r="E3071" s="17" t="s">
        <v>1538</v>
      </c>
      <c r="F3071" s="19" t="s">
        <v>1540</v>
      </c>
    </row>
    <row r="3072" spans="4:6" x14ac:dyDescent="0.25">
      <c r="D3072" s="11" t="s">
        <v>6069</v>
      </c>
      <c r="E3072" s="17" t="s">
        <v>6068</v>
      </c>
      <c r="F3072" s="19" t="s">
        <v>6070</v>
      </c>
    </row>
    <row r="3073" spans="4:6" x14ac:dyDescent="0.25">
      <c r="D3073" s="12" t="s">
        <v>8679</v>
      </c>
      <c r="E3073" s="16" t="s">
        <v>8678</v>
      </c>
      <c r="F3073" s="20" t="s">
        <v>8680</v>
      </c>
    </row>
    <row r="3074" spans="4:6" x14ac:dyDescent="0.25">
      <c r="D3074" s="11" t="s">
        <v>8682</v>
      </c>
      <c r="E3074" s="17" t="s">
        <v>8681</v>
      </c>
      <c r="F3074" s="19" t="s">
        <v>8683</v>
      </c>
    </row>
    <row r="3075" spans="4:6" x14ac:dyDescent="0.25">
      <c r="D3075" s="11" t="s">
        <v>5118</v>
      </c>
      <c r="E3075" s="17" t="s">
        <v>5117</v>
      </c>
      <c r="F3075" s="19" t="s">
        <v>5119</v>
      </c>
    </row>
    <row r="3076" spans="4:6" x14ac:dyDescent="0.25">
      <c r="D3076" s="11" t="s">
        <v>3288</v>
      </c>
      <c r="E3076" s="17" t="s">
        <v>3287</v>
      </c>
      <c r="F3076" s="19" t="s">
        <v>3289</v>
      </c>
    </row>
    <row r="3077" spans="4:6" x14ac:dyDescent="0.25">
      <c r="D3077" s="11" t="s">
        <v>8688</v>
      </c>
      <c r="E3077" s="17" t="s">
        <v>8687</v>
      </c>
      <c r="F3077" s="19" t="s">
        <v>8689</v>
      </c>
    </row>
    <row r="3078" spans="4:6" x14ac:dyDescent="0.25">
      <c r="D3078" s="11" t="s">
        <v>8694</v>
      </c>
      <c r="E3078" s="17" t="s">
        <v>8693</v>
      </c>
      <c r="F3078" s="19" t="s">
        <v>8695</v>
      </c>
    </row>
    <row r="3079" spans="4:6" x14ac:dyDescent="0.25">
      <c r="D3079" s="11" t="s">
        <v>8700</v>
      </c>
      <c r="E3079" s="17" t="s">
        <v>8699</v>
      </c>
      <c r="F3079" s="19" t="s">
        <v>8701</v>
      </c>
    </row>
    <row r="3080" spans="4:6" x14ac:dyDescent="0.25">
      <c r="D3080" s="12" t="s">
        <v>8703</v>
      </c>
      <c r="E3080" s="16" t="s">
        <v>8702</v>
      </c>
      <c r="F3080" s="20" t="s">
        <v>8704</v>
      </c>
    </row>
    <row r="3081" spans="4:6" x14ac:dyDescent="0.25">
      <c r="D3081" s="11" t="s">
        <v>8706</v>
      </c>
      <c r="E3081" s="17" t="s">
        <v>8705</v>
      </c>
      <c r="F3081" s="19" t="s">
        <v>8707</v>
      </c>
    </row>
    <row r="3082" spans="4:6" x14ac:dyDescent="0.25">
      <c r="D3082" s="12" t="s">
        <v>8709</v>
      </c>
      <c r="E3082" s="16" t="s">
        <v>8708</v>
      </c>
      <c r="F3082" s="20" t="s">
        <v>8710</v>
      </c>
    </row>
    <row r="3083" spans="4:6" x14ac:dyDescent="0.25">
      <c r="D3083" s="11" t="s">
        <v>8712</v>
      </c>
      <c r="E3083" s="17" t="s">
        <v>8711</v>
      </c>
      <c r="F3083" s="19" t="s">
        <v>8713</v>
      </c>
    </row>
    <row r="3084" spans="4:6" x14ac:dyDescent="0.25">
      <c r="D3084" s="12" t="s">
        <v>8715</v>
      </c>
      <c r="E3084" s="16" t="s">
        <v>8714</v>
      </c>
      <c r="F3084" s="20" t="s">
        <v>8716</v>
      </c>
    </row>
    <row r="3085" spans="4:6" x14ac:dyDescent="0.25">
      <c r="D3085" s="11" t="s">
        <v>5407</v>
      </c>
      <c r="E3085" s="17" t="s">
        <v>5404</v>
      </c>
      <c r="F3085" s="19" t="s">
        <v>5408</v>
      </c>
    </row>
    <row r="3086" spans="4:6" x14ac:dyDescent="0.25">
      <c r="D3086" s="11" t="s">
        <v>8718</v>
      </c>
      <c r="E3086" s="17" t="s">
        <v>8717</v>
      </c>
      <c r="F3086" s="19" t="s">
        <v>8719</v>
      </c>
    </row>
    <row r="3087" spans="4:6" x14ac:dyDescent="0.25">
      <c r="D3087" s="11" t="s">
        <v>2992</v>
      </c>
      <c r="E3087" s="17" t="s">
        <v>2991</v>
      </c>
      <c r="F3087" s="19" t="s">
        <v>2993</v>
      </c>
    </row>
    <row r="3088" spans="4:6" x14ac:dyDescent="0.25">
      <c r="D3088" s="11" t="s">
        <v>2391</v>
      </c>
      <c r="E3088" s="17" t="s">
        <v>2390</v>
      </c>
      <c r="F3088" s="19" t="s">
        <v>2392</v>
      </c>
    </row>
    <row r="3089" spans="4:6" x14ac:dyDescent="0.25">
      <c r="D3089" s="11" t="s">
        <v>1663</v>
      </c>
      <c r="E3089" s="17" t="s">
        <v>1662</v>
      </c>
      <c r="F3089" s="19" t="s">
        <v>1664</v>
      </c>
    </row>
    <row r="3090" spans="4:6" x14ac:dyDescent="0.25">
      <c r="D3090" s="12" t="s">
        <v>6206</v>
      </c>
      <c r="E3090" s="16" t="s">
        <v>6205</v>
      </c>
      <c r="F3090" s="20" t="s">
        <v>6207</v>
      </c>
    </row>
    <row r="3091" spans="4:6" x14ac:dyDescent="0.25">
      <c r="D3091" s="11" t="s">
        <v>8188</v>
      </c>
      <c r="E3091" s="17" t="s">
        <v>8187</v>
      </c>
      <c r="F3091" s="19" t="s">
        <v>8189</v>
      </c>
    </row>
    <row r="3092" spans="4:6" x14ac:dyDescent="0.25">
      <c r="D3092" s="12" t="s">
        <v>6537</v>
      </c>
      <c r="E3092" s="16" t="s">
        <v>6530</v>
      </c>
      <c r="F3092" s="20" t="s">
        <v>6538</v>
      </c>
    </row>
    <row r="3093" spans="4:6" x14ac:dyDescent="0.25">
      <c r="D3093" s="11" t="s">
        <v>3834</v>
      </c>
      <c r="E3093" s="17" t="s">
        <v>3833</v>
      </c>
      <c r="F3093" s="19" t="s">
        <v>3835</v>
      </c>
    </row>
    <row r="3094" spans="4:6" x14ac:dyDescent="0.25">
      <c r="D3094" s="11" t="s">
        <v>8036</v>
      </c>
      <c r="E3094" s="17" t="s">
        <v>8029</v>
      </c>
      <c r="F3094" s="19" t="s">
        <v>8037</v>
      </c>
    </row>
    <row r="3095" spans="4:6" x14ac:dyDescent="0.25">
      <c r="D3095" s="11" t="s">
        <v>1330</v>
      </c>
      <c r="E3095" s="17" t="s">
        <v>1329</v>
      </c>
      <c r="F3095" s="19" t="s">
        <v>1331</v>
      </c>
    </row>
    <row r="3096" spans="4:6" x14ac:dyDescent="0.25">
      <c r="D3096" s="12" t="s">
        <v>5353</v>
      </c>
      <c r="E3096" s="16" t="s">
        <v>5346</v>
      </c>
      <c r="F3096" s="20" t="s">
        <v>5354</v>
      </c>
    </row>
    <row r="3097" spans="4:6" x14ac:dyDescent="0.25">
      <c r="D3097" s="12" t="s">
        <v>8744</v>
      </c>
      <c r="E3097" s="16" t="s">
        <v>8743</v>
      </c>
      <c r="F3097" s="20" t="s">
        <v>8745</v>
      </c>
    </row>
    <row r="3098" spans="4:6" x14ac:dyDescent="0.25">
      <c r="D3098" s="11" t="s">
        <v>8747</v>
      </c>
      <c r="E3098" s="17" t="s">
        <v>8746</v>
      </c>
      <c r="F3098" s="19" t="s">
        <v>8748</v>
      </c>
    </row>
    <row r="3099" spans="4:6" x14ac:dyDescent="0.25">
      <c r="D3099" s="11" t="s">
        <v>8753</v>
      </c>
      <c r="E3099" s="17" t="s">
        <v>8752</v>
      </c>
      <c r="F3099" s="19" t="s">
        <v>8754</v>
      </c>
    </row>
    <row r="3100" spans="4:6" x14ac:dyDescent="0.25">
      <c r="D3100" s="12" t="s">
        <v>8756</v>
      </c>
      <c r="E3100" s="16" t="s">
        <v>8755</v>
      </c>
      <c r="F3100" s="20" t="s">
        <v>8757</v>
      </c>
    </row>
    <row r="3101" spans="4:6" x14ac:dyDescent="0.25">
      <c r="D3101" s="11" t="s">
        <v>3758</v>
      </c>
      <c r="E3101" s="17" t="s">
        <v>3757</v>
      </c>
      <c r="F3101" s="19" t="s">
        <v>3759</v>
      </c>
    </row>
    <row r="3102" spans="4:6" x14ac:dyDescent="0.25">
      <c r="D3102" s="11" t="s">
        <v>8770</v>
      </c>
      <c r="E3102" s="17" t="s">
        <v>8769</v>
      </c>
      <c r="F3102" s="19" t="s">
        <v>8771</v>
      </c>
    </row>
    <row r="3103" spans="4:6" x14ac:dyDescent="0.25">
      <c r="D3103" s="12" t="s">
        <v>8773</v>
      </c>
      <c r="E3103" s="16" t="s">
        <v>8772</v>
      </c>
      <c r="F3103" s="20" t="s">
        <v>8774</v>
      </c>
    </row>
    <row r="3104" spans="4:6" x14ac:dyDescent="0.25">
      <c r="D3104" s="11" t="s">
        <v>5100</v>
      </c>
      <c r="E3104" s="17" t="s">
        <v>5099</v>
      </c>
      <c r="F3104" s="19" t="s">
        <v>5101</v>
      </c>
    </row>
    <row r="3105" spans="4:6" x14ac:dyDescent="0.25">
      <c r="D3105" s="12" t="s">
        <v>8779</v>
      </c>
      <c r="E3105" s="16" t="s">
        <v>8778</v>
      </c>
      <c r="F3105" s="20" t="s">
        <v>8780</v>
      </c>
    </row>
    <row r="3106" spans="4:6" x14ac:dyDescent="0.25">
      <c r="D3106" s="11" t="s">
        <v>8782</v>
      </c>
      <c r="E3106" s="17" t="s">
        <v>8781</v>
      </c>
      <c r="F3106" s="19" t="s">
        <v>8783</v>
      </c>
    </row>
    <row r="3107" spans="4:6" x14ac:dyDescent="0.25">
      <c r="D3107" s="12" t="s">
        <v>8785</v>
      </c>
      <c r="E3107" s="16" t="s">
        <v>8784</v>
      </c>
      <c r="F3107" s="20" t="s">
        <v>8786</v>
      </c>
    </row>
    <row r="3108" spans="4:6" x14ac:dyDescent="0.25">
      <c r="D3108" s="11" t="s">
        <v>3205</v>
      </c>
      <c r="E3108" s="17" t="s">
        <v>3198</v>
      </c>
      <c r="F3108" s="19" t="s">
        <v>3206</v>
      </c>
    </row>
    <row r="3109" spans="4:6" x14ac:dyDescent="0.25">
      <c r="D3109" s="12" t="s">
        <v>8791</v>
      </c>
      <c r="E3109" s="16" t="s">
        <v>8790</v>
      </c>
      <c r="F3109" s="20" t="s">
        <v>8792</v>
      </c>
    </row>
    <row r="3110" spans="4:6" x14ac:dyDescent="0.25">
      <c r="D3110" s="11" t="s">
        <v>8794</v>
      </c>
      <c r="E3110" s="17" t="s">
        <v>8793</v>
      </c>
      <c r="F3110" s="19" t="s">
        <v>8795</v>
      </c>
    </row>
    <row r="3111" spans="4:6" x14ac:dyDescent="0.25">
      <c r="D3111" s="11" t="s">
        <v>2374</v>
      </c>
      <c r="E3111" s="17" t="s">
        <v>2367</v>
      </c>
      <c r="F3111" s="19" t="s">
        <v>2375</v>
      </c>
    </row>
    <row r="3112" spans="4:6" x14ac:dyDescent="0.25">
      <c r="D3112" s="11" t="s">
        <v>8800</v>
      </c>
      <c r="E3112" s="17" t="s">
        <v>8799</v>
      </c>
      <c r="F3112" s="19" t="s">
        <v>8801</v>
      </c>
    </row>
    <row r="3113" spans="4:6" x14ac:dyDescent="0.25">
      <c r="D3113" s="11" t="s">
        <v>8806</v>
      </c>
      <c r="E3113" s="17" t="s">
        <v>8805</v>
      </c>
      <c r="F3113" s="19" t="s">
        <v>8807</v>
      </c>
    </row>
    <row r="3114" spans="4:6" x14ac:dyDescent="0.25">
      <c r="D3114" s="11" t="s">
        <v>8812</v>
      </c>
      <c r="E3114" s="17" t="s">
        <v>8811</v>
      </c>
      <c r="F3114" s="19" t="s">
        <v>8813</v>
      </c>
    </row>
    <row r="3115" spans="4:6" x14ac:dyDescent="0.25">
      <c r="D3115" s="11" t="s">
        <v>8366</v>
      </c>
      <c r="E3115" s="17" t="s">
        <v>8365</v>
      </c>
      <c r="F3115" s="19" t="s">
        <v>8367</v>
      </c>
    </row>
    <row r="3116" spans="4:6" x14ac:dyDescent="0.25">
      <c r="D3116" s="12" t="s">
        <v>8815</v>
      </c>
      <c r="E3116" s="16" t="s">
        <v>8814</v>
      </c>
      <c r="F3116" s="20" t="s">
        <v>8816</v>
      </c>
    </row>
    <row r="3117" spans="4:6" x14ac:dyDescent="0.25">
      <c r="D3117" s="11" t="s">
        <v>8823</v>
      </c>
      <c r="E3117" s="17" t="s">
        <v>8820</v>
      </c>
      <c r="F3117" s="19" t="s">
        <v>8824</v>
      </c>
    </row>
    <row r="3118" spans="4:6" x14ac:dyDescent="0.25">
      <c r="D3118" s="11" t="s">
        <v>8829</v>
      </c>
      <c r="E3118" s="17" t="s">
        <v>8828</v>
      </c>
      <c r="F3118" s="19" t="s">
        <v>8830</v>
      </c>
    </row>
    <row r="3119" spans="4:6" x14ac:dyDescent="0.25">
      <c r="D3119" s="12" t="s">
        <v>5444</v>
      </c>
      <c r="E3119" s="16" t="s">
        <v>5443</v>
      </c>
      <c r="F3119" s="20" t="s">
        <v>5445</v>
      </c>
    </row>
    <row r="3120" spans="4:6" x14ac:dyDescent="0.25">
      <c r="D3120" s="12" t="s">
        <v>8832</v>
      </c>
      <c r="E3120" s="16" t="s">
        <v>8831</v>
      </c>
      <c r="F3120" s="20" t="s">
        <v>8833</v>
      </c>
    </row>
    <row r="3121" spans="4:6" x14ac:dyDescent="0.25">
      <c r="D3121" s="12" t="s">
        <v>931</v>
      </c>
      <c r="E3121" s="16" t="s">
        <v>926</v>
      </c>
      <c r="F3121" s="20" t="s">
        <v>932</v>
      </c>
    </row>
    <row r="3122" spans="4:6" x14ac:dyDescent="0.25">
      <c r="D3122" s="12" t="s">
        <v>320</v>
      </c>
      <c r="E3122" s="16" t="s">
        <v>319</v>
      </c>
      <c r="F3122" s="20" t="s">
        <v>321</v>
      </c>
    </row>
    <row r="3123" spans="4:6" x14ac:dyDescent="0.25">
      <c r="D3123" s="11" t="s">
        <v>1085</v>
      </c>
      <c r="E3123" s="17" t="s">
        <v>1084</v>
      </c>
      <c r="F3123" s="19" t="s">
        <v>1086</v>
      </c>
    </row>
    <row r="3124" spans="4:6" x14ac:dyDescent="0.25">
      <c r="D3124" s="11" t="s">
        <v>8835</v>
      </c>
      <c r="E3124" s="17" t="s">
        <v>8834</v>
      </c>
      <c r="F3124" s="19" t="s">
        <v>8836</v>
      </c>
    </row>
    <row r="3125" spans="4:6" x14ac:dyDescent="0.25">
      <c r="D3125" s="11" t="s">
        <v>8840</v>
      </c>
      <c r="E3125" s="17" t="s">
        <v>8837</v>
      </c>
      <c r="F3125" s="19" t="s">
        <v>8841</v>
      </c>
    </row>
    <row r="3126" spans="4:6" x14ac:dyDescent="0.25">
      <c r="D3126" s="12" t="s">
        <v>8843</v>
      </c>
      <c r="E3126" s="16" t="s">
        <v>8842</v>
      </c>
      <c r="F3126" s="20" t="s">
        <v>8844</v>
      </c>
    </row>
    <row r="3127" spans="4:6" x14ac:dyDescent="0.25">
      <c r="D3127" s="12" t="s">
        <v>2606</v>
      </c>
      <c r="E3127" s="16" t="s">
        <v>2603</v>
      </c>
      <c r="F3127" s="20" t="s">
        <v>2607</v>
      </c>
    </row>
    <row r="3128" spans="4:6" x14ac:dyDescent="0.25">
      <c r="D3128" s="11" t="s">
        <v>857</v>
      </c>
      <c r="E3128" s="17" t="s">
        <v>856</v>
      </c>
      <c r="F3128" s="19" t="s">
        <v>858</v>
      </c>
    </row>
    <row r="3129" spans="4:6" x14ac:dyDescent="0.25">
      <c r="D3129" s="11" t="s">
        <v>8846</v>
      </c>
      <c r="E3129" s="17" t="s">
        <v>8845</v>
      </c>
      <c r="F3129" s="19" t="s">
        <v>8847</v>
      </c>
    </row>
    <row r="3130" spans="4:6" x14ac:dyDescent="0.25">
      <c r="D3130" s="12" t="s">
        <v>8852</v>
      </c>
      <c r="E3130" s="16" t="s">
        <v>65</v>
      </c>
      <c r="F3130" s="20" t="s">
        <v>8853</v>
      </c>
    </row>
    <row r="3131" spans="4:6" x14ac:dyDescent="0.25">
      <c r="D3131" s="11" t="s">
        <v>8855</v>
      </c>
      <c r="E3131" s="17" t="s">
        <v>8854</v>
      </c>
      <c r="F3131" s="19" t="s">
        <v>8856</v>
      </c>
    </row>
    <row r="3132" spans="4:6" x14ac:dyDescent="0.25">
      <c r="D3132" s="11" t="s">
        <v>8861</v>
      </c>
      <c r="E3132" s="17" t="s">
        <v>8860</v>
      </c>
      <c r="F3132" s="19" t="s">
        <v>8862</v>
      </c>
    </row>
    <row r="3133" spans="4:6" x14ac:dyDescent="0.25">
      <c r="D3133" s="12" t="s">
        <v>8864</v>
      </c>
      <c r="E3133" s="16" t="s">
        <v>8863</v>
      </c>
      <c r="F3133" s="20" t="s">
        <v>8865</v>
      </c>
    </row>
    <row r="3134" spans="4:6" x14ac:dyDescent="0.25">
      <c r="D3134" s="12" t="s">
        <v>8870</v>
      </c>
      <c r="E3134" s="16" t="s">
        <v>8869</v>
      </c>
      <c r="F3134" s="20" t="s">
        <v>8871</v>
      </c>
    </row>
    <row r="3135" spans="4:6" x14ac:dyDescent="0.25">
      <c r="D3135" s="12" t="s">
        <v>4462</v>
      </c>
      <c r="E3135" s="16" t="s">
        <v>4461</v>
      </c>
      <c r="F3135" s="20" t="s">
        <v>4463</v>
      </c>
    </row>
    <row r="3136" spans="4:6" x14ac:dyDescent="0.25">
      <c r="D3136" s="12" t="s">
        <v>8876</v>
      </c>
      <c r="E3136" s="16" t="s">
        <v>8875</v>
      </c>
      <c r="F3136" s="20" t="s">
        <v>8877</v>
      </c>
    </row>
    <row r="3137" spans="4:6" x14ac:dyDescent="0.25">
      <c r="D3137" s="12" t="s">
        <v>8882</v>
      </c>
      <c r="E3137" s="16" t="s">
        <v>8881</v>
      </c>
      <c r="F3137" s="20" t="s">
        <v>8883</v>
      </c>
    </row>
    <row r="3138" spans="4:6" x14ac:dyDescent="0.25">
      <c r="D3138" s="11" t="s">
        <v>8885</v>
      </c>
      <c r="E3138" s="17" t="s">
        <v>8884</v>
      </c>
      <c r="F3138" s="19" t="s">
        <v>8886</v>
      </c>
    </row>
    <row r="3139" spans="4:6" x14ac:dyDescent="0.25">
      <c r="D3139" s="12" t="s">
        <v>8888</v>
      </c>
      <c r="E3139" s="16" t="s">
        <v>8887</v>
      </c>
      <c r="F3139" s="20" t="s">
        <v>8889</v>
      </c>
    </row>
    <row r="3140" spans="4:6" x14ac:dyDescent="0.25">
      <c r="D3140" s="12" t="s">
        <v>4347</v>
      </c>
      <c r="E3140" s="16" t="s">
        <v>4340</v>
      </c>
      <c r="F3140" s="20" t="s">
        <v>4348</v>
      </c>
    </row>
    <row r="3141" spans="4:6" x14ac:dyDescent="0.25">
      <c r="D3141" s="11" t="s">
        <v>8891</v>
      </c>
      <c r="E3141" s="17" t="s">
        <v>8890</v>
      </c>
      <c r="F3141" s="19" t="s">
        <v>8892</v>
      </c>
    </row>
    <row r="3142" spans="4:6" x14ac:dyDescent="0.25">
      <c r="D3142" s="12" t="s">
        <v>8894</v>
      </c>
      <c r="E3142" s="16" t="s">
        <v>8893</v>
      </c>
      <c r="F3142" s="20" t="s">
        <v>8895</v>
      </c>
    </row>
    <row r="3143" spans="4:6" x14ac:dyDescent="0.25">
      <c r="D3143" s="11" t="s">
        <v>8897</v>
      </c>
      <c r="E3143" s="17" t="s">
        <v>8896</v>
      </c>
      <c r="F3143" s="19" t="s">
        <v>8898</v>
      </c>
    </row>
    <row r="3144" spans="4:6" x14ac:dyDescent="0.25">
      <c r="D3144" s="12" t="s">
        <v>8906</v>
      </c>
      <c r="E3144" s="16" t="s">
        <v>8905</v>
      </c>
      <c r="F3144" s="20" t="s">
        <v>8907</v>
      </c>
    </row>
    <row r="3145" spans="4:6" x14ac:dyDescent="0.25">
      <c r="D3145" s="12" t="s">
        <v>3540</v>
      </c>
      <c r="E3145" s="16" t="s">
        <v>3539</v>
      </c>
      <c r="F3145" s="20" t="s">
        <v>3541</v>
      </c>
    </row>
    <row r="3146" spans="4:6" x14ac:dyDescent="0.25">
      <c r="D3146" s="11" t="s">
        <v>8915</v>
      </c>
      <c r="E3146" s="17" t="s">
        <v>8914</v>
      </c>
      <c r="F3146" s="19" t="s">
        <v>8916</v>
      </c>
    </row>
    <row r="3147" spans="4:6" x14ac:dyDescent="0.25">
      <c r="D3147" s="11" t="s">
        <v>811</v>
      </c>
      <c r="E3147" s="17" t="s">
        <v>810</v>
      </c>
      <c r="F3147" s="19" t="s">
        <v>812</v>
      </c>
    </row>
    <row r="3148" spans="4:6" x14ac:dyDescent="0.25">
      <c r="D3148" s="12" t="s">
        <v>8924</v>
      </c>
      <c r="E3148" s="16" t="s">
        <v>8923</v>
      </c>
      <c r="F3148" s="20" t="s">
        <v>8925</v>
      </c>
    </row>
    <row r="3149" spans="4:6" x14ac:dyDescent="0.25">
      <c r="D3149" s="12" t="s">
        <v>5467</v>
      </c>
      <c r="E3149" s="16" t="s">
        <v>5464</v>
      </c>
      <c r="F3149" s="20" t="s">
        <v>5468</v>
      </c>
    </row>
    <row r="3150" spans="4:6" x14ac:dyDescent="0.25">
      <c r="D3150" s="11" t="s">
        <v>4914</v>
      </c>
      <c r="E3150" s="17" t="s">
        <v>4906</v>
      </c>
      <c r="F3150" s="19" t="s">
        <v>4915</v>
      </c>
    </row>
    <row r="3151" spans="4:6" x14ac:dyDescent="0.25">
      <c r="D3151" s="12" t="s">
        <v>8963</v>
      </c>
      <c r="E3151" s="16" t="s">
        <v>8956</v>
      </c>
      <c r="F3151" s="20" t="s">
        <v>8964</v>
      </c>
    </row>
    <row r="3152" spans="4:6" x14ac:dyDescent="0.25">
      <c r="D3152" s="11" t="s">
        <v>8926</v>
      </c>
      <c r="E3152" s="17" t="s">
        <v>8923</v>
      </c>
      <c r="F3152" s="19" t="s">
        <v>8927</v>
      </c>
    </row>
    <row r="3153" spans="4:6" x14ac:dyDescent="0.25">
      <c r="D3153" s="12" t="s">
        <v>8928</v>
      </c>
      <c r="E3153" s="16" t="s">
        <v>8923</v>
      </c>
      <c r="F3153" s="20" t="s">
        <v>8929</v>
      </c>
    </row>
    <row r="3154" spans="4:6" x14ac:dyDescent="0.25">
      <c r="D3154" s="12" t="s">
        <v>8933</v>
      </c>
      <c r="E3154" s="16" t="s">
        <v>8932</v>
      </c>
      <c r="F3154" s="20" t="s">
        <v>8934</v>
      </c>
    </row>
    <row r="3155" spans="4:6" x14ac:dyDescent="0.25">
      <c r="D3155" s="11" t="s">
        <v>8936</v>
      </c>
      <c r="E3155" s="17" t="s">
        <v>8935</v>
      </c>
      <c r="F3155" s="19" t="s">
        <v>8937</v>
      </c>
    </row>
    <row r="3156" spans="4:6" x14ac:dyDescent="0.25">
      <c r="D3156" s="12" t="s">
        <v>8939</v>
      </c>
      <c r="E3156" s="16" t="s">
        <v>8938</v>
      </c>
      <c r="F3156" s="20" t="s">
        <v>8940</v>
      </c>
    </row>
    <row r="3157" spans="4:6" x14ac:dyDescent="0.25">
      <c r="D3157" s="11" t="s">
        <v>8939</v>
      </c>
      <c r="E3157" s="17" t="s">
        <v>8938</v>
      </c>
      <c r="F3157" s="19" t="s">
        <v>8941</v>
      </c>
    </row>
    <row r="3158" spans="4:6" x14ac:dyDescent="0.25">
      <c r="D3158" s="12" t="s">
        <v>8943</v>
      </c>
      <c r="E3158" s="16" t="s">
        <v>8942</v>
      </c>
      <c r="F3158" s="20" t="s">
        <v>8944</v>
      </c>
    </row>
    <row r="3159" spans="4:6" x14ac:dyDescent="0.25">
      <c r="D3159" s="11" t="s">
        <v>8946</v>
      </c>
      <c r="E3159" s="17" t="s">
        <v>8945</v>
      </c>
      <c r="F3159" s="19" t="s">
        <v>8947</v>
      </c>
    </row>
    <row r="3160" spans="4:6" x14ac:dyDescent="0.25">
      <c r="D3160" s="12" t="s">
        <v>8948</v>
      </c>
      <c r="E3160" s="16" t="s">
        <v>8945</v>
      </c>
      <c r="F3160" s="20" t="s">
        <v>8949</v>
      </c>
    </row>
    <row r="3161" spans="4:6" x14ac:dyDescent="0.25">
      <c r="D3161" s="11" t="s">
        <v>8951</v>
      </c>
      <c r="E3161" s="17" t="s">
        <v>8950</v>
      </c>
      <c r="F3161" s="19" t="s">
        <v>8952</v>
      </c>
    </row>
    <row r="3162" spans="4:6" x14ac:dyDescent="0.25">
      <c r="D3162" s="12" t="s">
        <v>8954</v>
      </c>
      <c r="E3162" s="16" t="s">
        <v>8953</v>
      </c>
      <c r="F3162" s="20" t="s">
        <v>8955</v>
      </c>
    </row>
    <row r="3163" spans="4:6" x14ac:dyDescent="0.25">
      <c r="D3163" s="11" t="s">
        <v>7047</v>
      </c>
      <c r="E3163" s="17" t="s">
        <v>7046</v>
      </c>
      <c r="F3163" s="19" t="s">
        <v>7048</v>
      </c>
    </row>
    <row r="3164" spans="4:6" x14ac:dyDescent="0.25">
      <c r="D3164" s="11" t="s">
        <v>7047</v>
      </c>
      <c r="E3164" s="17" t="s">
        <v>8956</v>
      </c>
      <c r="F3164" s="19" t="s">
        <v>8965</v>
      </c>
    </row>
    <row r="3165" spans="4:6" x14ac:dyDescent="0.25">
      <c r="D3165" s="12" t="s">
        <v>8966</v>
      </c>
      <c r="E3165" s="16" t="s">
        <v>8956</v>
      </c>
      <c r="F3165" s="20" t="s">
        <v>8967</v>
      </c>
    </row>
    <row r="3166" spans="4:6" x14ac:dyDescent="0.25">
      <c r="D3166" s="11" t="s">
        <v>8977</v>
      </c>
      <c r="E3166" s="17" t="s">
        <v>8976</v>
      </c>
      <c r="F3166" s="19" t="s">
        <v>8978</v>
      </c>
    </row>
    <row r="3167" spans="4:6" x14ac:dyDescent="0.25">
      <c r="D3167" s="11" t="s">
        <v>8968</v>
      </c>
      <c r="E3167" s="17" t="s">
        <v>8956</v>
      </c>
      <c r="F3167" s="19" t="s">
        <v>8969</v>
      </c>
    </row>
    <row r="3168" spans="4:6" x14ac:dyDescent="0.25">
      <c r="D3168" s="12" t="s">
        <v>8970</v>
      </c>
      <c r="E3168" s="16" t="s">
        <v>8956</v>
      </c>
      <c r="F3168" s="20" t="s">
        <v>8971</v>
      </c>
    </row>
    <row r="3169" spans="4:6" x14ac:dyDescent="0.25">
      <c r="D3169" s="11" t="s">
        <v>8972</v>
      </c>
      <c r="E3169" s="17" t="s">
        <v>8956</v>
      </c>
      <c r="F3169" s="19" t="s">
        <v>8973</v>
      </c>
    </row>
    <row r="3170" spans="4:6" x14ac:dyDescent="0.25">
      <c r="D3170" s="12" t="s">
        <v>8980</v>
      </c>
      <c r="E3170" s="16" t="s">
        <v>8979</v>
      </c>
      <c r="F3170" s="20" t="s">
        <v>8981</v>
      </c>
    </row>
    <row r="3171" spans="4:6" x14ac:dyDescent="0.25">
      <c r="D3171" s="11" t="s">
        <v>8983</v>
      </c>
      <c r="E3171" s="17" t="s">
        <v>8982</v>
      </c>
      <c r="F3171" s="19" t="s">
        <v>8984</v>
      </c>
    </row>
    <row r="3172" spans="4:6" x14ac:dyDescent="0.25">
      <c r="D3172" s="11" t="s">
        <v>6539</v>
      </c>
      <c r="E3172" s="17" t="s">
        <v>6530</v>
      </c>
      <c r="F3172" s="19" t="s">
        <v>6540</v>
      </c>
    </row>
    <row r="3173" spans="4:6" x14ac:dyDescent="0.25">
      <c r="D3173" s="12" t="s">
        <v>8986</v>
      </c>
      <c r="E3173" s="16" t="s">
        <v>8985</v>
      </c>
      <c r="F3173" s="20" t="s">
        <v>8987</v>
      </c>
    </row>
    <row r="3174" spans="4:6" x14ac:dyDescent="0.25">
      <c r="D3174" s="11" t="s">
        <v>8989</v>
      </c>
      <c r="E3174" s="17" t="s">
        <v>8988</v>
      </c>
      <c r="F3174" s="19" t="s">
        <v>8990</v>
      </c>
    </row>
    <row r="3175" spans="4:6" x14ac:dyDescent="0.25">
      <c r="D3175" s="12" t="s">
        <v>8991</v>
      </c>
      <c r="E3175" s="16" t="s">
        <v>8988</v>
      </c>
      <c r="F3175" s="20" t="s">
        <v>8992</v>
      </c>
    </row>
    <row r="3176" spans="4:6" x14ac:dyDescent="0.25">
      <c r="D3176" s="11" t="s">
        <v>8993</v>
      </c>
      <c r="E3176" s="17" t="s">
        <v>8988</v>
      </c>
      <c r="F3176" s="19" t="s">
        <v>8994</v>
      </c>
    </row>
    <row r="3177" spans="4:6" x14ac:dyDescent="0.25">
      <c r="D3177" s="12" t="s">
        <v>8996</v>
      </c>
      <c r="E3177" s="16" t="s">
        <v>8995</v>
      </c>
      <c r="F3177" s="20" t="s">
        <v>8997</v>
      </c>
    </row>
    <row r="3178" spans="4:6" x14ac:dyDescent="0.25">
      <c r="D3178" s="11" t="s">
        <v>8999</v>
      </c>
      <c r="E3178" s="17" t="s">
        <v>8998</v>
      </c>
      <c r="F3178" s="19" t="s">
        <v>9000</v>
      </c>
    </row>
    <row r="3179" spans="4:6" x14ac:dyDescent="0.25">
      <c r="D3179" s="12" t="s">
        <v>9002</v>
      </c>
      <c r="E3179" s="16" t="s">
        <v>9001</v>
      </c>
      <c r="F3179" s="20" t="s">
        <v>9003</v>
      </c>
    </row>
    <row r="3180" spans="4:6" x14ac:dyDescent="0.25">
      <c r="D3180" s="11" t="s">
        <v>9005</v>
      </c>
      <c r="E3180" s="17" t="s">
        <v>9004</v>
      </c>
      <c r="F3180" s="19" t="s">
        <v>9006</v>
      </c>
    </row>
    <row r="3181" spans="4:6" x14ac:dyDescent="0.25">
      <c r="D3181" s="12" t="s">
        <v>9008</v>
      </c>
      <c r="E3181" s="16" t="s">
        <v>9007</v>
      </c>
      <c r="F3181" s="20" t="s">
        <v>9009</v>
      </c>
    </row>
    <row r="3182" spans="4:6" x14ac:dyDescent="0.25">
      <c r="D3182" s="12" t="s">
        <v>1791</v>
      </c>
      <c r="E3182" s="16" t="s">
        <v>1790</v>
      </c>
      <c r="F3182" s="20" t="s">
        <v>1792</v>
      </c>
    </row>
    <row r="3183" spans="4:6" x14ac:dyDescent="0.25">
      <c r="D3183" s="11" t="s">
        <v>9011</v>
      </c>
      <c r="E3183" s="17" t="s">
        <v>9010</v>
      </c>
      <c r="F3183" s="19" t="s">
        <v>9012</v>
      </c>
    </row>
    <row r="3184" spans="4:6" x14ac:dyDescent="0.25">
      <c r="D3184" s="12" t="s">
        <v>9014</v>
      </c>
      <c r="E3184" s="16" t="s">
        <v>9013</v>
      </c>
      <c r="F3184" s="20" t="s">
        <v>9015</v>
      </c>
    </row>
    <row r="3185" spans="4:6" x14ac:dyDescent="0.25">
      <c r="D3185" s="11" t="s">
        <v>9017</v>
      </c>
      <c r="E3185" s="17" t="s">
        <v>9016</v>
      </c>
      <c r="F3185" s="19" t="s">
        <v>9018</v>
      </c>
    </row>
    <row r="3186" spans="4:6" x14ac:dyDescent="0.25">
      <c r="D3186" s="11" t="s">
        <v>9022</v>
      </c>
      <c r="E3186" s="17" t="s">
        <v>9021</v>
      </c>
      <c r="F3186" s="19" t="s">
        <v>9023</v>
      </c>
    </row>
    <row r="3187" spans="4:6" x14ac:dyDescent="0.25">
      <c r="D3187" s="12" t="s">
        <v>9029</v>
      </c>
      <c r="E3187" s="16" t="s">
        <v>9024</v>
      </c>
      <c r="F3187" s="20" t="s">
        <v>9030</v>
      </c>
    </row>
    <row r="3188" spans="4:6" x14ac:dyDescent="0.25">
      <c r="D3188" s="11" t="s">
        <v>9032</v>
      </c>
      <c r="E3188" s="17" t="s">
        <v>9031</v>
      </c>
      <c r="F3188" s="19" t="s">
        <v>9033</v>
      </c>
    </row>
    <row r="3189" spans="4:6" x14ac:dyDescent="0.25">
      <c r="D3189" s="11" t="s">
        <v>5808</v>
      </c>
      <c r="E3189" s="17" t="s">
        <v>5795</v>
      </c>
      <c r="F3189" s="19" t="s">
        <v>5809</v>
      </c>
    </row>
    <row r="3190" spans="4:6" x14ac:dyDescent="0.25">
      <c r="D3190" s="12" t="s">
        <v>5808</v>
      </c>
      <c r="E3190" s="16" t="s">
        <v>9362</v>
      </c>
      <c r="F3190" s="20" t="s">
        <v>9363</v>
      </c>
    </row>
    <row r="3191" spans="4:6" x14ac:dyDescent="0.25">
      <c r="D3191" s="11" t="s">
        <v>3439</v>
      </c>
      <c r="E3191" s="17" t="s">
        <v>3438</v>
      </c>
      <c r="F3191" s="19" t="s">
        <v>3440</v>
      </c>
    </row>
    <row r="3192" spans="4:6" x14ac:dyDescent="0.25">
      <c r="D3192" s="12" t="s">
        <v>9035</v>
      </c>
      <c r="E3192" s="16" t="s">
        <v>9034</v>
      </c>
      <c r="F3192" s="20" t="s">
        <v>9036</v>
      </c>
    </row>
    <row r="3193" spans="4:6" x14ac:dyDescent="0.25">
      <c r="D3193" s="11" t="s">
        <v>5061</v>
      </c>
      <c r="E3193" s="17" t="s">
        <v>5060</v>
      </c>
      <c r="F3193" s="19" t="s">
        <v>5062</v>
      </c>
    </row>
    <row r="3194" spans="4:6" x14ac:dyDescent="0.25">
      <c r="D3194" s="12" t="s">
        <v>9040</v>
      </c>
      <c r="E3194" s="16" t="s">
        <v>9037</v>
      </c>
      <c r="F3194" s="20" t="s">
        <v>9041</v>
      </c>
    </row>
    <row r="3195" spans="4:6" x14ac:dyDescent="0.25">
      <c r="D3195" s="12" t="s">
        <v>3127</v>
      </c>
      <c r="E3195" s="16" t="s">
        <v>3126</v>
      </c>
      <c r="F3195" s="20" t="s">
        <v>3128</v>
      </c>
    </row>
    <row r="3196" spans="4:6" x14ac:dyDescent="0.25">
      <c r="D3196" s="11" t="s">
        <v>9043</v>
      </c>
      <c r="E3196" s="17" t="s">
        <v>9042</v>
      </c>
      <c r="F3196" s="19" t="s">
        <v>9044</v>
      </c>
    </row>
    <row r="3197" spans="4:6" x14ac:dyDescent="0.25">
      <c r="D3197" s="11" t="s">
        <v>9055</v>
      </c>
      <c r="E3197" s="17" t="s">
        <v>9054</v>
      </c>
      <c r="F3197" s="19" t="s">
        <v>9056</v>
      </c>
    </row>
    <row r="3198" spans="4:6" x14ac:dyDescent="0.25">
      <c r="D3198" s="12" t="s">
        <v>9058</v>
      </c>
      <c r="E3198" s="16" t="s">
        <v>9057</v>
      </c>
      <c r="F3198" s="20" t="s">
        <v>9059</v>
      </c>
    </row>
    <row r="3199" spans="4:6" x14ac:dyDescent="0.25">
      <c r="D3199" s="11" t="s">
        <v>2882</v>
      </c>
      <c r="E3199" s="17" t="s">
        <v>2877</v>
      </c>
      <c r="F3199" s="19" t="s">
        <v>2883</v>
      </c>
    </row>
    <row r="3200" spans="4:6" x14ac:dyDescent="0.25">
      <c r="D3200" s="12" t="s">
        <v>9064</v>
      </c>
      <c r="E3200" s="16" t="s">
        <v>9063</v>
      </c>
      <c r="F3200" s="20" t="s">
        <v>9065</v>
      </c>
    </row>
    <row r="3201" spans="4:6" x14ac:dyDescent="0.25">
      <c r="D3201" s="12" t="s">
        <v>9069</v>
      </c>
      <c r="E3201" s="16" t="s">
        <v>9066</v>
      </c>
      <c r="F3201" s="20" t="s">
        <v>9070</v>
      </c>
    </row>
    <row r="3202" spans="4:6" x14ac:dyDescent="0.25">
      <c r="D3202" s="11" t="s">
        <v>9072</v>
      </c>
      <c r="E3202" s="17" t="s">
        <v>9071</v>
      </c>
      <c r="F3202" s="19" t="s">
        <v>9073</v>
      </c>
    </row>
    <row r="3203" spans="4:6" x14ac:dyDescent="0.25">
      <c r="D3203" s="12" t="s">
        <v>9075</v>
      </c>
      <c r="E3203" s="16" t="s">
        <v>9074</v>
      </c>
      <c r="F3203" s="20" t="s">
        <v>9076</v>
      </c>
    </row>
    <row r="3204" spans="4:6" x14ac:dyDescent="0.25">
      <c r="D3204" s="11" t="s">
        <v>9078</v>
      </c>
      <c r="E3204" s="17" t="s">
        <v>9077</v>
      </c>
      <c r="F3204" s="19" t="s">
        <v>9079</v>
      </c>
    </row>
    <row r="3205" spans="4:6" x14ac:dyDescent="0.25">
      <c r="D3205" s="12" t="s">
        <v>3859</v>
      </c>
      <c r="E3205" s="16" t="s">
        <v>3858</v>
      </c>
      <c r="F3205" s="20" t="s">
        <v>3860</v>
      </c>
    </row>
    <row r="3206" spans="4:6" x14ac:dyDescent="0.25">
      <c r="D3206" s="11" t="s">
        <v>9084</v>
      </c>
      <c r="E3206" s="17" t="s">
        <v>9083</v>
      </c>
      <c r="F3206" s="19" t="s">
        <v>9085</v>
      </c>
    </row>
    <row r="3207" spans="4:6" x14ac:dyDescent="0.25">
      <c r="D3207" s="11" t="s">
        <v>9090</v>
      </c>
      <c r="E3207" s="17" t="s">
        <v>9089</v>
      </c>
      <c r="F3207" s="19" t="s">
        <v>9091</v>
      </c>
    </row>
    <row r="3208" spans="4:6" x14ac:dyDescent="0.25">
      <c r="D3208" s="11" t="s">
        <v>6126</v>
      </c>
      <c r="E3208" s="17" t="s">
        <v>6113</v>
      </c>
      <c r="F3208" s="19" t="s">
        <v>6127</v>
      </c>
    </row>
    <row r="3209" spans="4:6" x14ac:dyDescent="0.25">
      <c r="D3209" s="12" t="s">
        <v>9093</v>
      </c>
      <c r="E3209" s="16" t="s">
        <v>9092</v>
      </c>
      <c r="F3209" s="20" t="s">
        <v>9094</v>
      </c>
    </row>
    <row r="3210" spans="4:6" x14ac:dyDescent="0.25">
      <c r="D3210" s="11" t="s">
        <v>9096</v>
      </c>
      <c r="E3210" s="17" t="s">
        <v>9095</v>
      </c>
      <c r="F3210" s="19" t="s">
        <v>9097</v>
      </c>
    </row>
    <row r="3211" spans="4:6" x14ac:dyDescent="0.25">
      <c r="D3211" s="12" t="s">
        <v>1559</v>
      </c>
      <c r="E3211" s="16" t="s">
        <v>1556</v>
      </c>
      <c r="F3211" s="20" t="s">
        <v>1560</v>
      </c>
    </row>
    <row r="3212" spans="4:6" x14ac:dyDescent="0.25">
      <c r="D3212" s="11" t="s">
        <v>4095</v>
      </c>
      <c r="E3212" s="17" t="s">
        <v>89</v>
      </c>
      <c r="F3212" s="19" t="s">
        <v>4096</v>
      </c>
    </row>
    <row r="3213" spans="4:6" x14ac:dyDescent="0.25">
      <c r="D3213" s="11" t="s">
        <v>9102</v>
      </c>
      <c r="E3213" s="17" t="s">
        <v>9101</v>
      </c>
      <c r="F3213" s="19" t="s">
        <v>9103</v>
      </c>
    </row>
    <row r="3214" spans="4:6" x14ac:dyDescent="0.25">
      <c r="D3214" s="12" t="s">
        <v>9105</v>
      </c>
      <c r="E3214" s="16" t="s">
        <v>9104</v>
      </c>
      <c r="F3214" s="20" t="s">
        <v>9106</v>
      </c>
    </row>
    <row r="3215" spans="4:6" x14ac:dyDescent="0.25">
      <c r="D3215" s="11" t="s">
        <v>3981</v>
      </c>
      <c r="E3215" s="17" t="s">
        <v>3980</v>
      </c>
      <c r="F3215" s="19" t="s">
        <v>3982</v>
      </c>
    </row>
    <row r="3216" spans="4:6" x14ac:dyDescent="0.25">
      <c r="D3216" s="11" t="s">
        <v>9118</v>
      </c>
      <c r="E3216" s="17" t="s">
        <v>9117</v>
      </c>
      <c r="F3216" s="19" t="s">
        <v>9119</v>
      </c>
    </row>
    <row r="3217" spans="4:6" x14ac:dyDescent="0.25">
      <c r="D3217" s="11" t="s">
        <v>9360</v>
      </c>
      <c r="E3217" s="17" t="s">
        <v>9359</v>
      </c>
      <c r="F3217" s="19" t="s">
        <v>9361</v>
      </c>
    </row>
    <row r="3218" spans="4:6" x14ac:dyDescent="0.25">
      <c r="D3218" s="12" t="s">
        <v>9167</v>
      </c>
      <c r="E3218" s="16" t="s">
        <v>9166</v>
      </c>
      <c r="F3218" s="20" t="s">
        <v>9168</v>
      </c>
    </row>
    <row r="3219" spans="4:6" x14ac:dyDescent="0.25">
      <c r="D3219" s="11" t="s">
        <v>9134</v>
      </c>
      <c r="E3219" s="17" t="s">
        <v>9133</v>
      </c>
      <c r="F3219" s="19" t="s">
        <v>9135</v>
      </c>
    </row>
    <row r="3220" spans="4:6" x14ac:dyDescent="0.25">
      <c r="D3220" s="12" t="s">
        <v>544</v>
      </c>
      <c r="E3220" s="16" t="s">
        <v>264</v>
      </c>
      <c r="F3220" s="20" t="s">
        <v>545</v>
      </c>
    </row>
    <row r="3221" spans="4:6" x14ac:dyDescent="0.25">
      <c r="D3221" s="12" t="s">
        <v>7741</v>
      </c>
      <c r="E3221" s="16" t="s">
        <v>7740</v>
      </c>
      <c r="F3221" s="20" t="s">
        <v>7742</v>
      </c>
    </row>
    <row r="3222" spans="4:6" x14ac:dyDescent="0.25">
      <c r="D3222" s="12" t="s">
        <v>9137</v>
      </c>
      <c r="E3222" s="16" t="s">
        <v>9136</v>
      </c>
      <c r="F3222" s="20" t="s">
        <v>9138</v>
      </c>
    </row>
    <row r="3223" spans="4:6" x14ac:dyDescent="0.25">
      <c r="D3223" s="11" t="s">
        <v>8081</v>
      </c>
      <c r="E3223" s="17" t="s">
        <v>8080</v>
      </c>
      <c r="F3223" s="19" t="s">
        <v>8082</v>
      </c>
    </row>
    <row r="3224" spans="4:6" x14ac:dyDescent="0.25">
      <c r="D3224" s="12" t="s">
        <v>4306</v>
      </c>
      <c r="E3224" s="16" t="s">
        <v>4288</v>
      </c>
      <c r="F3224" s="20" t="s">
        <v>4307</v>
      </c>
    </row>
    <row r="3225" spans="4:6" x14ac:dyDescent="0.25">
      <c r="D3225" s="11" t="s">
        <v>9146</v>
      </c>
      <c r="E3225" s="17" t="s">
        <v>9145</v>
      </c>
      <c r="F3225" s="19" t="s">
        <v>9147</v>
      </c>
    </row>
    <row r="3226" spans="4:6" x14ac:dyDescent="0.25">
      <c r="D3226" s="12" t="s">
        <v>1415</v>
      </c>
      <c r="E3226" s="16" t="s">
        <v>1414</v>
      </c>
      <c r="F3226" s="20" t="s">
        <v>1416</v>
      </c>
    </row>
    <row r="3227" spans="4:6" x14ac:dyDescent="0.25">
      <c r="D3227" s="12" t="s">
        <v>9149</v>
      </c>
      <c r="E3227" s="16" t="s">
        <v>9148</v>
      </c>
      <c r="F3227" s="20" t="s">
        <v>9150</v>
      </c>
    </row>
    <row r="3228" spans="4:6" x14ac:dyDescent="0.25">
      <c r="D3228" s="12" t="s">
        <v>3761</v>
      </c>
      <c r="E3228" s="16" t="s">
        <v>3760</v>
      </c>
      <c r="F3228" s="20" t="s">
        <v>3762</v>
      </c>
    </row>
    <row r="3229" spans="4:6" x14ac:dyDescent="0.25">
      <c r="D3229" s="12" t="s">
        <v>9155</v>
      </c>
      <c r="E3229" s="16" t="s">
        <v>9154</v>
      </c>
      <c r="F3229" s="20" t="s">
        <v>9156</v>
      </c>
    </row>
    <row r="3230" spans="4:6" x14ac:dyDescent="0.25">
      <c r="D3230" s="11" t="s">
        <v>9158</v>
      </c>
      <c r="E3230" s="17" t="s">
        <v>9157</v>
      </c>
      <c r="F3230" s="19" t="s">
        <v>9159</v>
      </c>
    </row>
    <row r="3231" spans="4:6" x14ac:dyDescent="0.25">
      <c r="D3231" s="11" t="s">
        <v>4837</v>
      </c>
      <c r="E3231" s="17" t="s">
        <v>4836</v>
      </c>
      <c r="F3231" s="19" t="s">
        <v>4838</v>
      </c>
    </row>
    <row r="3232" spans="4:6" x14ac:dyDescent="0.25">
      <c r="D3232" s="12" t="s">
        <v>9161</v>
      </c>
      <c r="E3232" s="16" t="s">
        <v>9160</v>
      </c>
      <c r="F3232" s="20" t="s">
        <v>9162</v>
      </c>
    </row>
    <row r="3233" spans="4:6" x14ac:dyDescent="0.25">
      <c r="D3233" s="12" t="s">
        <v>5810</v>
      </c>
      <c r="E3233" s="16" t="s">
        <v>5795</v>
      </c>
      <c r="F3233" s="20" t="s">
        <v>5811</v>
      </c>
    </row>
    <row r="3234" spans="4:6" x14ac:dyDescent="0.25">
      <c r="D3234" s="11" t="s">
        <v>9164</v>
      </c>
      <c r="E3234" s="17" t="s">
        <v>9163</v>
      </c>
      <c r="F3234" s="19" t="s">
        <v>9165</v>
      </c>
    </row>
    <row r="3235" spans="4:6" x14ac:dyDescent="0.25">
      <c r="D3235" s="11" t="s">
        <v>9170</v>
      </c>
      <c r="E3235" s="17" t="s">
        <v>9169</v>
      </c>
      <c r="F3235" s="19" t="s">
        <v>9171</v>
      </c>
    </row>
    <row r="3236" spans="4:6" x14ac:dyDescent="0.25">
      <c r="D3236" s="12" t="s">
        <v>5126</v>
      </c>
      <c r="E3236" s="16" t="s">
        <v>5123</v>
      </c>
      <c r="F3236" s="20" t="s">
        <v>5127</v>
      </c>
    </row>
    <row r="3237" spans="4:6" x14ac:dyDescent="0.25">
      <c r="D3237" s="11" t="s">
        <v>9176</v>
      </c>
      <c r="E3237" s="17" t="s">
        <v>9175</v>
      </c>
      <c r="F3237" s="19" t="s">
        <v>9177</v>
      </c>
    </row>
    <row r="3238" spans="4:6" x14ac:dyDescent="0.25">
      <c r="D3238" s="11" t="s">
        <v>8211</v>
      </c>
      <c r="E3238" s="17" t="s">
        <v>8210</v>
      </c>
      <c r="F3238" s="19" t="s">
        <v>8212</v>
      </c>
    </row>
    <row r="3239" spans="4:6" x14ac:dyDescent="0.25">
      <c r="D3239" s="11" t="s">
        <v>9061</v>
      </c>
      <c r="E3239" s="17" t="s">
        <v>9060</v>
      </c>
      <c r="F3239" s="19" t="s">
        <v>9062</v>
      </c>
    </row>
    <row r="3240" spans="4:6" x14ac:dyDescent="0.25">
      <c r="D3240" s="11" t="s">
        <v>9182</v>
      </c>
      <c r="E3240" s="17" t="s">
        <v>9181</v>
      </c>
      <c r="F3240" s="19" t="s">
        <v>9183</v>
      </c>
    </row>
    <row r="3241" spans="4:6" x14ac:dyDescent="0.25">
      <c r="D3241" s="11" t="s">
        <v>9187</v>
      </c>
      <c r="E3241" s="17" t="s">
        <v>9184</v>
      </c>
      <c r="F3241" s="19" t="s">
        <v>9188</v>
      </c>
    </row>
    <row r="3242" spans="4:6" x14ac:dyDescent="0.25">
      <c r="D3242" s="12" t="s">
        <v>9195</v>
      </c>
      <c r="E3242" s="16" t="s">
        <v>9194</v>
      </c>
      <c r="F3242" s="20" t="s">
        <v>9196</v>
      </c>
    </row>
    <row r="3243" spans="4:6" x14ac:dyDescent="0.25">
      <c r="D3243" s="12" t="s">
        <v>8803</v>
      </c>
      <c r="E3243" s="16" t="s">
        <v>8802</v>
      </c>
      <c r="F3243" s="20" t="s">
        <v>8804</v>
      </c>
    </row>
    <row r="3244" spans="4:6" x14ac:dyDescent="0.25">
      <c r="D3244" s="12" t="s">
        <v>9201</v>
      </c>
      <c r="E3244" s="16" t="s">
        <v>9200</v>
      </c>
      <c r="F3244" s="20" t="s">
        <v>9202</v>
      </c>
    </row>
    <row r="3245" spans="4:6" x14ac:dyDescent="0.25">
      <c r="D3245" s="11" t="s">
        <v>9204</v>
      </c>
      <c r="E3245" s="17" t="s">
        <v>9203</v>
      </c>
      <c r="F3245" s="19" t="s">
        <v>9205</v>
      </c>
    </row>
    <row r="3246" spans="4:6" x14ac:dyDescent="0.25">
      <c r="D3246" s="12" t="s">
        <v>2499</v>
      </c>
      <c r="E3246" s="16" t="s">
        <v>2498</v>
      </c>
      <c r="F3246" s="20" t="s">
        <v>2500</v>
      </c>
    </row>
    <row r="3247" spans="4:6" x14ac:dyDescent="0.25">
      <c r="D3247" s="11" t="s">
        <v>6358</v>
      </c>
      <c r="E3247" s="17" t="s">
        <v>6355</v>
      </c>
      <c r="F3247" s="19" t="s">
        <v>6359</v>
      </c>
    </row>
    <row r="3248" spans="4:6" x14ac:dyDescent="0.25">
      <c r="D3248" s="12" t="s">
        <v>826</v>
      </c>
      <c r="E3248" s="16" t="s">
        <v>825</v>
      </c>
      <c r="F3248" s="20" t="s">
        <v>827</v>
      </c>
    </row>
    <row r="3249" spans="4:6" x14ac:dyDescent="0.25">
      <c r="D3249" s="11" t="s">
        <v>6239</v>
      </c>
      <c r="E3249" s="17" t="s">
        <v>6238</v>
      </c>
      <c r="F3249" s="19" t="s">
        <v>6240</v>
      </c>
    </row>
    <row r="3250" spans="4:6" x14ac:dyDescent="0.25">
      <c r="D3250" s="11" t="s">
        <v>9210</v>
      </c>
      <c r="E3250" s="17" t="s">
        <v>9209</v>
      </c>
      <c r="F3250" s="19" t="s">
        <v>9211</v>
      </c>
    </row>
    <row r="3251" spans="4:6" x14ac:dyDescent="0.25">
      <c r="D3251" s="12" t="s">
        <v>9213</v>
      </c>
      <c r="E3251" s="16" t="s">
        <v>9212</v>
      </c>
      <c r="F3251" s="20" t="s">
        <v>9214</v>
      </c>
    </row>
    <row r="3252" spans="4:6" x14ac:dyDescent="0.25">
      <c r="D3252" s="12" t="s">
        <v>6360</v>
      </c>
      <c r="E3252" s="16" t="s">
        <v>6355</v>
      </c>
      <c r="F3252" s="20" t="s">
        <v>6361</v>
      </c>
    </row>
    <row r="3253" spans="4:6" x14ac:dyDescent="0.25">
      <c r="D3253" s="11" t="s">
        <v>987</v>
      </c>
      <c r="E3253" s="17" t="s">
        <v>986</v>
      </c>
      <c r="F3253" s="19" t="s">
        <v>988</v>
      </c>
    </row>
    <row r="3254" spans="4:6" x14ac:dyDescent="0.25">
      <c r="D3254" s="11" t="s">
        <v>1159</v>
      </c>
      <c r="E3254" s="17" t="s">
        <v>1156</v>
      </c>
      <c r="F3254" s="19" t="s">
        <v>1160</v>
      </c>
    </row>
    <row r="3255" spans="4:6" x14ac:dyDescent="0.25">
      <c r="D3255" s="12" t="s">
        <v>8006</v>
      </c>
      <c r="E3255" s="16" t="s">
        <v>8005</v>
      </c>
      <c r="F3255" s="20" t="s">
        <v>8007</v>
      </c>
    </row>
    <row r="3256" spans="4:6" x14ac:dyDescent="0.25">
      <c r="D3256" s="12" t="s">
        <v>4097</v>
      </c>
      <c r="E3256" s="16" t="s">
        <v>89</v>
      </c>
      <c r="F3256" s="20" t="s">
        <v>4098</v>
      </c>
    </row>
    <row r="3257" spans="4:6" x14ac:dyDescent="0.25">
      <c r="D3257" s="12" t="s">
        <v>6976</v>
      </c>
      <c r="E3257" s="16" t="s">
        <v>6975</v>
      </c>
      <c r="F3257" s="20" t="s">
        <v>6977</v>
      </c>
    </row>
    <row r="3258" spans="4:6" x14ac:dyDescent="0.25">
      <c r="D3258" s="12" t="s">
        <v>7642</v>
      </c>
      <c r="E3258" s="16" t="s">
        <v>7641</v>
      </c>
      <c r="F3258" s="20" t="s">
        <v>7643</v>
      </c>
    </row>
    <row r="3259" spans="4:6" x14ac:dyDescent="0.25">
      <c r="D3259" s="12" t="s">
        <v>5526</v>
      </c>
      <c r="E3259" s="16" t="s">
        <v>5525</v>
      </c>
      <c r="F3259" s="20" t="s">
        <v>5527</v>
      </c>
    </row>
    <row r="3260" spans="4:6" x14ac:dyDescent="0.25">
      <c r="D3260" s="12" t="s">
        <v>5064</v>
      </c>
      <c r="E3260" s="16" t="s">
        <v>5063</v>
      </c>
      <c r="F3260" s="20" t="s">
        <v>5065</v>
      </c>
    </row>
    <row r="3261" spans="4:6" x14ac:dyDescent="0.25">
      <c r="D3261" s="12" t="s">
        <v>1321</v>
      </c>
      <c r="E3261" s="16" t="s">
        <v>235</v>
      </c>
      <c r="F3261" s="20" t="s">
        <v>1322</v>
      </c>
    </row>
    <row r="3262" spans="4:6" x14ac:dyDescent="0.25">
      <c r="D3262" s="12" t="s">
        <v>4607</v>
      </c>
      <c r="E3262" s="16" t="s">
        <v>4606</v>
      </c>
      <c r="F3262" s="20" t="s">
        <v>4608</v>
      </c>
    </row>
    <row r="3263" spans="4:6" x14ac:dyDescent="0.25">
      <c r="D3263" s="11" t="s">
        <v>9222</v>
      </c>
      <c r="E3263" s="17" t="s">
        <v>9221</v>
      </c>
      <c r="F3263" s="19" t="s">
        <v>9223</v>
      </c>
    </row>
    <row r="3264" spans="4:6" x14ac:dyDescent="0.25">
      <c r="D3264" s="11" t="s">
        <v>5355</v>
      </c>
      <c r="E3264" s="17" t="s">
        <v>5346</v>
      </c>
      <c r="F3264" s="19" t="s">
        <v>5356</v>
      </c>
    </row>
    <row r="3265" spans="4:6" x14ac:dyDescent="0.25">
      <c r="D3265" s="11" t="s">
        <v>9228</v>
      </c>
      <c r="E3265" s="17" t="s">
        <v>9227</v>
      </c>
      <c r="F3265" s="19" t="s">
        <v>9229</v>
      </c>
    </row>
    <row r="3266" spans="4:6" x14ac:dyDescent="0.25">
      <c r="D3266" s="12" t="s">
        <v>9231</v>
      </c>
      <c r="E3266" s="16" t="s">
        <v>9230</v>
      </c>
      <c r="F3266" s="20" t="s">
        <v>9232</v>
      </c>
    </row>
    <row r="3267" spans="4:6" x14ac:dyDescent="0.25">
      <c r="D3267" s="12" t="s">
        <v>9242</v>
      </c>
      <c r="E3267" s="16" t="s">
        <v>9239</v>
      </c>
      <c r="F3267" s="20" t="s">
        <v>9243</v>
      </c>
    </row>
    <row r="3268" spans="4:6" x14ac:dyDescent="0.25">
      <c r="D3268" s="12" t="s">
        <v>9248</v>
      </c>
      <c r="E3268" s="16" t="s">
        <v>9247</v>
      </c>
      <c r="F3268" s="20" t="s">
        <v>9249</v>
      </c>
    </row>
    <row r="3269" spans="4:6" x14ac:dyDescent="0.25">
      <c r="D3269" s="11" t="s">
        <v>9251</v>
      </c>
      <c r="E3269" s="17" t="s">
        <v>9250</v>
      </c>
      <c r="F3269" s="19" t="s">
        <v>9252</v>
      </c>
    </row>
    <row r="3270" spans="4:6" x14ac:dyDescent="0.25">
      <c r="D3270" s="12" t="s">
        <v>9254</v>
      </c>
      <c r="E3270" s="16" t="s">
        <v>9253</v>
      </c>
      <c r="F3270" s="20" t="s">
        <v>9255</v>
      </c>
    </row>
    <row r="3271" spans="4:6" x14ac:dyDescent="0.25">
      <c r="D3271" s="12" t="s">
        <v>2509</v>
      </c>
      <c r="E3271" s="16" t="s">
        <v>2504</v>
      </c>
      <c r="F3271" s="20" t="s">
        <v>2510</v>
      </c>
    </row>
    <row r="3272" spans="4:6" x14ac:dyDescent="0.25">
      <c r="D3272" s="11" t="s">
        <v>9257</v>
      </c>
      <c r="E3272" s="17" t="s">
        <v>9256</v>
      </c>
      <c r="F3272" s="19" t="s">
        <v>9258</v>
      </c>
    </row>
    <row r="3273" spans="4:6" x14ac:dyDescent="0.25">
      <c r="D3273" s="12" t="s">
        <v>9264</v>
      </c>
      <c r="E3273" s="16" t="s">
        <v>9259</v>
      </c>
      <c r="F3273" s="20" t="s">
        <v>9265</v>
      </c>
    </row>
    <row r="3274" spans="4:6" x14ac:dyDescent="0.25">
      <c r="D3274" s="11" t="s">
        <v>9272</v>
      </c>
      <c r="E3274" s="17" t="s">
        <v>9269</v>
      </c>
      <c r="F3274" s="19" t="s">
        <v>9273</v>
      </c>
    </row>
    <row r="3275" spans="4:6" x14ac:dyDescent="0.25">
      <c r="D3275" s="12" t="s">
        <v>9274</v>
      </c>
      <c r="E3275" s="16" t="s">
        <v>9269</v>
      </c>
      <c r="F3275" s="20" t="s">
        <v>9275</v>
      </c>
    </row>
    <row r="3276" spans="4:6" x14ac:dyDescent="0.25">
      <c r="D3276" s="12" t="s">
        <v>9237</v>
      </c>
      <c r="E3276" s="16" t="s">
        <v>9236</v>
      </c>
      <c r="F3276" s="20" t="s">
        <v>9238</v>
      </c>
    </row>
    <row r="3277" spans="4:6" x14ac:dyDescent="0.25">
      <c r="D3277" s="12" t="s">
        <v>9280</v>
      </c>
      <c r="E3277" s="16" t="s">
        <v>9279</v>
      </c>
      <c r="F3277" s="20" t="s">
        <v>9281</v>
      </c>
    </row>
    <row r="3278" spans="4:6" x14ac:dyDescent="0.25">
      <c r="D3278" s="11" t="s">
        <v>9283</v>
      </c>
      <c r="E3278" s="17" t="s">
        <v>9282</v>
      </c>
      <c r="F3278" s="19" t="s">
        <v>9284</v>
      </c>
    </row>
    <row r="3279" spans="4:6" x14ac:dyDescent="0.25">
      <c r="D3279" s="12" t="s">
        <v>6776</v>
      </c>
      <c r="E3279" s="16" t="s">
        <v>6769</v>
      </c>
      <c r="F3279" s="20" t="s">
        <v>6777</v>
      </c>
    </row>
    <row r="3280" spans="4:6" x14ac:dyDescent="0.25">
      <c r="D3280" s="12" t="s">
        <v>9292</v>
      </c>
      <c r="E3280" s="16" t="s">
        <v>9291</v>
      </c>
      <c r="F3280" s="20" t="s">
        <v>9293</v>
      </c>
    </row>
    <row r="3281" spans="4:6" x14ac:dyDescent="0.25">
      <c r="D3281" s="11" t="s">
        <v>9294</v>
      </c>
      <c r="E3281" s="17" t="s">
        <v>41</v>
      </c>
      <c r="F3281" s="19" t="s">
        <v>9295</v>
      </c>
    </row>
    <row r="3282" spans="4:6" x14ac:dyDescent="0.25">
      <c r="D3282" s="12" t="s">
        <v>9297</v>
      </c>
      <c r="E3282" s="16" t="s">
        <v>9296</v>
      </c>
      <c r="F3282" s="20" t="s">
        <v>9298</v>
      </c>
    </row>
    <row r="3283" spans="4:6" x14ac:dyDescent="0.25">
      <c r="D3283" s="11" t="s">
        <v>9300</v>
      </c>
      <c r="E3283" s="17" t="s">
        <v>9299</v>
      </c>
      <c r="F3283" s="19" t="s">
        <v>9301</v>
      </c>
    </row>
    <row r="3284" spans="4:6" x14ac:dyDescent="0.25">
      <c r="D3284" s="11" t="s">
        <v>9310</v>
      </c>
      <c r="E3284" s="17" t="s">
        <v>9308</v>
      </c>
      <c r="F3284" s="19" t="s">
        <v>9311</v>
      </c>
    </row>
    <row r="3285" spans="4:6" x14ac:dyDescent="0.25">
      <c r="D3285" s="12" t="s">
        <v>9310</v>
      </c>
      <c r="E3285" s="16" t="s">
        <v>9308</v>
      </c>
      <c r="F3285" s="20" t="s">
        <v>9312</v>
      </c>
    </row>
    <row r="3286" spans="4:6" x14ac:dyDescent="0.25">
      <c r="D3286" s="11" t="s">
        <v>9314</v>
      </c>
      <c r="E3286" s="17" t="s">
        <v>9313</v>
      </c>
      <c r="F3286" s="19" t="s">
        <v>9315</v>
      </c>
    </row>
    <row r="3287" spans="4:6" x14ac:dyDescent="0.25">
      <c r="D3287" s="12" t="s">
        <v>9316</v>
      </c>
      <c r="E3287" s="16" t="s">
        <v>9313</v>
      </c>
      <c r="F3287" s="20" t="s">
        <v>9317</v>
      </c>
    </row>
    <row r="3288" spans="4:6" x14ac:dyDescent="0.25">
      <c r="D3288" s="11" t="s">
        <v>9319</v>
      </c>
      <c r="E3288" s="17" t="s">
        <v>9318</v>
      </c>
      <c r="F3288" s="19" t="s">
        <v>9320</v>
      </c>
    </row>
    <row r="3289" spans="4:6" x14ac:dyDescent="0.25">
      <c r="D3289" s="12" t="s">
        <v>9322</v>
      </c>
      <c r="E3289" s="16" t="s">
        <v>9321</v>
      </c>
      <c r="F3289" s="20" t="s">
        <v>9323</v>
      </c>
    </row>
    <row r="3290" spans="4:6" x14ac:dyDescent="0.25">
      <c r="D3290" s="12" t="s">
        <v>7978</v>
      </c>
      <c r="E3290" s="16" t="s">
        <v>7977</v>
      </c>
      <c r="F3290" s="20" t="s">
        <v>7979</v>
      </c>
    </row>
    <row r="3291" spans="4:6" x14ac:dyDescent="0.25">
      <c r="D3291" s="12" t="s">
        <v>9328</v>
      </c>
      <c r="E3291" s="16" t="s">
        <v>9327</v>
      </c>
      <c r="F3291" s="20" t="s">
        <v>9329</v>
      </c>
    </row>
    <row r="3292" spans="4:6" x14ac:dyDescent="0.25">
      <c r="D3292" s="11" t="s">
        <v>9331</v>
      </c>
      <c r="E3292" s="17" t="s">
        <v>9330</v>
      </c>
      <c r="F3292" s="19" t="s">
        <v>9332</v>
      </c>
    </row>
    <row r="3293" spans="4:6" x14ac:dyDescent="0.25">
      <c r="D3293" s="11" t="s">
        <v>9337</v>
      </c>
      <c r="E3293" s="17" t="s">
        <v>9336</v>
      </c>
      <c r="F3293" s="19" t="s">
        <v>9338</v>
      </c>
    </row>
    <row r="3294" spans="4:6" x14ac:dyDescent="0.25">
      <c r="D3294" s="12" t="s">
        <v>9346</v>
      </c>
      <c r="E3294" s="16" t="s">
        <v>9345</v>
      </c>
      <c r="F3294" s="20" t="s">
        <v>9347</v>
      </c>
    </row>
    <row r="3295" spans="4:6" x14ac:dyDescent="0.25">
      <c r="D3295" s="11" t="s">
        <v>8257</v>
      </c>
      <c r="E3295" s="17" t="s">
        <v>8256</v>
      </c>
      <c r="F3295" s="19" t="s">
        <v>8258</v>
      </c>
    </row>
    <row r="3296" spans="4:6" x14ac:dyDescent="0.25">
      <c r="D3296" s="11" t="s">
        <v>6491</v>
      </c>
      <c r="E3296" s="17" t="s">
        <v>6488</v>
      </c>
      <c r="F3296" s="19" t="s">
        <v>6492</v>
      </c>
    </row>
    <row r="3297" spans="4:6" x14ac:dyDescent="0.25">
      <c r="D3297" s="12" t="s">
        <v>3407</v>
      </c>
      <c r="E3297" s="16" t="s">
        <v>3404</v>
      </c>
      <c r="F3297" s="20" t="s">
        <v>3408</v>
      </c>
    </row>
    <row r="3298" spans="4:6" x14ac:dyDescent="0.25">
      <c r="D3298" s="11" t="s">
        <v>2074</v>
      </c>
      <c r="E3298" s="17" t="s">
        <v>2058</v>
      </c>
      <c r="F3298" s="19" t="s">
        <v>2075</v>
      </c>
    </row>
    <row r="3299" spans="4:6" x14ac:dyDescent="0.25">
      <c r="D3299" s="12" t="s">
        <v>1211</v>
      </c>
      <c r="E3299" s="16" t="s">
        <v>1206</v>
      </c>
      <c r="F3299" s="20" t="s">
        <v>1212</v>
      </c>
    </row>
    <row r="3300" spans="4:6" x14ac:dyDescent="0.25">
      <c r="D3300" s="12" t="s">
        <v>9352</v>
      </c>
      <c r="E3300" s="16" t="s">
        <v>9351</v>
      </c>
      <c r="F3300" s="20" t="s">
        <v>9353</v>
      </c>
    </row>
    <row r="3301" spans="4:6" x14ac:dyDescent="0.25">
      <c r="D3301" s="11" t="s">
        <v>9355</v>
      </c>
      <c r="E3301" s="17" t="s">
        <v>9354</v>
      </c>
      <c r="F3301" s="19" t="s">
        <v>9356</v>
      </c>
    </row>
    <row r="3302" spans="4:6" x14ac:dyDescent="0.25">
      <c r="D3302" s="11" t="s">
        <v>745</v>
      </c>
      <c r="E3302" s="17" t="s">
        <v>736</v>
      </c>
      <c r="F3302" s="19" t="s">
        <v>746</v>
      </c>
    </row>
    <row r="3303" spans="4:6" x14ac:dyDescent="0.25">
      <c r="D3303" s="12" t="s">
        <v>1469</v>
      </c>
      <c r="E3303" s="16" t="s">
        <v>1462</v>
      </c>
      <c r="F3303" s="20" t="s">
        <v>1470</v>
      </c>
    </row>
    <row r="3304" spans="4:6" x14ac:dyDescent="0.25">
      <c r="D3304" s="11" t="s">
        <v>9365</v>
      </c>
      <c r="E3304" s="17" t="s">
        <v>9364</v>
      </c>
      <c r="F3304" s="19" t="s">
        <v>9366</v>
      </c>
    </row>
    <row r="3305" spans="4:6" x14ac:dyDescent="0.25">
      <c r="D3305" s="12" t="s">
        <v>9368</v>
      </c>
      <c r="E3305" s="16" t="s">
        <v>9367</v>
      </c>
      <c r="F3305" s="20" t="s">
        <v>9369</v>
      </c>
    </row>
    <row r="3306" spans="4:6" x14ac:dyDescent="0.25">
      <c r="D3306" s="11" t="s">
        <v>9371</v>
      </c>
      <c r="E3306" s="17" t="s">
        <v>9370</v>
      </c>
      <c r="F3306" s="19" t="s">
        <v>9372</v>
      </c>
    </row>
    <row r="3307" spans="4:6" x14ac:dyDescent="0.25">
      <c r="D3307" s="12" t="s">
        <v>9374</v>
      </c>
      <c r="E3307" s="16" t="s">
        <v>9373</v>
      </c>
      <c r="F3307" s="20" t="s">
        <v>9375</v>
      </c>
    </row>
    <row r="3308" spans="4:6" x14ac:dyDescent="0.25">
      <c r="D3308" s="11" t="s">
        <v>9374</v>
      </c>
      <c r="E3308" s="17" t="s">
        <v>9373</v>
      </c>
      <c r="F3308" s="19" t="s">
        <v>9376</v>
      </c>
    </row>
    <row r="3309" spans="4:6" x14ac:dyDescent="0.25">
      <c r="D3309" s="12" t="s">
        <v>9378</v>
      </c>
      <c r="E3309" s="16" t="s">
        <v>9377</v>
      </c>
      <c r="F3309" s="20" t="s">
        <v>9379</v>
      </c>
    </row>
    <row r="3310" spans="4:6" x14ac:dyDescent="0.25">
      <c r="D3310" s="11" t="s">
        <v>9381</v>
      </c>
      <c r="E3310" s="17" t="s">
        <v>9380</v>
      </c>
      <c r="F3310" s="19" t="s">
        <v>9382</v>
      </c>
    </row>
    <row r="3311" spans="4:6" x14ac:dyDescent="0.25">
      <c r="D3311" s="12" t="s">
        <v>3156</v>
      </c>
      <c r="E3311" s="16" t="s">
        <v>3155</v>
      </c>
      <c r="F3311" s="20" t="s">
        <v>3157</v>
      </c>
    </row>
    <row r="3312" spans="4:6" x14ac:dyDescent="0.25">
      <c r="D3312" s="12" t="s">
        <v>9384</v>
      </c>
      <c r="E3312" s="16" t="s">
        <v>9383</v>
      </c>
      <c r="F3312" s="20" t="s">
        <v>9385</v>
      </c>
    </row>
    <row r="3313" spans="4:6" x14ac:dyDescent="0.25">
      <c r="D3313" s="11" t="s">
        <v>8729</v>
      </c>
      <c r="E3313" s="17" t="s">
        <v>8728</v>
      </c>
      <c r="F3313" s="19" t="s">
        <v>8730</v>
      </c>
    </row>
    <row r="3314" spans="4:6" x14ac:dyDescent="0.25">
      <c r="D3314" s="11" t="s">
        <v>9387</v>
      </c>
      <c r="E3314" s="17" t="s">
        <v>9386</v>
      </c>
      <c r="F3314" s="19" t="s">
        <v>9388</v>
      </c>
    </row>
    <row r="3315" spans="4:6" x14ac:dyDescent="0.25">
      <c r="D3315" s="12" t="s">
        <v>9390</v>
      </c>
      <c r="E3315" s="16" t="s">
        <v>9389</v>
      </c>
      <c r="F3315" s="20" t="s">
        <v>9391</v>
      </c>
    </row>
    <row r="3316" spans="4:6" x14ac:dyDescent="0.25">
      <c r="D3316" s="11" t="s">
        <v>9393</v>
      </c>
      <c r="E3316" s="17" t="s">
        <v>9392</v>
      </c>
      <c r="F3316" s="19" t="s">
        <v>9394</v>
      </c>
    </row>
    <row r="3317" spans="4:6" x14ac:dyDescent="0.25">
      <c r="D3317" s="12" t="s">
        <v>9393</v>
      </c>
      <c r="E3317" s="16" t="s">
        <v>9392</v>
      </c>
      <c r="F3317" s="20" t="s">
        <v>9395</v>
      </c>
    </row>
    <row r="3318" spans="4:6" x14ac:dyDescent="0.25">
      <c r="D3318" s="11" t="s">
        <v>3845</v>
      </c>
      <c r="E3318" s="17" t="s">
        <v>3844</v>
      </c>
      <c r="F3318" s="19" t="s">
        <v>3846</v>
      </c>
    </row>
    <row r="3319" spans="4:6" x14ac:dyDescent="0.25">
      <c r="D3319" s="12" t="s">
        <v>9400</v>
      </c>
      <c r="E3319" s="16" t="s">
        <v>9399</v>
      </c>
      <c r="F3319" s="20" t="s">
        <v>9401</v>
      </c>
    </row>
    <row r="3320" spans="4:6" x14ac:dyDescent="0.25">
      <c r="D3320" s="11" t="s">
        <v>1695</v>
      </c>
      <c r="E3320" s="17" t="s">
        <v>1688</v>
      </c>
      <c r="F3320" s="19" t="s">
        <v>1696</v>
      </c>
    </row>
    <row r="3321" spans="4:6" x14ac:dyDescent="0.25">
      <c r="D3321" s="12" t="s">
        <v>9131</v>
      </c>
      <c r="E3321" s="16" t="s">
        <v>9130</v>
      </c>
      <c r="F3321" s="20" t="s">
        <v>9132</v>
      </c>
    </row>
    <row r="3322" spans="4:6" x14ac:dyDescent="0.25">
      <c r="D3322" s="11" t="s">
        <v>1998</v>
      </c>
      <c r="E3322" s="17" t="s">
        <v>1997</v>
      </c>
      <c r="F3322" s="19" t="s">
        <v>1999</v>
      </c>
    </row>
    <row r="3323" spans="4:6" x14ac:dyDescent="0.25">
      <c r="D3323" s="11" t="s">
        <v>9403</v>
      </c>
      <c r="E3323" s="17" t="s">
        <v>9402</v>
      </c>
      <c r="F3323" s="19" t="s">
        <v>9404</v>
      </c>
    </row>
    <row r="3324" spans="4:6" x14ac:dyDescent="0.25">
      <c r="D3324" s="12" t="s">
        <v>2394</v>
      </c>
      <c r="E3324" s="16" t="s">
        <v>2393</v>
      </c>
      <c r="F3324" s="20" t="s">
        <v>2395</v>
      </c>
    </row>
    <row r="3325" spans="4:6" x14ac:dyDescent="0.25">
      <c r="D3325" s="12" t="s">
        <v>9406</v>
      </c>
      <c r="E3325" s="16" t="s">
        <v>9405</v>
      </c>
      <c r="F3325" s="20" t="s">
        <v>9407</v>
      </c>
    </row>
    <row r="3326" spans="4:6" x14ac:dyDescent="0.25">
      <c r="D3326" s="11" t="s">
        <v>9409</v>
      </c>
      <c r="E3326" s="17" t="s">
        <v>9408</v>
      </c>
      <c r="F3326" s="19" t="s">
        <v>9410</v>
      </c>
    </row>
    <row r="3327" spans="4:6" x14ac:dyDescent="0.25">
      <c r="D3327" s="12" t="s">
        <v>5409</v>
      </c>
      <c r="E3327" s="16" t="s">
        <v>5404</v>
      </c>
      <c r="F3327" s="20" t="s">
        <v>5410</v>
      </c>
    </row>
    <row r="3328" spans="4:6" x14ac:dyDescent="0.25">
      <c r="D3328" s="11" t="s">
        <v>9415</v>
      </c>
      <c r="E3328" s="17" t="s">
        <v>9414</v>
      </c>
      <c r="F3328" s="19" t="s">
        <v>9416</v>
      </c>
    </row>
    <row r="3329" spans="4:6" x14ac:dyDescent="0.25">
      <c r="D3329" s="12" t="s">
        <v>9417</v>
      </c>
      <c r="E3329" s="16" t="s">
        <v>9414</v>
      </c>
      <c r="F3329" s="20" t="s">
        <v>9418</v>
      </c>
    </row>
    <row r="3330" spans="4:6" x14ac:dyDescent="0.25">
      <c r="D3330" s="11" t="s">
        <v>2275</v>
      </c>
      <c r="E3330" s="17" t="s">
        <v>2274</v>
      </c>
      <c r="F3330" s="19" t="s">
        <v>2276</v>
      </c>
    </row>
    <row r="3331" spans="4:6" x14ac:dyDescent="0.25">
      <c r="D3331" s="11" t="s">
        <v>8565</v>
      </c>
      <c r="E3331" s="17" t="s">
        <v>8564</v>
      </c>
      <c r="F3331" s="19" t="s">
        <v>8566</v>
      </c>
    </row>
    <row r="3332" spans="4:6" x14ac:dyDescent="0.25">
      <c r="D3332" s="11" t="s">
        <v>9420</v>
      </c>
      <c r="E3332" s="17" t="s">
        <v>9419</v>
      </c>
      <c r="F3332" s="19" t="s">
        <v>9421</v>
      </c>
    </row>
    <row r="3333" spans="4:6" x14ac:dyDescent="0.25">
      <c r="D3333" s="12" t="s">
        <v>9423</v>
      </c>
      <c r="E3333" s="16" t="s">
        <v>9422</v>
      </c>
      <c r="F3333" s="20" t="s">
        <v>9424</v>
      </c>
    </row>
    <row r="3334" spans="4:6" x14ac:dyDescent="0.25">
      <c r="D3334" s="24" t="s">
        <v>9426</v>
      </c>
      <c r="E3334" s="22" t="s">
        <v>9425</v>
      </c>
      <c r="F3334" s="25" t="s">
        <v>9427</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zoomScale="50" zoomScaleNormal="50" workbookViewId="0">
      <selection activeCell="AX13" sqref="AX13"/>
    </sheetView>
  </sheetViews>
  <sheetFormatPr defaultRowHeight="15" x14ac:dyDescent="0.25"/>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64" zoomScaleNormal="64" workbookViewId="0">
      <selection activeCell="AN16" sqref="AN16"/>
    </sheetView>
  </sheetViews>
  <sheetFormatPr defaultRowHeight="15" x14ac:dyDescent="0.25"/>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E25"/>
  <sheetViews>
    <sheetView workbookViewId="0">
      <selection activeCell="AI142" sqref="AI142:AI143"/>
    </sheetView>
  </sheetViews>
  <sheetFormatPr defaultRowHeight="15" x14ac:dyDescent="0.25"/>
  <cols>
    <col min="1" max="1" width="45.85546875" bestFit="1" customWidth="1"/>
    <col min="2" max="2" width="16.28515625" customWidth="1"/>
    <col min="3" max="4" width="12.5703125" bestFit="1" customWidth="1"/>
    <col min="5" max="5" width="12.5703125" customWidth="1"/>
    <col min="6" max="6" width="13.7109375" bestFit="1" customWidth="1"/>
  </cols>
  <sheetData>
    <row r="3" spans="1:5" x14ac:dyDescent="0.25">
      <c r="A3" s="26" t="s">
        <v>9519</v>
      </c>
      <c r="B3" s="26" t="s">
        <v>9456</v>
      </c>
    </row>
    <row r="4" spans="1:5" x14ac:dyDescent="0.25">
      <c r="A4" s="26" t="s">
        <v>9452</v>
      </c>
      <c r="B4">
        <v>2019</v>
      </c>
      <c r="C4">
        <v>2020</v>
      </c>
      <c r="D4">
        <v>2021</v>
      </c>
      <c r="E4" t="s">
        <v>9453</v>
      </c>
    </row>
    <row r="5" spans="1:5" x14ac:dyDescent="0.25">
      <c r="A5" s="27" t="s">
        <v>9455</v>
      </c>
      <c r="B5" s="28">
        <v>9045925</v>
      </c>
      <c r="C5" s="28">
        <v>12718708</v>
      </c>
      <c r="D5" s="28">
        <v>32830415</v>
      </c>
      <c r="E5" s="28">
        <v>54595048</v>
      </c>
    </row>
    <row r="6" spans="1:5" x14ac:dyDescent="0.25">
      <c r="A6" s="35" t="s">
        <v>9521</v>
      </c>
      <c r="B6" s="28">
        <v>823200</v>
      </c>
      <c r="C6" s="28">
        <v>4333042</v>
      </c>
      <c r="D6" s="28">
        <v>3582548</v>
      </c>
      <c r="E6" s="28">
        <v>8738790</v>
      </c>
    </row>
    <row r="7" spans="1:5" x14ac:dyDescent="0.25">
      <c r="A7" s="35" t="s">
        <v>9686</v>
      </c>
      <c r="B7" s="28"/>
      <c r="C7" s="28">
        <v>845700</v>
      </c>
      <c r="D7" s="28"/>
      <c r="E7" s="28">
        <v>845700</v>
      </c>
    </row>
    <row r="8" spans="1:5" x14ac:dyDescent="0.25">
      <c r="A8" s="35" t="s">
        <v>5555</v>
      </c>
      <c r="B8" s="28">
        <v>1200000</v>
      </c>
      <c r="C8" s="28"/>
      <c r="D8" s="28"/>
      <c r="E8" s="28">
        <v>1200000</v>
      </c>
    </row>
    <row r="9" spans="1:5" x14ac:dyDescent="0.25">
      <c r="A9" s="35" t="s">
        <v>9523</v>
      </c>
      <c r="B9" s="28"/>
      <c r="C9" s="28">
        <v>391200</v>
      </c>
      <c r="D9" s="28"/>
      <c r="E9" s="28">
        <v>391200</v>
      </c>
    </row>
    <row r="10" spans="1:5" x14ac:dyDescent="0.25">
      <c r="A10" s="35" t="s">
        <v>10890</v>
      </c>
      <c r="B10" s="28">
        <v>1488125</v>
      </c>
      <c r="C10" s="28"/>
      <c r="D10" s="28"/>
      <c r="E10" s="28">
        <v>1488125</v>
      </c>
    </row>
    <row r="11" spans="1:5" x14ac:dyDescent="0.25">
      <c r="A11" s="35" t="s">
        <v>10580</v>
      </c>
      <c r="B11" s="28">
        <v>520000</v>
      </c>
      <c r="C11" s="28"/>
      <c r="D11" s="28">
        <v>4000000</v>
      </c>
      <c r="E11" s="28">
        <v>4520000</v>
      </c>
    </row>
    <row r="12" spans="1:5" x14ac:dyDescent="0.25">
      <c r="A12" s="35" t="s">
        <v>10891</v>
      </c>
      <c r="B12" s="28">
        <v>400000</v>
      </c>
      <c r="C12" s="28">
        <v>1350000</v>
      </c>
      <c r="D12" s="28"/>
      <c r="E12" s="28">
        <v>1750000</v>
      </c>
    </row>
    <row r="13" spans="1:5" x14ac:dyDescent="0.25">
      <c r="A13" s="35" t="s">
        <v>10520</v>
      </c>
      <c r="B13" s="28">
        <v>1245300</v>
      </c>
      <c r="C13" s="28">
        <v>166666</v>
      </c>
      <c r="D13" s="28"/>
      <c r="E13" s="28">
        <v>1411966</v>
      </c>
    </row>
    <row r="14" spans="1:5" x14ac:dyDescent="0.25">
      <c r="A14" s="35" t="s">
        <v>10892</v>
      </c>
      <c r="B14" s="28">
        <v>440000</v>
      </c>
      <c r="C14" s="28"/>
      <c r="D14" s="28"/>
      <c r="E14" s="28">
        <v>440000</v>
      </c>
    </row>
    <row r="15" spans="1:5" x14ac:dyDescent="0.25">
      <c r="A15" s="35" t="s">
        <v>10893</v>
      </c>
      <c r="B15" s="28">
        <v>237600</v>
      </c>
      <c r="C15" s="28"/>
      <c r="D15" s="28">
        <v>472400</v>
      </c>
      <c r="E15" s="28">
        <v>710000</v>
      </c>
    </row>
    <row r="16" spans="1:5" x14ac:dyDescent="0.25">
      <c r="A16" s="35" t="s">
        <v>10894</v>
      </c>
      <c r="B16" s="28">
        <v>2691700</v>
      </c>
      <c r="C16" s="28">
        <v>1433100</v>
      </c>
      <c r="D16" s="28"/>
      <c r="E16" s="28">
        <v>4124800</v>
      </c>
    </row>
    <row r="17" spans="1:5" x14ac:dyDescent="0.25">
      <c r="A17" s="35" t="s">
        <v>10895</v>
      </c>
      <c r="B17" s="28"/>
      <c r="C17" s="28">
        <v>2564000</v>
      </c>
      <c r="D17" s="28">
        <v>3158600</v>
      </c>
      <c r="E17" s="28">
        <v>5722600</v>
      </c>
    </row>
    <row r="18" spans="1:5" x14ac:dyDescent="0.25">
      <c r="A18" s="35" t="s">
        <v>9449</v>
      </c>
      <c r="B18" s="28"/>
      <c r="C18" s="28">
        <v>150000</v>
      </c>
      <c r="D18" s="28">
        <v>4300000</v>
      </c>
      <c r="E18" s="28">
        <v>4450000</v>
      </c>
    </row>
    <row r="19" spans="1:5" x14ac:dyDescent="0.25">
      <c r="A19" s="35" t="s">
        <v>10897</v>
      </c>
      <c r="B19" s="28"/>
      <c r="C19" s="28">
        <v>175000</v>
      </c>
      <c r="D19" s="28">
        <v>2265500</v>
      </c>
      <c r="E19" s="28">
        <v>2440500</v>
      </c>
    </row>
    <row r="20" spans="1:5" x14ac:dyDescent="0.25">
      <c r="A20" s="35" t="s">
        <v>10898</v>
      </c>
      <c r="B20" s="28"/>
      <c r="C20" s="28">
        <v>200000</v>
      </c>
      <c r="D20" s="28">
        <v>5000000</v>
      </c>
      <c r="E20" s="28">
        <v>5200000</v>
      </c>
    </row>
    <row r="21" spans="1:5" x14ac:dyDescent="0.25">
      <c r="A21" s="35" t="s">
        <v>10899</v>
      </c>
      <c r="B21" s="28"/>
      <c r="C21" s="28">
        <v>1110000</v>
      </c>
      <c r="D21" s="28"/>
      <c r="E21" s="28">
        <v>1110000</v>
      </c>
    </row>
    <row r="22" spans="1:5" x14ac:dyDescent="0.25">
      <c r="A22" s="35" t="s">
        <v>10900</v>
      </c>
      <c r="B22" s="28"/>
      <c r="C22" s="28"/>
      <c r="D22" s="28">
        <v>5684700</v>
      </c>
      <c r="E22" s="28">
        <v>5684700</v>
      </c>
    </row>
    <row r="23" spans="1:5" x14ac:dyDescent="0.25">
      <c r="A23" s="35" t="s">
        <v>10901</v>
      </c>
      <c r="B23" s="28"/>
      <c r="C23" s="28"/>
      <c r="D23" s="28">
        <v>3700000</v>
      </c>
      <c r="E23" s="28">
        <v>3700000</v>
      </c>
    </row>
    <row r="24" spans="1:5" x14ac:dyDescent="0.25">
      <c r="A24" s="35" t="s">
        <v>10514</v>
      </c>
      <c r="B24" s="28"/>
      <c r="C24" s="28"/>
      <c r="D24" s="28">
        <v>666667</v>
      </c>
      <c r="E24" s="28">
        <v>666667</v>
      </c>
    </row>
    <row r="25" spans="1:5" x14ac:dyDescent="0.25">
      <c r="A25" s="27" t="s">
        <v>9453</v>
      </c>
      <c r="B25" s="28">
        <v>9045925</v>
      </c>
      <c r="C25" s="28">
        <v>12718708</v>
      </c>
      <c r="D25" s="28">
        <v>32830415</v>
      </c>
      <c r="E25" s="28">
        <v>54595048</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G1:Q1537"/>
  <sheetViews>
    <sheetView topLeftCell="F1" zoomScale="96" zoomScaleNormal="96" workbookViewId="0">
      <pane ySplit="1" topLeftCell="A864" activePane="bottomLeft" state="frozen"/>
      <selection activeCell="D1" sqref="D1"/>
      <selection pane="bottomLeft" activeCell="G864" sqref="G864:G1537"/>
    </sheetView>
  </sheetViews>
  <sheetFormatPr defaultRowHeight="15" x14ac:dyDescent="0.25"/>
  <cols>
    <col min="3" max="3" width="13.140625" bestFit="1" customWidth="1"/>
    <col min="4" max="4" width="4.85546875" bestFit="1" customWidth="1"/>
    <col min="5" max="5" width="12" bestFit="1" customWidth="1"/>
    <col min="6" max="6" width="12" customWidth="1"/>
    <col min="7" max="8" width="7.28515625" customWidth="1"/>
    <col min="9" max="9" width="8.42578125" bestFit="1" customWidth="1"/>
    <col min="10" max="10" width="8.7109375" customWidth="1"/>
    <col min="11" max="11" width="41.42578125" bestFit="1" customWidth="1"/>
    <col min="12" max="12" width="63.28515625" customWidth="1"/>
    <col min="13" max="13" width="17.140625" bestFit="1" customWidth="1"/>
    <col min="14" max="14" width="14.28515625" bestFit="1" customWidth="1"/>
    <col min="15" max="15" width="14.28515625" style="32" bestFit="1" customWidth="1"/>
    <col min="16" max="17" width="11.5703125" bestFit="1" customWidth="1"/>
    <col min="18" max="18" width="12" bestFit="1" customWidth="1"/>
    <col min="19" max="19" width="4.85546875" bestFit="1" customWidth="1"/>
    <col min="20" max="20" width="10.5703125" bestFit="1" customWidth="1"/>
  </cols>
  <sheetData>
    <row r="1" spans="7:17" x14ac:dyDescent="0.25">
      <c r="G1" t="s">
        <v>120</v>
      </c>
      <c r="H1" t="s">
        <v>10550</v>
      </c>
      <c r="I1" t="s">
        <v>294</v>
      </c>
      <c r="J1" t="s">
        <v>9525</v>
      </c>
      <c r="K1" t="s">
        <v>9526</v>
      </c>
      <c r="L1" t="s">
        <v>2</v>
      </c>
      <c r="M1" t="s">
        <v>9527</v>
      </c>
      <c r="N1" s="32" t="s">
        <v>9528</v>
      </c>
      <c r="O1" s="32" t="s">
        <v>11</v>
      </c>
      <c r="P1" t="s">
        <v>26</v>
      </c>
      <c r="Q1" t="s">
        <v>9529</v>
      </c>
    </row>
    <row r="2" spans="7:17" ht="15" hidden="1" customHeight="1" x14ac:dyDescent="0.25">
      <c r="G2">
        <v>2018</v>
      </c>
      <c r="H2" s="48">
        <v>2017</v>
      </c>
      <c r="I2" t="s">
        <v>2343</v>
      </c>
      <c r="J2" t="s">
        <v>51</v>
      </c>
      <c r="K2" t="s">
        <v>2342</v>
      </c>
      <c r="L2" t="s">
        <v>9530</v>
      </c>
      <c r="M2" s="32">
        <v>71585811</v>
      </c>
      <c r="N2" s="32">
        <f>SUM(Table15[[#This Row],[Federal]:[Local]])</f>
        <v>605000</v>
      </c>
      <c r="O2" s="32">
        <v>544500</v>
      </c>
      <c r="P2" s="32">
        <v>0</v>
      </c>
      <c r="Q2" s="32">
        <v>60500</v>
      </c>
    </row>
    <row r="3" spans="7:17" ht="15" hidden="1" customHeight="1" x14ac:dyDescent="0.25">
      <c r="G3">
        <v>2018</v>
      </c>
      <c r="H3" s="48">
        <v>2017</v>
      </c>
      <c r="I3" t="s">
        <v>2343</v>
      </c>
      <c r="J3" t="s">
        <v>51</v>
      </c>
      <c r="K3" t="s">
        <v>2342</v>
      </c>
      <c r="L3" t="s">
        <v>9531</v>
      </c>
      <c r="M3" s="32">
        <v>71585811</v>
      </c>
      <c r="N3" s="32">
        <f>SUM(Table15[[#This Row],[Federal]:[Local]])</f>
        <v>480000</v>
      </c>
      <c r="O3" s="32">
        <v>432000</v>
      </c>
      <c r="P3" s="32">
        <v>0</v>
      </c>
      <c r="Q3" s="32">
        <v>48000</v>
      </c>
    </row>
    <row r="4" spans="7:17" ht="15" hidden="1" customHeight="1" x14ac:dyDescent="0.25">
      <c r="G4">
        <v>2018</v>
      </c>
      <c r="H4" s="48">
        <v>2017</v>
      </c>
      <c r="I4" t="s">
        <v>2343</v>
      </c>
      <c r="J4" t="s">
        <v>51</v>
      </c>
      <c r="K4" t="s">
        <v>2342</v>
      </c>
      <c r="L4" t="s">
        <v>9532</v>
      </c>
      <c r="M4" s="32">
        <v>71585811</v>
      </c>
      <c r="N4" s="32">
        <f>SUM(Table15[[#This Row],[Federal]:[Local]])</f>
        <v>250000</v>
      </c>
      <c r="O4" s="32">
        <v>225000</v>
      </c>
      <c r="P4" s="32">
        <v>0</v>
      </c>
      <c r="Q4" s="32">
        <v>25000</v>
      </c>
    </row>
    <row r="5" spans="7:17" ht="15" hidden="1" customHeight="1" x14ac:dyDescent="0.25">
      <c r="G5">
        <v>2018</v>
      </c>
      <c r="H5" s="48">
        <v>2017</v>
      </c>
      <c r="I5" t="s">
        <v>2343</v>
      </c>
      <c r="J5" t="s">
        <v>51</v>
      </c>
      <c r="K5" t="s">
        <v>2342</v>
      </c>
      <c r="L5" t="s">
        <v>9533</v>
      </c>
      <c r="M5" s="32">
        <v>71585811</v>
      </c>
      <c r="N5" s="32">
        <f>SUM(Table15[[#This Row],[Federal]:[Local]])</f>
        <v>1550000</v>
      </c>
      <c r="O5" s="32">
        <v>1395000</v>
      </c>
      <c r="P5" s="32">
        <v>0</v>
      </c>
      <c r="Q5" s="32">
        <v>155000</v>
      </c>
    </row>
    <row r="6" spans="7:17" ht="15" hidden="1" customHeight="1" x14ac:dyDescent="0.25">
      <c r="G6">
        <v>2018</v>
      </c>
      <c r="H6" s="48">
        <v>2017</v>
      </c>
      <c r="I6" t="s">
        <v>2343</v>
      </c>
      <c r="J6" t="s">
        <v>51</v>
      </c>
      <c r="K6" t="s">
        <v>2342</v>
      </c>
      <c r="L6" t="s">
        <v>9534</v>
      </c>
      <c r="M6" s="32">
        <v>71585811</v>
      </c>
      <c r="N6" s="32">
        <f>SUM(Table15[[#This Row],[Federal]:[Local]])</f>
        <v>640000</v>
      </c>
      <c r="O6" s="32">
        <v>576000</v>
      </c>
      <c r="P6" s="32">
        <v>0</v>
      </c>
      <c r="Q6" s="32">
        <v>64000</v>
      </c>
    </row>
    <row r="7" spans="7:17" ht="15" hidden="1" customHeight="1" x14ac:dyDescent="0.25">
      <c r="G7">
        <v>2018</v>
      </c>
      <c r="H7" s="48">
        <v>2017</v>
      </c>
      <c r="I7" t="s">
        <v>2343</v>
      </c>
      <c r="J7" t="s">
        <v>51</v>
      </c>
      <c r="K7" t="s">
        <v>2342</v>
      </c>
      <c r="L7" t="s">
        <v>9535</v>
      </c>
      <c r="M7" s="32">
        <v>71585811</v>
      </c>
      <c r="N7" s="32">
        <f>SUM(Table15[[#This Row],[Federal]:[Local]])</f>
        <v>1235000</v>
      </c>
      <c r="O7" s="32">
        <v>617500</v>
      </c>
      <c r="P7" s="32">
        <v>0</v>
      </c>
      <c r="Q7" s="32">
        <v>617500</v>
      </c>
    </row>
    <row r="8" spans="7:17" ht="15" hidden="1" customHeight="1" x14ac:dyDescent="0.25">
      <c r="G8">
        <v>2018</v>
      </c>
      <c r="H8" s="48">
        <v>2017</v>
      </c>
      <c r="I8" t="s">
        <v>2343</v>
      </c>
      <c r="J8" t="s">
        <v>51</v>
      </c>
      <c r="K8" t="s">
        <v>2342</v>
      </c>
      <c r="L8" t="s">
        <v>9536</v>
      </c>
      <c r="M8" s="32">
        <v>71585811</v>
      </c>
      <c r="N8" s="32">
        <f>SUM(Table15[[#This Row],[Federal]:[Local]])</f>
        <v>240000</v>
      </c>
      <c r="O8" s="32">
        <v>216000</v>
      </c>
      <c r="P8" s="32">
        <v>0</v>
      </c>
      <c r="Q8" s="32">
        <v>24000</v>
      </c>
    </row>
    <row r="9" spans="7:17" ht="15" hidden="1" customHeight="1" x14ac:dyDescent="0.25">
      <c r="G9">
        <v>2018</v>
      </c>
      <c r="H9" s="48">
        <v>2017</v>
      </c>
      <c r="I9" t="s">
        <v>2343</v>
      </c>
      <c r="J9" t="s">
        <v>51</v>
      </c>
      <c r="K9" t="s">
        <v>2342</v>
      </c>
      <c r="L9" t="s">
        <v>9537</v>
      </c>
      <c r="M9" s="32">
        <v>71585811</v>
      </c>
      <c r="N9" s="32">
        <f>SUM(Table15[[#This Row],[Federal]:[Local]])</f>
        <v>200000</v>
      </c>
      <c r="O9" s="32">
        <v>180000</v>
      </c>
      <c r="P9" s="32">
        <v>0</v>
      </c>
      <c r="Q9" s="32">
        <v>20000</v>
      </c>
    </row>
    <row r="10" spans="7:17" ht="15" hidden="1" customHeight="1" x14ac:dyDescent="0.25">
      <c r="G10">
        <v>2018</v>
      </c>
      <c r="H10" s="48">
        <v>2017</v>
      </c>
      <c r="I10" t="s">
        <v>483</v>
      </c>
      <c r="J10" t="s">
        <v>18</v>
      </c>
      <c r="K10" t="s">
        <v>9538</v>
      </c>
      <c r="L10" t="s">
        <v>9539</v>
      </c>
      <c r="M10" s="32">
        <v>71585811</v>
      </c>
      <c r="N10" s="32">
        <f>SUM(Table15[[#This Row],[Federal]:[Local]])</f>
        <v>1125000</v>
      </c>
      <c r="O10" s="32">
        <v>1012500</v>
      </c>
      <c r="P10" s="32">
        <v>0</v>
      </c>
      <c r="Q10" s="32">
        <v>112500</v>
      </c>
    </row>
    <row r="11" spans="7:17" ht="15" hidden="1" customHeight="1" x14ac:dyDescent="0.25">
      <c r="G11">
        <v>2018</v>
      </c>
      <c r="H11" s="48">
        <v>2017</v>
      </c>
      <c r="I11" t="s">
        <v>483</v>
      </c>
      <c r="J11" t="s">
        <v>18</v>
      </c>
      <c r="K11" t="s">
        <v>9538</v>
      </c>
      <c r="L11" t="s">
        <v>9540</v>
      </c>
      <c r="M11" s="32">
        <v>71585811</v>
      </c>
      <c r="N11" s="32">
        <f>SUM(Table15[[#This Row],[Federal]:[Local]])</f>
        <v>270000</v>
      </c>
      <c r="O11" s="32">
        <v>243000</v>
      </c>
      <c r="P11" s="32">
        <v>0</v>
      </c>
      <c r="Q11" s="32">
        <v>27000</v>
      </c>
    </row>
    <row r="12" spans="7:17" ht="15" hidden="1" customHeight="1" x14ac:dyDescent="0.25">
      <c r="G12">
        <v>2018</v>
      </c>
      <c r="H12" s="48">
        <v>2017</v>
      </c>
      <c r="I12" t="s">
        <v>483</v>
      </c>
      <c r="J12" t="s">
        <v>18</v>
      </c>
      <c r="K12" t="s">
        <v>9538</v>
      </c>
      <c r="L12" t="s">
        <v>9541</v>
      </c>
      <c r="M12" s="32">
        <v>71585811</v>
      </c>
      <c r="N12" s="32">
        <f>SUM(Table15[[#This Row],[Federal]:[Local]])</f>
        <v>1120000</v>
      </c>
      <c r="O12" s="32">
        <v>1008000</v>
      </c>
      <c r="P12" s="32">
        <v>0</v>
      </c>
      <c r="Q12" s="32">
        <v>112000</v>
      </c>
    </row>
    <row r="13" spans="7:17" ht="15" hidden="1" customHeight="1" x14ac:dyDescent="0.25">
      <c r="G13">
        <v>2018</v>
      </c>
      <c r="H13" s="48">
        <v>2017</v>
      </c>
      <c r="I13" t="s">
        <v>483</v>
      </c>
      <c r="J13" t="s">
        <v>18</v>
      </c>
      <c r="K13" t="s">
        <v>9538</v>
      </c>
      <c r="L13" t="s">
        <v>9542</v>
      </c>
      <c r="M13" s="32">
        <v>71585811</v>
      </c>
      <c r="N13" s="32">
        <f>SUM(Table15[[#This Row],[Federal]:[Local]])</f>
        <v>80000</v>
      </c>
      <c r="O13" s="32">
        <v>72000</v>
      </c>
      <c r="P13" s="32">
        <v>0</v>
      </c>
      <c r="Q13" s="33">
        <v>8000</v>
      </c>
    </row>
    <row r="14" spans="7:17" ht="15" hidden="1" customHeight="1" x14ac:dyDescent="0.25">
      <c r="G14">
        <v>2018</v>
      </c>
      <c r="H14" s="48">
        <v>2017</v>
      </c>
      <c r="I14" t="s">
        <v>483</v>
      </c>
      <c r="J14" t="s">
        <v>18</v>
      </c>
      <c r="K14" t="s">
        <v>9538</v>
      </c>
      <c r="L14" t="s">
        <v>9543</v>
      </c>
      <c r="M14" s="32">
        <v>71585811</v>
      </c>
      <c r="N14" s="32">
        <f>SUM(Table15[[#This Row],[Federal]:[Local]])</f>
        <v>20000</v>
      </c>
      <c r="O14" s="32">
        <v>18000</v>
      </c>
      <c r="P14" s="32">
        <v>0</v>
      </c>
      <c r="Q14" s="32">
        <v>2000</v>
      </c>
    </row>
    <row r="15" spans="7:17" ht="15" hidden="1" customHeight="1" x14ac:dyDescent="0.25">
      <c r="G15">
        <v>2018</v>
      </c>
      <c r="H15" s="48">
        <v>2017</v>
      </c>
      <c r="I15" t="s">
        <v>483</v>
      </c>
      <c r="J15" t="s">
        <v>18</v>
      </c>
      <c r="K15" t="s">
        <v>9538</v>
      </c>
      <c r="L15" t="s">
        <v>9544</v>
      </c>
      <c r="M15" s="32">
        <v>71585811</v>
      </c>
      <c r="N15" s="32">
        <f>SUM(Table15[[#This Row],[Federal]:[Local]])</f>
        <v>370000</v>
      </c>
      <c r="O15" s="32">
        <v>333000</v>
      </c>
      <c r="P15" s="32">
        <v>0</v>
      </c>
      <c r="Q15" s="32">
        <v>37000</v>
      </c>
    </row>
    <row r="16" spans="7:17" ht="15" hidden="1" customHeight="1" x14ac:dyDescent="0.25">
      <c r="G16">
        <v>2018</v>
      </c>
      <c r="H16" s="48">
        <v>2017</v>
      </c>
      <c r="I16" t="s">
        <v>8322</v>
      </c>
      <c r="J16" t="s">
        <v>18</v>
      </c>
      <c r="K16" t="s">
        <v>8321</v>
      </c>
      <c r="L16" t="s">
        <v>9545</v>
      </c>
      <c r="M16" s="32">
        <v>71585811</v>
      </c>
      <c r="N16" s="32">
        <f>SUM(Table15[[#This Row],[Federal]:[Local]])</f>
        <v>536000</v>
      </c>
      <c r="O16" s="32">
        <v>482400</v>
      </c>
      <c r="P16" s="32">
        <v>0</v>
      </c>
      <c r="Q16" s="32">
        <v>53600</v>
      </c>
    </row>
    <row r="17" spans="7:17" ht="15" hidden="1" customHeight="1" x14ac:dyDescent="0.25">
      <c r="G17">
        <v>2018</v>
      </c>
      <c r="H17" s="48">
        <v>2017</v>
      </c>
      <c r="I17" t="s">
        <v>8322</v>
      </c>
      <c r="J17" t="s">
        <v>18</v>
      </c>
      <c r="K17" t="s">
        <v>8321</v>
      </c>
      <c r="L17" t="s">
        <v>9546</v>
      </c>
      <c r="M17" s="32">
        <v>71585811</v>
      </c>
      <c r="N17" s="32">
        <f>SUM(Table15[[#This Row],[Federal]:[Local]])</f>
        <v>65250</v>
      </c>
      <c r="O17" s="32">
        <v>58725</v>
      </c>
      <c r="P17" s="32">
        <v>0</v>
      </c>
      <c r="Q17" s="32">
        <v>6525</v>
      </c>
    </row>
    <row r="18" spans="7:17" ht="15" hidden="1" customHeight="1" x14ac:dyDescent="0.25">
      <c r="G18">
        <v>2018</v>
      </c>
      <c r="H18" s="48">
        <v>2017</v>
      </c>
      <c r="I18" t="s">
        <v>870</v>
      </c>
      <c r="J18" t="s">
        <v>18</v>
      </c>
      <c r="K18" t="s">
        <v>9547</v>
      </c>
      <c r="L18" t="s">
        <v>9548</v>
      </c>
      <c r="M18" s="32">
        <v>71585811</v>
      </c>
      <c r="N18" s="32">
        <f>SUM(Table15[[#This Row],[Federal]:[Local]])</f>
        <v>61000</v>
      </c>
      <c r="O18" s="32">
        <v>54900</v>
      </c>
      <c r="P18" s="32">
        <v>0</v>
      </c>
      <c r="Q18" s="32">
        <v>6100</v>
      </c>
    </row>
    <row r="19" spans="7:17" ht="15" hidden="1" customHeight="1" x14ac:dyDescent="0.25">
      <c r="G19">
        <v>2018</v>
      </c>
      <c r="H19" s="48">
        <v>2017</v>
      </c>
      <c r="I19" t="s">
        <v>1205</v>
      </c>
      <c r="J19" t="s">
        <v>18</v>
      </c>
      <c r="K19" t="s">
        <v>9549</v>
      </c>
      <c r="L19" t="s">
        <v>9550</v>
      </c>
      <c r="M19" s="32">
        <v>71585811</v>
      </c>
      <c r="N19" s="32">
        <f>SUM(Table15[[#This Row],[Federal]:[Local]])</f>
        <v>135600</v>
      </c>
      <c r="O19" s="32">
        <v>122040</v>
      </c>
      <c r="P19" s="32">
        <v>0</v>
      </c>
      <c r="Q19" s="32">
        <v>13560</v>
      </c>
    </row>
    <row r="20" spans="7:17" ht="15" hidden="1" customHeight="1" x14ac:dyDescent="0.25">
      <c r="G20">
        <v>2018</v>
      </c>
      <c r="H20" s="48">
        <v>2017</v>
      </c>
      <c r="I20" t="s">
        <v>2963</v>
      </c>
      <c r="J20" t="s">
        <v>18</v>
      </c>
      <c r="K20" t="s">
        <v>2962</v>
      </c>
      <c r="L20" t="s">
        <v>9551</v>
      </c>
      <c r="M20" s="32">
        <v>71585811</v>
      </c>
      <c r="N20" s="32">
        <f>SUM(Table15[[#This Row],[Federal]:[Local]])</f>
        <v>70000</v>
      </c>
      <c r="O20" s="32">
        <v>0</v>
      </c>
      <c r="P20" s="32">
        <v>63000</v>
      </c>
      <c r="Q20" s="32">
        <v>7000</v>
      </c>
    </row>
    <row r="21" spans="7:17" ht="15" hidden="1" customHeight="1" x14ac:dyDescent="0.25">
      <c r="G21">
        <v>2018</v>
      </c>
      <c r="H21" s="48">
        <v>2017</v>
      </c>
      <c r="I21" t="s">
        <v>1311</v>
      </c>
      <c r="J21" t="s">
        <v>18</v>
      </c>
      <c r="K21" t="s">
        <v>1310</v>
      </c>
      <c r="L21" t="s">
        <v>9552</v>
      </c>
      <c r="M21" s="32">
        <v>71585811</v>
      </c>
      <c r="N21" s="32">
        <f>SUM(Table15[[#This Row],[Federal]:[Local]])</f>
        <v>67400</v>
      </c>
      <c r="O21" s="32">
        <v>60660</v>
      </c>
      <c r="P21" s="32">
        <v>0</v>
      </c>
      <c r="Q21" s="32">
        <v>6740</v>
      </c>
    </row>
    <row r="22" spans="7:17" ht="15" hidden="1" customHeight="1" x14ac:dyDescent="0.25">
      <c r="G22">
        <v>2018</v>
      </c>
      <c r="H22" s="48">
        <v>2017</v>
      </c>
      <c r="I22" t="s">
        <v>1478</v>
      </c>
      <c r="J22" t="s">
        <v>18</v>
      </c>
      <c r="K22" t="s">
        <v>9553</v>
      </c>
      <c r="L22" t="s">
        <v>9554</v>
      </c>
      <c r="M22" s="32">
        <v>71585811</v>
      </c>
      <c r="N22" s="32">
        <f>SUM(Table15[[#This Row],[Federal]:[Local]])</f>
        <v>135000</v>
      </c>
      <c r="O22" s="32">
        <v>121500</v>
      </c>
      <c r="P22" s="32">
        <v>0</v>
      </c>
      <c r="Q22" s="32">
        <v>13500</v>
      </c>
    </row>
    <row r="23" spans="7:17" ht="15" hidden="1" customHeight="1" x14ac:dyDescent="0.25">
      <c r="G23">
        <v>2018</v>
      </c>
      <c r="H23" s="48">
        <v>2017</v>
      </c>
      <c r="I23" t="s">
        <v>1478</v>
      </c>
      <c r="J23" t="s">
        <v>18</v>
      </c>
      <c r="K23" t="s">
        <v>9553</v>
      </c>
      <c r="L23" t="s">
        <v>9555</v>
      </c>
      <c r="M23" s="32">
        <v>71585811</v>
      </c>
      <c r="N23" s="32">
        <f>SUM(Table15[[#This Row],[Federal]:[Local]])</f>
        <v>325000</v>
      </c>
      <c r="O23" s="32">
        <v>292500</v>
      </c>
      <c r="P23" s="32">
        <v>0</v>
      </c>
      <c r="Q23" s="32">
        <v>32500</v>
      </c>
    </row>
    <row r="24" spans="7:17" ht="15" hidden="1" customHeight="1" x14ac:dyDescent="0.25">
      <c r="G24">
        <v>2018</v>
      </c>
      <c r="H24" s="48">
        <v>2017</v>
      </c>
      <c r="I24" t="s">
        <v>1478</v>
      </c>
      <c r="J24" t="s">
        <v>18</v>
      </c>
      <c r="K24" t="s">
        <v>9553</v>
      </c>
      <c r="L24" t="s">
        <v>9556</v>
      </c>
      <c r="M24" s="32">
        <v>71585811</v>
      </c>
      <c r="N24" s="32">
        <f>SUM(Table15[[#This Row],[Federal]:[Local]])</f>
        <v>120000</v>
      </c>
      <c r="O24" s="32">
        <v>108000</v>
      </c>
      <c r="P24" s="32">
        <v>0</v>
      </c>
      <c r="Q24" s="32">
        <v>12000</v>
      </c>
    </row>
    <row r="25" spans="7:17" ht="15" hidden="1" customHeight="1" x14ac:dyDescent="0.25">
      <c r="G25">
        <v>2018</v>
      </c>
      <c r="H25" s="48">
        <v>2017</v>
      </c>
      <c r="I25" t="s">
        <v>1625</v>
      </c>
      <c r="J25" t="s">
        <v>18</v>
      </c>
      <c r="K25" t="s">
        <v>9557</v>
      </c>
      <c r="L25" t="s">
        <v>9558</v>
      </c>
      <c r="M25" s="32">
        <v>71585811</v>
      </c>
      <c r="N25" s="32">
        <f>SUM(Table15[[#This Row],[Federal]:[Local]])</f>
        <v>87200</v>
      </c>
      <c r="O25" s="32">
        <v>78480</v>
      </c>
      <c r="P25" s="32"/>
      <c r="Q25" s="32">
        <v>8720</v>
      </c>
    </row>
    <row r="26" spans="7:17" ht="15" hidden="1" customHeight="1" x14ac:dyDescent="0.25">
      <c r="G26">
        <v>2018</v>
      </c>
      <c r="H26" s="48">
        <v>2017</v>
      </c>
      <c r="I26" t="s">
        <v>1625</v>
      </c>
      <c r="J26" t="s">
        <v>18</v>
      </c>
      <c r="K26" t="s">
        <v>9557</v>
      </c>
      <c r="L26" t="s">
        <v>9559</v>
      </c>
      <c r="M26" s="32">
        <v>71585811</v>
      </c>
      <c r="N26" s="32">
        <f>SUM(Table15[[#This Row],[Federal]:[Local]])</f>
        <v>581300</v>
      </c>
      <c r="O26" s="32">
        <v>523170</v>
      </c>
      <c r="P26" s="32"/>
      <c r="Q26" s="32">
        <v>58130</v>
      </c>
    </row>
    <row r="27" spans="7:17" ht="15" hidden="1" customHeight="1" x14ac:dyDescent="0.25">
      <c r="G27">
        <v>2018</v>
      </c>
      <c r="H27" s="48">
        <v>2017</v>
      </c>
      <c r="I27" t="s">
        <v>9307</v>
      </c>
      <c r="J27" t="s">
        <v>18</v>
      </c>
      <c r="K27" t="s">
        <v>9306</v>
      </c>
      <c r="L27" t="s">
        <v>9560</v>
      </c>
      <c r="M27" s="32">
        <v>71585811</v>
      </c>
      <c r="N27" s="32">
        <f>SUM(Table15[[#This Row],[Federal]:[Local]])</f>
        <v>408353</v>
      </c>
      <c r="O27" s="32">
        <v>0</v>
      </c>
      <c r="P27" s="32">
        <v>367517</v>
      </c>
      <c r="Q27" s="32">
        <v>40836</v>
      </c>
    </row>
    <row r="28" spans="7:17" ht="15" hidden="1" customHeight="1" x14ac:dyDescent="0.25">
      <c r="G28">
        <v>2018</v>
      </c>
      <c r="H28" s="48">
        <v>2017</v>
      </c>
      <c r="I28" t="s">
        <v>9307</v>
      </c>
      <c r="J28" t="s">
        <v>18</v>
      </c>
      <c r="K28" t="s">
        <v>9306</v>
      </c>
      <c r="L28" t="s">
        <v>9561</v>
      </c>
      <c r="M28" s="32">
        <v>71585811</v>
      </c>
      <c r="N28" s="32">
        <f>SUM(Table15[[#This Row],[Federal]:[Local]])</f>
        <v>120556</v>
      </c>
      <c r="O28" s="32">
        <v>0</v>
      </c>
      <c r="P28" s="32">
        <v>108500</v>
      </c>
      <c r="Q28" s="32">
        <v>12056</v>
      </c>
    </row>
    <row r="29" spans="7:17" ht="15" hidden="1" customHeight="1" x14ac:dyDescent="0.25">
      <c r="G29">
        <v>2018</v>
      </c>
      <c r="H29" s="48">
        <v>2017</v>
      </c>
      <c r="I29" t="s">
        <v>9307</v>
      </c>
      <c r="J29" t="s">
        <v>18</v>
      </c>
      <c r="K29" t="s">
        <v>9306</v>
      </c>
      <c r="L29" t="s">
        <v>9562</v>
      </c>
      <c r="M29" s="32">
        <v>71585811</v>
      </c>
      <c r="N29" s="32">
        <f>SUM(Table15[[#This Row],[Federal]:[Local]])</f>
        <v>123453</v>
      </c>
      <c r="O29" s="32">
        <v>0</v>
      </c>
      <c r="P29" s="32">
        <v>111107</v>
      </c>
      <c r="Q29" s="32">
        <v>12346</v>
      </c>
    </row>
    <row r="30" spans="7:17" ht="15" hidden="1" customHeight="1" x14ac:dyDescent="0.25">
      <c r="G30">
        <v>2018</v>
      </c>
      <c r="H30" s="48">
        <v>2017</v>
      </c>
      <c r="I30" t="s">
        <v>9307</v>
      </c>
      <c r="J30" t="s">
        <v>18</v>
      </c>
      <c r="K30" t="s">
        <v>9306</v>
      </c>
      <c r="L30" t="s">
        <v>9563</v>
      </c>
      <c r="M30" s="32">
        <v>71585811</v>
      </c>
      <c r="N30" s="32">
        <f>SUM(Table15[[#This Row],[Federal]:[Local]])</f>
        <v>140000</v>
      </c>
      <c r="O30" s="32">
        <v>0</v>
      </c>
      <c r="P30" s="32">
        <v>126000</v>
      </c>
      <c r="Q30" s="32">
        <v>14000</v>
      </c>
    </row>
    <row r="31" spans="7:17" ht="15" hidden="1" customHeight="1" x14ac:dyDescent="0.25">
      <c r="G31">
        <v>2018</v>
      </c>
      <c r="H31" s="48">
        <v>2017</v>
      </c>
      <c r="I31" t="s">
        <v>9307</v>
      </c>
      <c r="J31" t="s">
        <v>18</v>
      </c>
      <c r="K31" t="s">
        <v>9306</v>
      </c>
      <c r="L31" t="s">
        <v>9564</v>
      </c>
      <c r="M31" s="32">
        <v>71585811</v>
      </c>
      <c r="N31" s="32">
        <f>SUM(Table15[[#This Row],[Federal]:[Local]])</f>
        <v>70000</v>
      </c>
      <c r="O31" s="32">
        <v>0</v>
      </c>
      <c r="P31" s="32">
        <v>63000</v>
      </c>
      <c r="Q31" s="32">
        <v>7000</v>
      </c>
    </row>
    <row r="32" spans="7:17" ht="15" hidden="1" customHeight="1" x14ac:dyDescent="0.25">
      <c r="G32">
        <v>2018</v>
      </c>
      <c r="H32" s="48">
        <v>2017</v>
      </c>
      <c r="I32" t="s">
        <v>9307</v>
      </c>
      <c r="J32" t="s">
        <v>18</v>
      </c>
      <c r="K32" t="s">
        <v>9306</v>
      </c>
      <c r="L32" t="s">
        <v>9565</v>
      </c>
      <c r="M32" s="32">
        <v>71585811</v>
      </c>
      <c r="N32" s="32">
        <f>SUM(Table15[[#This Row],[Federal]:[Local]])</f>
        <v>484025</v>
      </c>
      <c r="O32" s="32">
        <v>0</v>
      </c>
      <c r="P32" s="32">
        <v>435622</v>
      </c>
      <c r="Q32" s="32">
        <v>48403</v>
      </c>
    </row>
    <row r="33" spans="7:17" ht="15" hidden="1" customHeight="1" x14ac:dyDescent="0.25">
      <c r="G33">
        <v>2018</v>
      </c>
      <c r="H33" s="48">
        <v>2017</v>
      </c>
      <c r="I33" t="s">
        <v>9307</v>
      </c>
      <c r="J33" t="s">
        <v>18</v>
      </c>
      <c r="K33" t="s">
        <v>9306</v>
      </c>
      <c r="L33" t="s">
        <v>9566</v>
      </c>
      <c r="M33" s="32">
        <v>71585811</v>
      </c>
      <c r="N33" s="32">
        <f>SUM(Table15[[#This Row],[Federal]:[Local]])</f>
        <v>61482</v>
      </c>
      <c r="O33" s="32">
        <v>0</v>
      </c>
      <c r="P33" s="32">
        <v>55333</v>
      </c>
      <c r="Q33" s="32">
        <v>6149</v>
      </c>
    </row>
    <row r="34" spans="7:17" ht="15" hidden="1" customHeight="1" x14ac:dyDescent="0.25">
      <c r="G34">
        <v>2018</v>
      </c>
      <c r="H34" s="48">
        <v>2017</v>
      </c>
      <c r="I34" t="s">
        <v>9307</v>
      </c>
      <c r="J34" t="s">
        <v>18</v>
      </c>
      <c r="K34" t="s">
        <v>9306</v>
      </c>
      <c r="L34" t="s">
        <v>9567</v>
      </c>
      <c r="M34" s="32">
        <v>71585811</v>
      </c>
      <c r="N34" s="32">
        <f>SUM(Table15[[#This Row],[Federal]:[Local]])</f>
        <v>50000</v>
      </c>
      <c r="O34" s="32">
        <v>0</v>
      </c>
      <c r="P34" s="32">
        <v>45000</v>
      </c>
      <c r="Q34" s="32">
        <v>5000</v>
      </c>
    </row>
    <row r="35" spans="7:17" ht="15" hidden="1" customHeight="1" x14ac:dyDescent="0.25">
      <c r="G35">
        <v>2018</v>
      </c>
      <c r="H35" s="48">
        <v>2017</v>
      </c>
      <c r="I35" t="s">
        <v>9307</v>
      </c>
      <c r="J35" t="s">
        <v>18</v>
      </c>
      <c r="K35" t="s">
        <v>9306</v>
      </c>
      <c r="L35" t="s">
        <v>9568</v>
      </c>
      <c r="M35" s="32">
        <v>71585811</v>
      </c>
      <c r="N35" s="32">
        <f>SUM(Table15[[#This Row],[Federal]:[Local]])</f>
        <v>44625</v>
      </c>
      <c r="O35" s="32">
        <v>0</v>
      </c>
      <c r="P35" s="32">
        <v>40162</v>
      </c>
      <c r="Q35" s="32">
        <v>4463</v>
      </c>
    </row>
    <row r="36" spans="7:17" ht="15" hidden="1" customHeight="1" x14ac:dyDescent="0.25">
      <c r="G36">
        <v>2018</v>
      </c>
      <c r="H36" s="48">
        <v>2017</v>
      </c>
      <c r="I36" t="s">
        <v>9307</v>
      </c>
      <c r="J36" t="s">
        <v>18</v>
      </c>
      <c r="K36" t="s">
        <v>9306</v>
      </c>
      <c r="L36" t="s">
        <v>9569</v>
      </c>
      <c r="M36" s="32">
        <v>71585811</v>
      </c>
      <c r="N36" s="32">
        <f>SUM(Table15[[#This Row],[Federal]:[Local]])</f>
        <v>155000</v>
      </c>
      <c r="O36" s="32">
        <v>0</v>
      </c>
      <c r="P36" s="32">
        <v>139500</v>
      </c>
      <c r="Q36" s="32">
        <v>15500</v>
      </c>
    </row>
    <row r="37" spans="7:17" ht="15" hidden="1" customHeight="1" x14ac:dyDescent="0.25">
      <c r="G37">
        <v>2018</v>
      </c>
      <c r="H37" s="48">
        <v>2017</v>
      </c>
      <c r="I37" t="s">
        <v>1512</v>
      </c>
      <c r="J37" t="s">
        <v>18</v>
      </c>
      <c r="K37" t="s">
        <v>1511</v>
      </c>
      <c r="L37" t="s">
        <v>9570</v>
      </c>
      <c r="M37" s="32">
        <v>71585811</v>
      </c>
      <c r="N37" s="32">
        <f>SUM(Table15[[#This Row],[Federal]:[Local]])</f>
        <v>50000</v>
      </c>
      <c r="O37" s="32">
        <v>45000</v>
      </c>
      <c r="P37" s="32">
        <v>0</v>
      </c>
      <c r="Q37" s="32">
        <v>5000</v>
      </c>
    </row>
    <row r="38" spans="7:17" ht="15" hidden="1" customHeight="1" x14ac:dyDescent="0.25">
      <c r="G38">
        <v>2018</v>
      </c>
      <c r="H38" s="48">
        <v>2017</v>
      </c>
      <c r="I38" t="s">
        <v>1512</v>
      </c>
      <c r="J38" t="s">
        <v>18</v>
      </c>
      <c r="K38" t="s">
        <v>1511</v>
      </c>
      <c r="L38" t="s">
        <v>9571</v>
      </c>
      <c r="M38" s="32">
        <v>71585811</v>
      </c>
      <c r="N38" s="32">
        <f>SUM(Table15[[#This Row],[Federal]:[Local]])</f>
        <v>26500</v>
      </c>
      <c r="O38" s="32">
        <v>23850</v>
      </c>
      <c r="P38" s="32">
        <v>0</v>
      </c>
      <c r="Q38" s="32">
        <v>2650</v>
      </c>
    </row>
    <row r="39" spans="7:17" ht="15" hidden="1" customHeight="1" x14ac:dyDescent="0.25">
      <c r="G39">
        <v>2018</v>
      </c>
      <c r="H39" s="48">
        <v>2017</v>
      </c>
      <c r="I39" t="s">
        <v>1512</v>
      </c>
      <c r="J39" t="s">
        <v>18</v>
      </c>
      <c r="K39" t="s">
        <v>1511</v>
      </c>
      <c r="L39" t="s">
        <v>9572</v>
      </c>
      <c r="M39" s="32">
        <v>71585811</v>
      </c>
      <c r="N39" s="32">
        <f>SUM(Table15[[#This Row],[Federal]:[Local]])</f>
        <v>132000</v>
      </c>
      <c r="O39" s="32">
        <v>118800</v>
      </c>
      <c r="P39" s="32">
        <v>0</v>
      </c>
      <c r="Q39" s="32">
        <v>13200</v>
      </c>
    </row>
    <row r="40" spans="7:17" ht="15" hidden="1" customHeight="1" x14ac:dyDescent="0.25">
      <c r="G40">
        <v>2018</v>
      </c>
      <c r="H40" s="48">
        <v>2017</v>
      </c>
      <c r="I40" t="s">
        <v>9573</v>
      </c>
      <c r="J40" t="s">
        <v>18</v>
      </c>
      <c r="K40" t="s">
        <v>9574</v>
      </c>
      <c r="L40" t="s">
        <v>9575</v>
      </c>
      <c r="M40" s="32">
        <v>71585811</v>
      </c>
      <c r="N40" s="32">
        <f>SUM(Table15[[#This Row],[Federal]:[Local]])</f>
        <v>5555</v>
      </c>
      <c r="O40" s="32">
        <v>0</v>
      </c>
      <c r="P40" s="32">
        <v>5000</v>
      </c>
      <c r="Q40" s="32">
        <v>555</v>
      </c>
    </row>
    <row r="41" spans="7:17" ht="15" hidden="1" customHeight="1" x14ac:dyDescent="0.25">
      <c r="G41">
        <v>2018</v>
      </c>
      <c r="H41" s="48">
        <v>2017</v>
      </c>
      <c r="I41" t="s">
        <v>9573</v>
      </c>
      <c r="J41" t="s">
        <v>18</v>
      </c>
      <c r="K41" t="s">
        <v>9574</v>
      </c>
      <c r="L41" t="s">
        <v>9576</v>
      </c>
      <c r="M41" s="32">
        <v>71585811</v>
      </c>
      <c r="N41" s="32">
        <f>SUM(Table15[[#This Row],[Federal]:[Local]])</f>
        <v>94000</v>
      </c>
      <c r="O41" s="32">
        <v>0</v>
      </c>
      <c r="P41" s="32">
        <v>84600</v>
      </c>
      <c r="Q41" s="32">
        <v>9400</v>
      </c>
    </row>
    <row r="42" spans="7:17" ht="15" hidden="1" customHeight="1" x14ac:dyDescent="0.25">
      <c r="G42">
        <v>2018</v>
      </c>
      <c r="H42" s="48">
        <v>2017</v>
      </c>
      <c r="I42" t="s">
        <v>9573</v>
      </c>
      <c r="J42" t="s">
        <v>18</v>
      </c>
      <c r="K42" t="s">
        <v>9574</v>
      </c>
      <c r="L42" t="s">
        <v>9577</v>
      </c>
      <c r="M42" s="32">
        <v>71585811</v>
      </c>
      <c r="N42" s="32">
        <f>SUM(Table15[[#This Row],[Federal]:[Local]])</f>
        <v>200900</v>
      </c>
      <c r="O42" s="32">
        <v>0</v>
      </c>
      <c r="P42" s="32">
        <v>180810</v>
      </c>
      <c r="Q42" s="32">
        <v>20090</v>
      </c>
    </row>
    <row r="43" spans="7:17" ht="15" hidden="1" customHeight="1" x14ac:dyDescent="0.25">
      <c r="G43">
        <v>2018</v>
      </c>
      <c r="H43" s="48">
        <v>2017</v>
      </c>
      <c r="I43" t="s">
        <v>9573</v>
      </c>
      <c r="J43" t="s">
        <v>18</v>
      </c>
      <c r="K43" t="s">
        <v>9574</v>
      </c>
      <c r="L43" t="s">
        <v>9578</v>
      </c>
      <c r="M43" s="32">
        <v>71585811</v>
      </c>
      <c r="N43" s="32">
        <f>SUM(Table15[[#This Row],[Federal]:[Local]])</f>
        <v>15655</v>
      </c>
      <c r="O43" s="32">
        <v>0</v>
      </c>
      <c r="P43" s="32">
        <v>14090</v>
      </c>
      <c r="Q43" s="32">
        <v>1565</v>
      </c>
    </row>
    <row r="44" spans="7:17" ht="15" hidden="1" customHeight="1" x14ac:dyDescent="0.25">
      <c r="G44">
        <v>2018</v>
      </c>
      <c r="H44" s="48">
        <v>2017</v>
      </c>
      <c r="I44" t="s">
        <v>9573</v>
      </c>
      <c r="J44" t="s">
        <v>18</v>
      </c>
      <c r="K44" t="s">
        <v>9574</v>
      </c>
      <c r="L44" t="s">
        <v>9579</v>
      </c>
      <c r="M44" s="32">
        <v>71585811</v>
      </c>
      <c r="N44" s="32">
        <f>SUM(Table15[[#This Row],[Federal]:[Local]])</f>
        <v>29290</v>
      </c>
      <c r="O44" s="32">
        <v>0</v>
      </c>
      <c r="P44" s="32">
        <v>26361</v>
      </c>
      <c r="Q44" s="32">
        <v>2929</v>
      </c>
    </row>
    <row r="45" spans="7:17" ht="15" hidden="1" customHeight="1" x14ac:dyDescent="0.25">
      <c r="G45">
        <v>2018</v>
      </c>
      <c r="H45" s="48">
        <v>2017</v>
      </c>
      <c r="I45" t="s">
        <v>9573</v>
      </c>
      <c r="J45" t="s">
        <v>18</v>
      </c>
      <c r="K45" t="s">
        <v>9574</v>
      </c>
      <c r="L45" t="s">
        <v>9580</v>
      </c>
      <c r="M45" s="32">
        <v>71585811</v>
      </c>
      <c r="N45" s="32">
        <f>SUM(Table15[[#This Row],[Federal]:[Local]])</f>
        <v>11000</v>
      </c>
      <c r="O45" s="32">
        <v>0</v>
      </c>
      <c r="P45" s="32">
        <v>9900</v>
      </c>
      <c r="Q45" s="32">
        <v>1100</v>
      </c>
    </row>
    <row r="46" spans="7:17" ht="15" hidden="1" customHeight="1" x14ac:dyDescent="0.25">
      <c r="G46">
        <v>2018</v>
      </c>
      <c r="H46" s="48">
        <v>2017</v>
      </c>
      <c r="I46" t="s">
        <v>1911</v>
      </c>
      <c r="J46" t="s">
        <v>18</v>
      </c>
      <c r="K46" s="34" t="s">
        <v>1910</v>
      </c>
      <c r="L46" t="s">
        <v>9581</v>
      </c>
      <c r="M46" s="32">
        <v>71585811</v>
      </c>
      <c r="N46" s="32">
        <f>SUM(Table15[[#This Row],[Federal]:[Local]])</f>
        <v>23000</v>
      </c>
      <c r="O46" s="32">
        <v>20700</v>
      </c>
      <c r="P46" s="32">
        <v>0</v>
      </c>
      <c r="Q46" s="32">
        <v>2300</v>
      </c>
    </row>
    <row r="47" spans="7:17" ht="15" hidden="1" customHeight="1" x14ac:dyDescent="0.25">
      <c r="G47">
        <v>2018</v>
      </c>
      <c r="H47" s="48">
        <v>2017</v>
      </c>
      <c r="I47" t="s">
        <v>1911</v>
      </c>
      <c r="J47" t="s">
        <v>18</v>
      </c>
      <c r="K47" t="s">
        <v>1910</v>
      </c>
      <c r="L47" t="s">
        <v>9582</v>
      </c>
      <c r="M47" s="32">
        <v>71585811</v>
      </c>
      <c r="N47" s="32">
        <f>SUM(Table15[[#This Row],[Federal]:[Local]])</f>
        <v>60000</v>
      </c>
      <c r="O47" s="32">
        <v>54000</v>
      </c>
      <c r="P47" s="32">
        <v>0</v>
      </c>
      <c r="Q47" s="32">
        <v>6000</v>
      </c>
    </row>
    <row r="48" spans="7:17" ht="15" hidden="1" customHeight="1" x14ac:dyDescent="0.25">
      <c r="G48">
        <v>2018</v>
      </c>
      <c r="H48" s="48">
        <v>2017</v>
      </c>
      <c r="I48" t="s">
        <v>1911</v>
      </c>
      <c r="J48" t="s">
        <v>18</v>
      </c>
      <c r="K48" t="s">
        <v>1910</v>
      </c>
      <c r="L48" t="s">
        <v>9583</v>
      </c>
      <c r="M48" s="32">
        <v>71585811</v>
      </c>
      <c r="N48" s="32">
        <f>SUM(Table15[[#This Row],[Federal]:[Local]])</f>
        <v>46000</v>
      </c>
      <c r="O48" s="32">
        <v>41400</v>
      </c>
      <c r="P48" s="32">
        <v>0</v>
      </c>
      <c r="Q48" s="32">
        <v>4600</v>
      </c>
    </row>
    <row r="49" spans="7:17" ht="15" hidden="1" customHeight="1" x14ac:dyDescent="0.25">
      <c r="G49">
        <v>2018</v>
      </c>
      <c r="H49" s="48">
        <v>2017</v>
      </c>
      <c r="I49" t="s">
        <v>1911</v>
      </c>
      <c r="J49" t="s">
        <v>18</v>
      </c>
      <c r="K49" t="s">
        <v>1910</v>
      </c>
      <c r="L49" t="s">
        <v>9584</v>
      </c>
      <c r="M49" s="32">
        <v>71585811</v>
      </c>
      <c r="N49" s="32">
        <f>SUM(Table15[[#This Row],[Federal]:[Local]])</f>
        <v>16000</v>
      </c>
      <c r="O49" s="32">
        <v>14400</v>
      </c>
      <c r="P49" s="32">
        <v>0</v>
      </c>
      <c r="Q49" s="32">
        <v>1600</v>
      </c>
    </row>
    <row r="50" spans="7:17" ht="15" hidden="1" customHeight="1" x14ac:dyDescent="0.25">
      <c r="G50">
        <v>2018</v>
      </c>
      <c r="H50" s="48">
        <v>2017</v>
      </c>
      <c r="I50" t="s">
        <v>1911</v>
      </c>
      <c r="J50" t="s">
        <v>18</v>
      </c>
      <c r="K50" t="s">
        <v>1910</v>
      </c>
      <c r="L50" t="s">
        <v>9585</v>
      </c>
      <c r="M50" s="32">
        <v>71585811</v>
      </c>
      <c r="N50" s="32">
        <f>SUM(Table15[[#This Row],[Federal]:[Local]])</f>
        <v>12000</v>
      </c>
      <c r="O50" s="32">
        <v>10800</v>
      </c>
      <c r="P50" s="32">
        <v>0</v>
      </c>
      <c r="Q50" s="32">
        <v>1200</v>
      </c>
    </row>
    <row r="51" spans="7:17" ht="15" hidden="1" customHeight="1" x14ac:dyDescent="0.25">
      <c r="G51">
        <v>2018</v>
      </c>
      <c r="H51" s="48">
        <v>2017</v>
      </c>
      <c r="I51" t="s">
        <v>1911</v>
      </c>
      <c r="J51" t="s">
        <v>18</v>
      </c>
      <c r="K51" t="s">
        <v>1910</v>
      </c>
      <c r="L51" t="s">
        <v>9586</v>
      </c>
      <c r="M51" s="32">
        <v>71585811</v>
      </c>
      <c r="N51" s="32">
        <f>SUM(Table15[[#This Row],[Federal]:[Local]])</f>
        <v>19000</v>
      </c>
      <c r="O51" s="32">
        <v>17100</v>
      </c>
      <c r="P51" s="32">
        <v>0</v>
      </c>
      <c r="Q51" s="32">
        <v>1900</v>
      </c>
    </row>
    <row r="52" spans="7:17" ht="15" hidden="1" customHeight="1" x14ac:dyDescent="0.25">
      <c r="G52">
        <v>2018</v>
      </c>
      <c r="H52" s="48">
        <v>2017</v>
      </c>
      <c r="I52" t="s">
        <v>1911</v>
      </c>
      <c r="J52" t="s">
        <v>18</v>
      </c>
      <c r="K52" t="s">
        <v>1910</v>
      </c>
      <c r="L52" t="s">
        <v>9587</v>
      </c>
      <c r="M52" s="32">
        <v>71585811</v>
      </c>
      <c r="N52" s="32">
        <f>SUM(Table15[[#This Row],[Federal]:[Local]])</f>
        <v>20000</v>
      </c>
      <c r="O52" s="32">
        <v>18000</v>
      </c>
      <c r="P52" s="32">
        <v>0</v>
      </c>
      <c r="Q52" s="32">
        <v>2000</v>
      </c>
    </row>
    <row r="53" spans="7:17" ht="15" hidden="1" customHeight="1" x14ac:dyDescent="0.25">
      <c r="G53">
        <v>2018</v>
      </c>
      <c r="H53" s="48">
        <v>2017</v>
      </c>
      <c r="I53" t="s">
        <v>1911</v>
      </c>
      <c r="J53" t="s">
        <v>18</v>
      </c>
      <c r="K53" t="s">
        <v>1910</v>
      </c>
      <c r="L53" t="s">
        <v>9588</v>
      </c>
      <c r="M53" s="32">
        <v>71585811</v>
      </c>
      <c r="N53" s="32">
        <f>SUM(Table15[[#This Row],[Federal]:[Local]])</f>
        <v>23750</v>
      </c>
      <c r="O53" s="32">
        <v>21375</v>
      </c>
      <c r="P53" s="32">
        <v>0</v>
      </c>
      <c r="Q53" s="32">
        <v>2375</v>
      </c>
    </row>
    <row r="54" spans="7:17" ht="15" hidden="1" customHeight="1" x14ac:dyDescent="0.25">
      <c r="G54">
        <v>2018</v>
      </c>
      <c r="H54" s="48">
        <v>2017</v>
      </c>
      <c r="I54" t="s">
        <v>5859</v>
      </c>
      <c r="J54" t="s">
        <v>18</v>
      </c>
      <c r="K54" t="s">
        <v>5858</v>
      </c>
      <c r="L54" t="s">
        <v>9589</v>
      </c>
      <c r="M54" s="32">
        <v>71585811</v>
      </c>
      <c r="N54" s="32">
        <f>SUM(Table15[[#This Row],[Federal]:[Local]])</f>
        <v>35000</v>
      </c>
      <c r="O54" s="32">
        <v>31500</v>
      </c>
      <c r="P54" s="32">
        <v>0</v>
      </c>
      <c r="Q54" s="32">
        <v>3500</v>
      </c>
    </row>
    <row r="55" spans="7:17" ht="15" hidden="1" customHeight="1" x14ac:dyDescent="0.25">
      <c r="G55">
        <v>2018</v>
      </c>
      <c r="H55" s="48">
        <v>2017</v>
      </c>
      <c r="I55" t="s">
        <v>5859</v>
      </c>
      <c r="J55" t="s">
        <v>18</v>
      </c>
      <c r="K55" t="s">
        <v>5858</v>
      </c>
      <c r="L55" t="s">
        <v>9590</v>
      </c>
      <c r="M55" s="32">
        <v>71585811</v>
      </c>
      <c r="N55" s="32">
        <f>SUM(Table15[[#This Row],[Federal]:[Local]])</f>
        <v>95000</v>
      </c>
      <c r="O55" s="32">
        <v>85500</v>
      </c>
      <c r="P55" s="32">
        <v>0</v>
      </c>
      <c r="Q55" s="32">
        <v>9500</v>
      </c>
    </row>
    <row r="56" spans="7:17" ht="15" hidden="1" customHeight="1" x14ac:dyDescent="0.25">
      <c r="G56">
        <v>2018</v>
      </c>
      <c r="H56" s="48">
        <v>2017</v>
      </c>
      <c r="I56" t="s">
        <v>5859</v>
      </c>
      <c r="J56" t="s">
        <v>18</v>
      </c>
      <c r="K56" t="s">
        <v>5858</v>
      </c>
      <c r="L56" t="s">
        <v>9591</v>
      </c>
      <c r="M56" s="32">
        <v>71585811</v>
      </c>
      <c r="N56" s="32">
        <f>SUM(Table15[[#This Row],[Federal]:[Local]])</f>
        <v>45000</v>
      </c>
      <c r="O56" s="32">
        <v>40500</v>
      </c>
      <c r="P56" s="32">
        <v>0</v>
      </c>
      <c r="Q56" s="32">
        <v>4500</v>
      </c>
    </row>
    <row r="57" spans="7:17" ht="15" hidden="1" customHeight="1" x14ac:dyDescent="0.25">
      <c r="G57">
        <v>2018</v>
      </c>
      <c r="H57" s="48">
        <v>2017</v>
      </c>
      <c r="I57" t="s">
        <v>5859</v>
      </c>
      <c r="J57" t="s">
        <v>18</v>
      </c>
      <c r="K57" t="s">
        <v>5858</v>
      </c>
      <c r="L57" t="s">
        <v>9592</v>
      </c>
      <c r="M57" s="32">
        <v>71585811</v>
      </c>
      <c r="N57" s="32">
        <f>SUM(Table15[[#This Row],[Federal]:[Local]])</f>
        <v>90000</v>
      </c>
      <c r="O57" s="32">
        <v>81000</v>
      </c>
      <c r="P57" s="32">
        <v>0</v>
      </c>
      <c r="Q57" s="32">
        <v>9000</v>
      </c>
    </row>
    <row r="58" spans="7:17" ht="15" hidden="1" customHeight="1" x14ac:dyDescent="0.25">
      <c r="G58">
        <v>2018</v>
      </c>
      <c r="H58" s="48">
        <v>2017</v>
      </c>
      <c r="I58" t="s">
        <v>5859</v>
      </c>
      <c r="J58" t="s">
        <v>18</v>
      </c>
      <c r="K58" t="s">
        <v>5858</v>
      </c>
      <c r="L58" t="s">
        <v>9593</v>
      </c>
      <c r="M58" s="32">
        <v>71585811</v>
      </c>
      <c r="N58" s="32">
        <f>SUM(Table15[[#This Row],[Federal]:[Local]])</f>
        <v>15000</v>
      </c>
      <c r="O58" s="32">
        <v>13500</v>
      </c>
      <c r="P58" s="32">
        <v>0</v>
      </c>
      <c r="Q58" s="32">
        <v>1500</v>
      </c>
    </row>
    <row r="59" spans="7:17" ht="15" hidden="1" customHeight="1" x14ac:dyDescent="0.25">
      <c r="G59">
        <v>2018</v>
      </c>
      <c r="H59" s="48">
        <v>2017</v>
      </c>
      <c r="I59" t="s">
        <v>5859</v>
      </c>
      <c r="J59" t="s">
        <v>18</v>
      </c>
      <c r="K59" t="s">
        <v>5858</v>
      </c>
      <c r="L59" t="s">
        <v>9594</v>
      </c>
      <c r="M59" s="32">
        <v>71585811</v>
      </c>
      <c r="N59" s="32">
        <f>SUM(Table15[[#This Row],[Federal]:[Local]])</f>
        <v>160000</v>
      </c>
      <c r="O59" s="32">
        <v>144000</v>
      </c>
      <c r="P59" s="32">
        <v>0</v>
      </c>
      <c r="Q59" s="32">
        <v>16000</v>
      </c>
    </row>
    <row r="60" spans="7:17" ht="15" hidden="1" customHeight="1" x14ac:dyDescent="0.25">
      <c r="G60">
        <v>2018</v>
      </c>
      <c r="H60" s="48">
        <v>2017</v>
      </c>
      <c r="I60" t="s">
        <v>5859</v>
      </c>
      <c r="J60" t="s">
        <v>18</v>
      </c>
      <c r="K60" t="s">
        <v>5858</v>
      </c>
      <c r="L60" t="s">
        <v>9595</v>
      </c>
      <c r="M60" s="32">
        <v>71585811</v>
      </c>
      <c r="N60" s="32">
        <f>SUM(Table15[[#This Row],[Federal]:[Local]])</f>
        <v>10000</v>
      </c>
      <c r="O60" s="32">
        <v>9000</v>
      </c>
      <c r="P60" s="32">
        <v>0</v>
      </c>
      <c r="Q60" s="32">
        <v>1000</v>
      </c>
    </row>
    <row r="61" spans="7:17" ht="15" hidden="1" customHeight="1" x14ac:dyDescent="0.25">
      <c r="G61">
        <v>2018</v>
      </c>
      <c r="H61" s="48">
        <v>2017</v>
      </c>
      <c r="I61" t="s">
        <v>5859</v>
      </c>
      <c r="J61" t="s">
        <v>18</v>
      </c>
      <c r="K61" t="s">
        <v>5858</v>
      </c>
      <c r="L61" t="s">
        <v>9596</v>
      </c>
      <c r="M61" s="32">
        <v>71585811</v>
      </c>
      <c r="N61" s="32">
        <f>SUM(Table15[[#This Row],[Federal]:[Local]])</f>
        <v>70000</v>
      </c>
      <c r="O61" s="32">
        <v>63000</v>
      </c>
      <c r="P61" s="32">
        <v>0</v>
      </c>
      <c r="Q61" s="32">
        <v>7000</v>
      </c>
    </row>
    <row r="62" spans="7:17" ht="15" hidden="1" customHeight="1" x14ac:dyDescent="0.25">
      <c r="G62">
        <v>2018</v>
      </c>
      <c r="H62" s="48">
        <v>2017</v>
      </c>
      <c r="I62" t="s">
        <v>5859</v>
      </c>
      <c r="J62" t="s">
        <v>18</v>
      </c>
      <c r="K62" t="s">
        <v>5858</v>
      </c>
      <c r="L62" t="s">
        <v>9597</v>
      </c>
      <c r="M62" s="32">
        <v>71585811</v>
      </c>
      <c r="N62" s="32">
        <f>SUM(Table15[[#This Row],[Federal]:[Local]])</f>
        <v>40000</v>
      </c>
      <c r="O62" s="32">
        <v>36000</v>
      </c>
      <c r="P62" s="32">
        <v>0</v>
      </c>
      <c r="Q62" s="32">
        <v>4000</v>
      </c>
    </row>
    <row r="63" spans="7:17" ht="15" hidden="1" customHeight="1" x14ac:dyDescent="0.25">
      <c r="G63">
        <v>2018</v>
      </c>
      <c r="H63" s="48">
        <v>2017</v>
      </c>
      <c r="I63" t="s">
        <v>2023</v>
      </c>
      <c r="J63" t="s">
        <v>18</v>
      </c>
      <c r="K63" t="s">
        <v>9598</v>
      </c>
      <c r="L63" t="s">
        <v>9599</v>
      </c>
      <c r="M63" s="32">
        <v>71585811</v>
      </c>
      <c r="N63" s="32">
        <f>SUM(Table15[[#This Row],[Federal]:[Local]])</f>
        <v>5000</v>
      </c>
      <c r="O63" s="32">
        <v>4500</v>
      </c>
      <c r="P63" s="32">
        <v>0</v>
      </c>
      <c r="Q63" s="32">
        <v>500</v>
      </c>
    </row>
    <row r="64" spans="7:17" ht="15" hidden="1" customHeight="1" x14ac:dyDescent="0.25">
      <c r="G64">
        <v>2018</v>
      </c>
      <c r="H64" s="48">
        <v>2017</v>
      </c>
      <c r="I64" t="s">
        <v>2023</v>
      </c>
      <c r="J64" t="s">
        <v>18</v>
      </c>
      <c r="K64" t="s">
        <v>9598</v>
      </c>
      <c r="L64" t="s">
        <v>9600</v>
      </c>
      <c r="M64" s="32">
        <v>71585811</v>
      </c>
      <c r="N64" s="32">
        <f>SUM(Table15[[#This Row],[Federal]:[Local]])</f>
        <v>180000</v>
      </c>
      <c r="O64" s="32">
        <v>162000</v>
      </c>
      <c r="P64" s="32">
        <v>0</v>
      </c>
      <c r="Q64" s="32">
        <v>18000</v>
      </c>
    </row>
    <row r="65" spans="7:17" ht="15" hidden="1" customHeight="1" x14ac:dyDescent="0.25">
      <c r="G65">
        <v>2018</v>
      </c>
      <c r="H65" s="48">
        <v>2017</v>
      </c>
      <c r="I65" t="s">
        <v>9601</v>
      </c>
      <c r="J65" t="s">
        <v>18</v>
      </c>
      <c r="K65" t="s">
        <v>9602</v>
      </c>
      <c r="L65" t="s">
        <v>9603</v>
      </c>
      <c r="M65" s="32">
        <v>71585811</v>
      </c>
      <c r="N65" s="32">
        <f>SUM(Table15[[#This Row],[Federal]:[Local]])</f>
        <v>70000</v>
      </c>
      <c r="O65" s="32">
        <v>0</v>
      </c>
      <c r="P65" s="32">
        <v>63000</v>
      </c>
      <c r="Q65" s="32">
        <v>7000</v>
      </c>
    </row>
    <row r="66" spans="7:17" ht="15" hidden="1" customHeight="1" x14ac:dyDescent="0.25">
      <c r="G66">
        <v>2018</v>
      </c>
      <c r="H66" s="48">
        <v>2017</v>
      </c>
      <c r="I66" t="s">
        <v>2087</v>
      </c>
      <c r="J66" t="s">
        <v>18</v>
      </c>
      <c r="K66" t="s">
        <v>2086</v>
      </c>
      <c r="L66" t="s">
        <v>9604</v>
      </c>
      <c r="M66" s="32">
        <v>71585811</v>
      </c>
      <c r="N66" s="32">
        <f>SUM(Table15[[#This Row],[Federal]:[Local]])</f>
        <v>1100</v>
      </c>
      <c r="O66" s="32">
        <v>990</v>
      </c>
      <c r="P66" s="32">
        <v>0</v>
      </c>
      <c r="Q66" s="32">
        <v>110</v>
      </c>
    </row>
    <row r="67" spans="7:17" ht="15" hidden="1" customHeight="1" x14ac:dyDescent="0.25">
      <c r="G67">
        <v>2018</v>
      </c>
      <c r="H67" s="48">
        <v>2017</v>
      </c>
      <c r="I67" t="s">
        <v>2087</v>
      </c>
      <c r="J67" t="s">
        <v>18</v>
      </c>
      <c r="K67" t="s">
        <v>2086</v>
      </c>
      <c r="L67" t="s">
        <v>9605</v>
      </c>
      <c r="M67" s="32">
        <v>71585811</v>
      </c>
      <c r="N67" s="32">
        <f>SUM(Table15[[#This Row],[Federal]:[Local]])</f>
        <v>37400</v>
      </c>
      <c r="O67" s="32">
        <v>33660</v>
      </c>
      <c r="P67" s="32">
        <v>0</v>
      </c>
      <c r="Q67" s="32">
        <v>3740</v>
      </c>
    </row>
    <row r="68" spans="7:17" ht="15" hidden="1" customHeight="1" x14ac:dyDescent="0.25">
      <c r="G68">
        <v>2018</v>
      </c>
      <c r="H68" s="48">
        <v>2017</v>
      </c>
      <c r="I68" t="s">
        <v>2087</v>
      </c>
      <c r="J68" t="s">
        <v>18</v>
      </c>
      <c r="K68" t="s">
        <v>2086</v>
      </c>
      <c r="L68" t="s">
        <v>9606</v>
      </c>
      <c r="M68" s="32">
        <v>71585811</v>
      </c>
      <c r="N68" s="32">
        <f>SUM(Table15[[#This Row],[Federal]:[Local]])</f>
        <v>24200</v>
      </c>
      <c r="O68" s="32">
        <v>21780</v>
      </c>
      <c r="P68" s="32">
        <v>0</v>
      </c>
      <c r="Q68" s="32">
        <v>2420</v>
      </c>
    </row>
    <row r="69" spans="7:17" ht="15" hidden="1" customHeight="1" x14ac:dyDescent="0.25">
      <c r="G69">
        <v>2018</v>
      </c>
      <c r="H69" s="48">
        <v>2017</v>
      </c>
      <c r="I69" t="s">
        <v>2087</v>
      </c>
      <c r="J69" t="s">
        <v>18</v>
      </c>
      <c r="K69" t="s">
        <v>2086</v>
      </c>
      <c r="L69" t="s">
        <v>9607</v>
      </c>
      <c r="M69" s="32">
        <v>71585811</v>
      </c>
      <c r="N69" s="32">
        <f>SUM(Table15[[#This Row],[Federal]:[Local]])</f>
        <v>141400</v>
      </c>
      <c r="O69" s="32">
        <v>127260</v>
      </c>
      <c r="P69" s="32">
        <v>0</v>
      </c>
      <c r="Q69" s="32">
        <v>14140</v>
      </c>
    </row>
    <row r="70" spans="7:17" ht="15" hidden="1" customHeight="1" x14ac:dyDescent="0.25">
      <c r="G70">
        <v>2018</v>
      </c>
      <c r="H70" s="48">
        <v>2017</v>
      </c>
      <c r="I70" t="s">
        <v>2087</v>
      </c>
      <c r="J70" t="s">
        <v>18</v>
      </c>
      <c r="K70" t="s">
        <v>2086</v>
      </c>
      <c r="L70" t="s">
        <v>9608</v>
      </c>
      <c r="M70" s="32">
        <v>71585811</v>
      </c>
      <c r="N70" s="32">
        <f>SUM(Table15[[#This Row],[Federal]:[Local]])</f>
        <v>49500</v>
      </c>
      <c r="O70" s="32">
        <v>44550</v>
      </c>
      <c r="P70" s="32">
        <v>0</v>
      </c>
      <c r="Q70" s="32">
        <v>4950</v>
      </c>
    </row>
    <row r="71" spans="7:17" ht="15" hidden="1" customHeight="1" x14ac:dyDescent="0.25">
      <c r="G71">
        <v>2018</v>
      </c>
      <c r="H71" s="48">
        <v>2017</v>
      </c>
      <c r="I71" t="s">
        <v>2087</v>
      </c>
      <c r="J71" t="s">
        <v>18</v>
      </c>
      <c r="K71" t="s">
        <v>2086</v>
      </c>
      <c r="L71" t="s">
        <v>9609</v>
      </c>
      <c r="M71" s="32">
        <v>71585811</v>
      </c>
      <c r="N71" s="32">
        <f>SUM(Table15[[#This Row],[Federal]:[Local]])</f>
        <v>79100</v>
      </c>
      <c r="O71" s="32">
        <v>71190</v>
      </c>
      <c r="P71" s="32">
        <v>0</v>
      </c>
      <c r="Q71" s="32">
        <v>7910</v>
      </c>
    </row>
    <row r="72" spans="7:17" ht="15" hidden="1" customHeight="1" x14ac:dyDescent="0.25">
      <c r="G72">
        <v>2018</v>
      </c>
      <c r="H72" s="48">
        <v>2017</v>
      </c>
      <c r="I72" t="s">
        <v>1320</v>
      </c>
      <c r="J72" t="s">
        <v>18</v>
      </c>
      <c r="K72" t="s">
        <v>1319</v>
      </c>
      <c r="L72" t="s">
        <v>9610</v>
      </c>
      <c r="M72" s="32">
        <v>71585811</v>
      </c>
      <c r="N72" s="32">
        <f>SUM(Table15[[#This Row],[Federal]:[Local]])</f>
        <v>30000</v>
      </c>
      <c r="O72" s="32">
        <v>27000</v>
      </c>
      <c r="P72" s="32">
        <v>0</v>
      </c>
      <c r="Q72" s="32">
        <v>3000</v>
      </c>
    </row>
    <row r="73" spans="7:17" ht="15" hidden="1" customHeight="1" x14ac:dyDescent="0.25">
      <c r="G73">
        <v>2018</v>
      </c>
      <c r="H73" s="48">
        <v>2017</v>
      </c>
      <c r="I73" t="s">
        <v>1320</v>
      </c>
      <c r="J73" t="s">
        <v>18</v>
      </c>
      <c r="K73" t="s">
        <v>1319</v>
      </c>
      <c r="L73" t="s">
        <v>9611</v>
      </c>
      <c r="M73" s="32">
        <v>71585811</v>
      </c>
      <c r="N73" s="32">
        <f>SUM(Table15[[#This Row],[Federal]:[Local]])</f>
        <v>55000</v>
      </c>
      <c r="O73" s="32">
        <v>49500</v>
      </c>
      <c r="P73" s="32">
        <v>0</v>
      </c>
      <c r="Q73" s="32">
        <v>5500</v>
      </c>
    </row>
    <row r="74" spans="7:17" ht="15" hidden="1" customHeight="1" x14ac:dyDescent="0.25">
      <c r="G74">
        <v>2018</v>
      </c>
      <c r="H74" s="48">
        <v>2017</v>
      </c>
      <c r="I74" t="s">
        <v>1320</v>
      </c>
      <c r="J74" t="s">
        <v>18</v>
      </c>
      <c r="K74" t="s">
        <v>1319</v>
      </c>
      <c r="L74" t="s">
        <v>9612</v>
      </c>
      <c r="M74" s="32">
        <v>71585811</v>
      </c>
      <c r="N74" s="32">
        <f>SUM(Table15[[#This Row],[Federal]:[Local]])</f>
        <v>230000</v>
      </c>
      <c r="O74" s="32">
        <v>207000</v>
      </c>
      <c r="P74" s="32">
        <v>0</v>
      </c>
      <c r="Q74" s="32">
        <v>23000</v>
      </c>
    </row>
    <row r="75" spans="7:17" ht="15" hidden="1" customHeight="1" x14ac:dyDescent="0.25">
      <c r="G75">
        <v>2018</v>
      </c>
      <c r="H75" s="48">
        <v>2017</v>
      </c>
      <c r="I75" t="s">
        <v>1320</v>
      </c>
      <c r="J75" t="s">
        <v>18</v>
      </c>
      <c r="K75" t="s">
        <v>1319</v>
      </c>
      <c r="L75" t="s">
        <v>9613</v>
      </c>
      <c r="M75" s="32">
        <v>71585811</v>
      </c>
      <c r="N75" s="32">
        <f>SUM(Table15[[#This Row],[Federal]:[Local]])</f>
        <v>240000</v>
      </c>
      <c r="O75" s="32">
        <v>216000</v>
      </c>
      <c r="P75" s="32">
        <v>0</v>
      </c>
      <c r="Q75" s="32">
        <v>24000</v>
      </c>
    </row>
    <row r="76" spans="7:17" ht="15" hidden="1" customHeight="1" x14ac:dyDescent="0.25">
      <c r="G76">
        <v>2018</v>
      </c>
      <c r="H76" s="48">
        <v>2017</v>
      </c>
      <c r="I76" t="s">
        <v>1320</v>
      </c>
      <c r="J76" t="s">
        <v>18</v>
      </c>
      <c r="K76" t="s">
        <v>1319</v>
      </c>
      <c r="L76" t="s">
        <v>9614</v>
      </c>
      <c r="M76" s="32">
        <v>71585811</v>
      </c>
      <c r="N76" s="32">
        <f>SUM(Table15[[#This Row],[Federal]:[Local]])</f>
        <v>430000</v>
      </c>
      <c r="O76" s="32">
        <v>387000</v>
      </c>
      <c r="P76" s="32">
        <v>0</v>
      </c>
      <c r="Q76" s="32">
        <v>43000</v>
      </c>
    </row>
    <row r="77" spans="7:17" ht="15" hidden="1" customHeight="1" x14ac:dyDescent="0.25">
      <c r="G77">
        <v>2018</v>
      </c>
      <c r="H77" s="48">
        <v>2017</v>
      </c>
      <c r="I77" t="s">
        <v>1320</v>
      </c>
      <c r="J77" t="s">
        <v>18</v>
      </c>
      <c r="K77" t="s">
        <v>1319</v>
      </c>
      <c r="L77" t="s">
        <v>9615</v>
      </c>
      <c r="M77" s="32">
        <v>71585811</v>
      </c>
      <c r="N77" s="32">
        <f>SUM(Table15[[#This Row],[Federal]:[Local]])</f>
        <v>1000000</v>
      </c>
      <c r="O77" s="32">
        <v>900000</v>
      </c>
      <c r="P77" s="32">
        <v>0</v>
      </c>
      <c r="Q77" s="32">
        <v>100000</v>
      </c>
    </row>
    <row r="78" spans="7:17" ht="15" hidden="1" customHeight="1" x14ac:dyDescent="0.25">
      <c r="G78">
        <v>2018</v>
      </c>
      <c r="H78" s="48">
        <v>2017</v>
      </c>
      <c r="I78" t="s">
        <v>1320</v>
      </c>
      <c r="J78" t="s">
        <v>18</v>
      </c>
      <c r="K78" t="s">
        <v>1319</v>
      </c>
      <c r="L78" t="s">
        <v>9616</v>
      </c>
      <c r="M78" s="32">
        <v>71585811</v>
      </c>
      <c r="N78" s="32">
        <f>SUM(Table15[[#This Row],[Federal]:[Local]])</f>
        <v>10000</v>
      </c>
      <c r="O78" s="32">
        <v>9000</v>
      </c>
      <c r="P78" s="32">
        <v>0</v>
      </c>
      <c r="Q78" s="32">
        <v>1000</v>
      </c>
    </row>
    <row r="79" spans="7:17" ht="15" hidden="1" customHeight="1" x14ac:dyDescent="0.25">
      <c r="G79">
        <v>2018</v>
      </c>
      <c r="H79" s="48">
        <v>2017</v>
      </c>
      <c r="I79" t="s">
        <v>1320</v>
      </c>
      <c r="J79" t="s">
        <v>18</v>
      </c>
      <c r="K79" t="s">
        <v>1319</v>
      </c>
      <c r="L79" t="s">
        <v>9617</v>
      </c>
      <c r="M79" s="32">
        <v>71585811</v>
      </c>
      <c r="N79" s="32">
        <f>SUM(Table15[[#This Row],[Federal]:[Local]])</f>
        <v>30000</v>
      </c>
      <c r="O79" s="32">
        <v>27000</v>
      </c>
      <c r="P79" s="32">
        <v>0</v>
      </c>
      <c r="Q79" s="32">
        <v>3000</v>
      </c>
    </row>
    <row r="80" spans="7:17" ht="15" hidden="1" customHeight="1" x14ac:dyDescent="0.25">
      <c r="G80">
        <v>2018</v>
      </c>
      <c r="H80" s="48">
        <v>2017</v>
      </c>
      <c r="I80" t="s">
        <v>1320</v>
      </c>
      <c r="J80" t="s">
        <v>18</v>
      </c>
      <c r="K80" t="s">
        <v>1319</v>
      </c>
      <c r="L80" t="s">
        <v>9618</v>
      </c>
      <c r="M80" s="32">
        <v>71585811</v>
      </c>
      <c r="N80" s="32">
        <f>SUM(Table15[[#This Row],[Federal]:[Local]])</f>
        <v>230000</v>
      </c>
      <c r="O80" s="32">
        <v>207000</v>
      </c>
      <c r="P80" s="32">
        <v>0</v>
      </c>
      <c r="Q80" s="32">
        <v>23000</v>
      </c>
    </row>
    <row r="81" spans="7:17" ht="15" hidden="1" customHeight="1" x14ac:dyDescent="0.25">
      <c r="G81">
        <v>2018</v>
      </c>
      <c r="H81" s="48">
        <v>2017</v>
      </c>
      <c r="I81" t="s">
        <v>9601</v>
      </c>
      <c r="J81" t="s">
        <v>18</v>
      </c>
      <c r="K81" t="s">
        <v>9619</v>
      </c>
      <c r="L81" t="s">
        <v>9620</v>
      </c>
      <c r="M81" s="32">
        <v>71585811</v>
      </c>
      <c r="N81" s="32">
        <f>SUM(Table15[[#This Row],[Federal]:[Local]])</f>
        <v>10000</v>
      </c>
      <c r="O81" s="32">
        <v>0</v>
      </c>
      <c r="P81" s="32">
        <v>9000</v>
      </c>
      <c r="Q81" s="32">
        <v>1000</v>
      </c>
    </row>
    <row r="82" spans="7:17" ht="15" hidden="1" customHeight="1" x14ac:dyDescent="0.25">
      <c r="G82">
        <v>2018</v>
      </c>
      <c r="H82" s="48">
        <v>2017</v>
      </c>
      <c r="I82" t="s">
        <v>9601</v>
      </c>
      <c r="J82" t="s">
        <v>18</v>
      </c>
      <c r="K82" t="s">
        <v>9619</v>
      </c>
      <c r="L82" t="s">
        <v>9621</v>
      </c>
      <c r="M82" s="32">
        <v>71585811</v>
      </c>
      <c r="N82" s="32">
        <f>SUM(Table15[[#This Row],[Federal]:[Local]])</f>
        <v>105000</v>
      </c>
      <c r="O82" s="32">
        <v>0</v>
      </c>
      <c r="P82" s="32">
        <v>94500</v>
      </c>
      <c r="Q82" s="32">
        <v>10500</v>
      </c>
    </row>
    <row r="83" spans="7:17" ht="15" hidden="1" customHeight="1" x14ac:dyDescent="0.25">
      <c r="G83">
        <v>2018</v>
      </c>
      <c r="H83" s="48">
        <v>2017</v>
      </c>
      <c r="I83" t="s">
        <v>9601</v>
      </c>
      <c r="J83" t="s">
        <v>18</v>
      </c>
      <c r="K83" t="s">
        <v>9619</v>
      </c>
      <c r="L83" t="s">
        <v>9622</v>
      </c>
      <c r="M83" s="32">
        <v>71585811</v>
      </c>
      <c r="N83" s="32">
        <f>SUM(Table15[[#This Row],[Federal]:[Local]])</f>
        <v>10000</v>
      </c>
      <c r="O83" s="32">
        <v>0</v>
      </c>
      <c r="P83" s="32">
        <v>9000</v>
      </c>
      <c r="Q83" s="32">
        <v>1000</v>
      </c>
    </row>
    <row r="84" spans="7:17" ht="15" hidden="1" customHeight="1" x14ac:dyDescent="0.25">
      <c r="G84">
        <v>2018</v>
      </c>
      <c r="H84" s="48">
        <v>2017</v>
      </c>
      <c r="I84" t="s">
        <v>9601</v>
      </c>
      <c r="J84" t="s">
        <v>18</v>
      </c>
      <c r="K84" t="s">
        <v>9619</v>
      </c>
      <c r="L84" t="s">
        <v>9623</v>
      </c>
      <c r="M84" s="32">
        <v>71585811</v>
      </c>
      <c r="N84" s="32">
        <f>SUM(Table15[[#This Row],[Federal]:[Local]])</f>
        <v>150000</v>
      </c>
      <c r="O84" s="32">
        <v>0</v>
      </c>
      <c r="P84" s="32">
        <v>135000</v>
      </c>
      <c r="Q84" s="32">
        <v>15000</v>
      </c>
    </row>
    <row r="85" spans="7:17" ht="15" hidden="1" customHeight="1" x14ac:dyDescent="0.25">
      <c r="G85">
        <v>2018</v>
      </c>
      <c r="H85" s="48">
        <v>2017</v>
      </c>
      <c r="I85" t="s">
        <v>9601</v>
      </c>
      <c r="J85" t="s">
        <v>18</v>
      </c>
      <c r="K85" t="s">
        <v>9619</v>
      </c>
      <c r="L85" t="s">
        <v>9624</v>
      </c>
      <c r="M85" s="32">
        <v>71585811</v>
      </c>
      <c r="N85" s="32">
        <f>SUM(Table15[[#This Row],[Federal]:[Local]])</f>
        <v>85000</v>
      </c>
      <c r="O85" s="32">
        <v>0</v>
      </c>
      <c r="P85" s="32">
        <v>76500</v>
      </c>
      <c r="Q85" s="32">
        <v>8500</v>
      </c>
    </row>
    <row r="86" spans="7:17" ht="15" hidden="1" customHeight="1" x14ac:dyDescent="0.25">
      <c r="G86">
        <v>2018</v>
      </c>
      <c r="H86" s="48">
        <v>2017</v>
      </c>
      <c r="I86" t="s">
        <v>9601</v>
      </c>
      <c r="J86" t="s">
        <v>18</v>
      </c>
      <c r="K86" t="s">
        <v>9619</v>
      </c>
      <c r="L86" t="s">
        <v>9625</v>
      </c>
      <c r="M86" s="32">
        <v>71585811</v>
      </c>
      <c r="N86" s="32">
        <f>SUM(Table15[[#This Row],[Federal]:[Local]])</f>
        <v>240000</v>
      </c>
      <c r="O86" s="32">
        <v>0</v>
      </c>
      <c r="P86" s="32">
        <v>216000</v>
      </c>
      <c r="Q86" s="32">
        <v>24000</v>
      </c>
    </row>
    <row r="87" spans="7:17" ht="15" hidden="1" customHeight="1" x14ac:dyDescent="0.25">
      <c r="G87">
        <v>2018</v>
      </c>
      <c r="H87" s="48">
        <v>2017</v>
      </c>
      <c r="I87" t="s">
        <v>8768</v>
      </c>
      <c r="J87" t="s">
        <v>18</v>
      </c>
      <c r="K87" t="s">
        <v>8767</v>
      </c>
      <c r="L87" t="s">
        <v>9626</v>
      </c>
      <c r="M87" s="32">
        <v>71585811</v>
      </c>
      <c r="N87" s="32">
        <f>SUM(Table15[[#This Row],[Federal]:[Local]])</f>
        <v>29500</v>
      </c>
      <c r="O87" s="32">
        <v>26550</v>
      </c>
      <c r="P87" s="32">
        <v>0</v>
      </c>
      <c r="Q87" s="32">
        <v>2950</v>
      </c>
    </row>
    <row r="88" spans="7:17" ht="15" hidden="1" customHeight="1" x14ac:dyDescent="0.25">
      <c r="G88">
        <v>2018</v>
      </c>
      <c r="H88" s="48">
        <v>2017</v>
      </c>
      <c r="I88" t="s">
        <v>8768</v>
      </c>
      <c r="J88" t="s">
        <v>18</v>
      </c>
      <c r="K88" t="s">
        <v>8767</v>
      </c>
      <c r="L88" t="s">
        <v>9627</v>
      </c>
      <c r="M88" s="32">
        <v>71585811</v>
      </c>
      <c r="N88" s="32">
        <f>SUM(Table15[[#This Row],[Federal]:[Local]])</f>
        <v>80000</v>
      </c>
      <c r="O88" s="32">
        <v>72000</v>
      </c>
      <c r="P88" s="32">
        <v>0</v>
      </c>
      <c r="Q88" s="32">
        <v>8000</v>
      </c>
    </row>
    <row r="89" spans="7:17" ht="15" hidden="1" customHeight="1" x14ac:dyDescent="0.25">
      <c r="G89">
        <v>2018</v>
      </c>
      <c r="H89" s="48">
        <v>2017</v>
      </c>
      <c r="I89" t="s">
        <v>8768</v>
      </c>
      <c r="J89" t="s">
        <v>18</v>
      </c>
      <c r="K89" t="s">
        <v>8767</v>
      </c>
      <c r="L89" t="s">
        <v>9628</v>
      </c>
      <c r="M89" s="32">
        <v>71585811</v>
      </c>
      <c r="N89" s="32">
        <f>SUM(Table15[[#This Row],[Federal]:[Local]])</f>
        <v>110000</v>
      </c>
      <c r="O89" s="32">
        <v>99000</v>
      </c>
      <c r="P89" s="32">
        <v>0</v>
      </c>
      <c r="Q89" s="32">
        <v>11000</v>
      </c>
    </row>
    <row r="90" spans="7:17" ht="15" hidden="1" customHeight="1" x14ac:dyDescent="0.25">
      <c r="G90">
        <v>2018</v>
      </c>
      <c r="H90" s="48">
        <v>2017</v>
      </c>
      <c r="I90" t="s">
        <v>8768</v>
      </c>
      <c r="J90" t="s">
        <v>18</v>
      </c>
      <c r="K90" t="s">
        <v>8767</v>
      </c>
      <c r="L90" t="s">
        <v>9629</v>
      </c>
      <c r="M90" s="32">
        <v>71585811</v>
      </c>
      <c r="N90" s="32">
        <f>SUM(Table15[[#This Row],[Federal]:[Local]])</f>
        <v>268248</v>
      </c>
      <c r="O90" s="32">
        <v>241424</v>
      </c>
      <c r="P90" s="32">
        <v>0</v>
      </c>
      <c r="Q90" s="32">
        <v>26824</v>
      </c>
    </row>
    <row r="91" spans="7:17" ht="15" hidden="1" customHeight="1" x14ac:dyDescent="0.25">
      <c r="G91">
        <v>2018</v>
      </c>
      <c r="H91" s="48">
        <v>2017</v>
      </c>
      <c r="I91" t="s">
        <v>8768</v>
      </c>
      <c r="J91" t="s">
        <v>18</v>
      </c>
      <c r="K91" t="s">
        <v>8767</v>
      </c>
      <c r="L91" t="s">
        <v>9630</v>
      </c>
      <c r="M91" s="32">
        <v>71585811</v>
      </c>
      <c r="N91" s="32">
        <f>SUM(Table15[[#This Row],[Federal]:[Local]])</f>
        <v>20000</v>
      </c>
      <c r="O91" s="32">
        <v>18000</v>
      </c>
      <c r="P91" s="32">
        <v>0</v>
      </c>
      <c r="Q91" s="32">
        <v>2000</v>
      </c>
    </row>
    <row r="92" spans="7:17" ht="15" hidden="1" customHeight="1" x14ac:dyDescent="0.25">
      <c r="G92">
        <v>2018</v>
      </c>
      <c r="H92" s="48">
        <v>2017</v>
      </c>
      <c r="I92" t="s">
        <v>8768</v>
      </c>
      <c r="J92" t="s">
        <v>18</v>
      </c>
      <c r="K92" t="s">
        <v>8767</v>
      </c>
      <c r="L92" t="s">
        <v>9631</v>
      </c>
      <c r="M92" s="32">
        <v>71585811</v>
      </c>
      <c r="N92" s="32">
        <f>SUM(Table15[[#This Row],[Federal]:[Local]])</f>
        <v>300000</v>
      </c>
      <c r="O92" s="32">
        <v>270000</v>
      </c>
      <c r="P92" s="32">
        <v>0</v>
      </c>
      <c r="Q92" s="32">
        <v>30000</v>
      </c>
    </row>
    <row r="93" spans="7:17" ht="15" hidden="1" customHeight="1" x14ac:dyDescent="0.25">
      <c r="G93">
        <v>2018</v>
      </c>
      <c r="H93" s="48">
        <v>2017</v>
      </c>
      <c r="I93" t="s">
        <v>8768</v>
      </c>
      <c r="J93" t="s">
        <v>18</v>
      </c>
      <c r="K93" t="s">
        <v>8767</v>
      </c>
      <c r="L93" t="s">
        <v>9632</v>
      </c>
      <c r="M93" s="32">
        <v>71585811</v>
      </c>
      <c r="N93" s="32">
        <f>SUM(Table15[[#This Row],[Federal]:[Local]])</f>
        <v>100000</v>
      </c>
      <c r="O93" s="32">
        <v>90000</v>
      </c>
      <c r="P93" s="32">
        <v>0</v>
      </c>
      <c r="Q93" s="32">
        <v>10000</v>
      </c>
    </row>
    <row r="94" spans="7:17" ht="15" hidden="1" customHeight="1" x14ac:dyDescent="0.25">
      <c r="G94">
        <v>2018</v>
      </c>
      <c r="H94" s="48">
        <v>2017</v>
      </c>
      <c r="I94" t="s">
        <v>8768</v>
      </c>
      <c r="J94" t="s">
        <v>18</v>
      </c>
      <c r="K94" t="s">
        <v>8767</v>
      </c>
      <c r="L94" t="s">
        <v>9633</v>
      </c>
      <c r="M94" s="32">
        <v>71585811</v>
      </c>
      <c r="N94" s="32">
        <f>SUM(Table15[[#This Row],[Federal]:[Local]])</f>
        <v>80000</v>
      </c>
      <c r="O94" s="32">
        <v>72000</v>
      </c>
      <c r="P94" s="32">
        <v>0</v>
      </c>
      <c r="Q94" s="32">
        <v>8000</v>
      </c>
    </row>
    <row r="95" spans="7:17" ht="15" hidden="1" customHeight="1" x14ac:dyDescent="0.25">
      <c r="G95">
        <v>2018</v>
      </c>
      <c r="H95" s="48">
        <v>2017</v>
      </c>
      <c r="I95" t="s">
        <v>9634</v>
      </c>
      <c r="J95" t="s">
        <v>18</v>
      </c>
      <c r="K95" t="s">
        <v>9635</v>
      </c>
      <c r="L95" t="s">
        <v>10</v>
      </c>
      <c r="M95" s="32">
        <v>71585811</v>
      </c>
      <c r="N95" s="32">
        <f>SUM(Table15[[#This Row],[Federal]:[Local]])</f>
        <v>70000</v>
      </c>
      <c r="O95" s="32">
        <v>0</v>
      </c>
      <c r="P95" s="32">
        <v>63000</v>
      </c>
      <c r="Q95" s="32">
        <v>7000</v>
      </c>
    </row>
    <row r="96" spans="7:17" ht="15" hidden="1" customHeight="1" x14ac:dyDescent="0.25">
      <c r="G96">
        <v>2018</v>
      </c>
      <c r="H96" s="48">
        <v>2017</v>
      </c>
      <c r="I96" t="s">
        <v>2349</v>
      </c>
      <c r="J96" t="s">
        <v>51</v>
      </c>
      <c r="K96" t="s">
        <v>2348</v>
      </c>
      <c r="L96" t="s">
        <v>9636</v>
      </c>
      <c r="M96" s="32">
        <v>71585811</v>
      </c>
      <c r="N96" s="32">
        <f>SUM(Table15[[#This Row],[Federal]:[Local]])</f>
        <v>175000</v>
      </c>
      <c r="O96" s="32">
        <v>157500</v>
      </c>
      <c r="P96" s="32">
        <v>0</v>
      </c>
      <c r="Q96" s="32">
        <v>17500</v>
      </c>
    </row>
    <row r="97" spans="7:17" ht="15" hidden="1" customHeight="1" x14ac:dyDescent="0.25">
      <c r="G97">
        <v>2018</v>
      </c>
      <c r="H97" s="48">
        <v>2017</v>
      </c>
      <c r="I97" t="s">
        <v>2433</v>
      </c>
      <c r="J97" t="s">
        <v>51</v>
      </c>
      <c r="K97" t="s">
        <v>9637</v>
      </c>
      <c r="L97" t="s">
        <v>9638</v>
      </c>
      <c r="M97" s="32">
        <v>71585811</v>
      </c>
      <c r="N97" s="32">
        <f>SUM(Table15[[#This Row],[Federal]:[Local]])</f>
        <v>4900</v>
      </c>
      <c r="O97" s="32">
        <v>4410</v>
      </c>
      <c r="P97" s="32">
        <v>0</v>
      </c>
      <c r="Q97" s="32">
        <v>490</v>
      </c>
    </row>
    <row r="98" spans="7:17" ht="15" hidden="1" customHeight="1" x14ac:dyDescent="0.25">
      <c r="G98">
        <v>2018</v>
      </c>
      <c r="H98" s="48">
        <v>2017</v>
      </c>
      <c r="I98" t="s">
        <v>2433</v>
      </c>
      <c r="J98" t="s">
        <v>51</v>
      </c>
      <c r="K98" t="s">
        <v>9637</v>
      </c>
      <c r="L98" t="s">
        <v>9639</v>
      </c>
      <c r="M98" s="32">
        <v>71585811</v>
      </c>
      <c r="N98" s="32">
        <f>SUM(Table15[[#This Row],[Federal]:[Local]])</f>
        <v>3400</v>
      </c>
      <c r="O98" s="32">
        <v>3060</v>
      </c>
      <c r="P98" s="32">
        <v>0</v>
      </c>
      <c r="Q98" s="32">
        <v>340</v>
      </c>
    </row>
    <row r="99" spans="7:17" ht="15" hidden="1" customHeight="1" x14ac:dyDescent="0.25">
      <c r="G99">
        <v>2018</v>
      </c>
      <c r="H99" s="48">
        <v>2017</v>
      </c>
      <c r="I99" t="s">
        <v>2433</v>
      </c>
      <c r="J99" t="s">
        <v>51</v>
      </c>
      <c r="K99" t="s">
        <v>9637</v>
      </c>
      <c r="L99" t="s">
        <v>9640</v>
      </c>
      <c r="M99" s="32">
        <v>71585811</v>
      </c>
      <c r="N99" s="32">
        <f>SUM(Table15[[#This Row],[Federal]:[Local]])</f>
        <v>126000</v>
      </c>
      <c r="O99" s="32">
        <v>113400</v>
      </c>
      <c r="P99" s="32">
        <v>0</v>
      </c>
      <c r="Q99" s="32">
        <v>12600</v>
      </c>
    </row>
    <row r="100" spans="7:17" ht="15" hidden="1" customHeight="1" x14ac:dyDescent="0.25">
      <c r="G100">
        <v>2018</v>
      </c>
      <c r="H100" s="48">
        <v>2017</v>
      </c>
      <c r="I100" t="s">
        <v>2433</v>
      </c>
      <c r="J100" t="s">
        <v>51</v>
      </c>
      <c r="K100" t="s">
        <v>9637</v>
      </c>
      <c r="L100" t="s">
        <v>9641</v>
      </c>
      <c r="M100" s="32">
        <v>71585811</v>
      </c>
      <c r="N100" s="32">
        <f>SUM(Table15[[#This Row],[Federal]:[Local]])</f>
        <v>20100</v>
      </c>
      <c r="O100" s="32">
        <v>18090</v>
      </c>
      <c r="P100" s="32">
        <v>0</v>
      </c>
      <c r="Q100" s="32">
        <v>2010</v>
      </c>
    </row>
    <row r="101" spans="7:17" ht="15" hidden="1" customHeight="1" x14ac:dyDescent="0.25">
      <c r="G101">
        <v>2018</v>
      </c>
      <c r="H101" s="48">
        <v>2017</v>
      </c>
      <c r="I101" t="s">
        <v>2433</v>
      </c>
      <c r="J101" t="s">
        <v>51</v>
      </c>
      <c r="K101" t="s">
        <v>9637</v>
      </c>
      <c r="L101" t="s">
        <v>9642</v>
      </c>
      <c r="M101" s="32">
        <v>71585811</v>
      </c>
      <c r="N101" s="32">
        <f>SUM(Table15[[#This Row],[Federal]:[Local]])</f>
        <v>172100</v>
      </c>
      <c r="O101" s="32">
        <v>154890</v>
      </c>
      <c r="P101" s="32">
        <v>0</v>
      </c>
      <c r="Q101" s="32">
        <v>17210</v>
      </c>
    </row>
    <row r="102" spans="7:17" ht="15" hidden="1" customHeight="1" x14ac:dyDescent="0.25">
      <c r="G102">
        <v>2018</v>
      </c>
      <c r="H102" s="48">
        <v>2017</v>
      </c>
      <c r="I102" t="s">
        <v>2433</v>
      </c>
      <c r="J102" t="s">
        <v>51</v>
      </c>
      <c r="K102" t="s">
        <v>9637</v>
      </c>
      <c r="L102" t="s">
        <v>9609</v>
      </c>
      <c r="M102" s="32">
        <v>71585811</v>
      </c>
      <c r="N102" s="32">
        <f>SUM(Table15[[#This Row],[Federal]:[Local]])</f>
        <v>170900</v>
      </c>
      <c r="O102" s="32">
        <v>153810</v>
      </c>
      <c r="P102" s="32">
        <v>0</v>
      </c>
      <c r="Q102" s="32">
        <v>17090</v>
      </c>
    </row>
    <row r="103" spans="7:17" ht="15" hidden="1" customHeight="1" x14ac:dyDescent="0.25">
      <c r="G103">
        <v>2018</v>
      </c>
      <c r="H103" s="48">
        <v>2017</v>
      </c>
      <c r="I103" t="s">
        <v>2433</v>
      </c>
      <c r="J103" t="s">
        <v>51</v>
      </c>
      <c r="K103" t="s">
        <v>9637</v>
      </c>
      <c r="L103" t="s">
        <v>9643</v>
      </c>
      <c r="M103" s="32">
        <v>71585811</v>
      </c>
      <c r="N103" s="32">
        <f>SUM(Table15[[#This Row],[Federal]:[Local]])</f>
        <v>176300</v>
      </c>
      <c r="O103" s="32">
        <v>158670</v>
      </c>
      <c r="P103" s="32">
        <v>0</v>
      </c>
      <c r="Q103" s="32">
        <v>17630</v>
      </c>
    </row>
    <row r="104" spans="7:17" ht="15" hidden="1" customHeight="1" x14ac:dyDescent="0.25">
      <c r="G104">
        <v>2018</v>
      </c>
      <c r="H104" s="48">
        <v>2017</v>
      </c>
      <c r="I104" t="s">
        <v>2485</v>
      </c>
      <c r="J104" t="s">
        <v>51</v>
      </c>
      <c r="K104" t="s">
        <v>9521</v>
      </c>
      <c r="L104" t="s">
        <v>9644</v>
      </c>
      <c r="M104" s="32">
        <v>71585811</v>
      </c>
      <c r="N104" s="32">
        <f>SUM(Table15[[#This Row],[Federal]:[Local]])</f>
        <v>441409</v>
      </c>
      <c r="O104" s="32">
        <v>397269</v>
      </c>
      <c r="P104" s="32">
        <v>0</v>
      </c>
      <c r="Q104" s="32">
        <v>44140</v>
      </c>
    </row>
    <row r="105" spans="7:17" ht="15" hidden="1" customHeight="1" x14ac:dyDescent="0.25">
      <c r="G105">
        <v>2018</v>
      </c>
      <c r="H105" s="48">
        <v>2017</v>
      </c>
      <c r="I105" t="s">
        <v>2485</v>
      </c>
      <c r="J105" t="s">
        <v>51</v>
      </c>
      <c r="K105" t="s">
        <v>9521</v>
      </c>
      <c r="L105" t="s">
        <v>9645</v>
      </c>
      <c r="M105" s="32">
        <v>71585811</v>
      </c>
      <c r="N105" s="32">
        <f>SUM(Table15[[#This Row],[Federal]:[Local]])</f>
        <v>2197348</v>
      </c>
      <c r="O105" s="32">
        <v>1977614</v>
      </c>
      <c r="P105" s="32">
        <v>0</v>
      </c>
      <c r="Q105" s="32">
        <v>219734</v>
      </c>
    </row>
    <row r="106" spans="7:17" ht="15" hidden="1" customHeight="1" x14ac:dyDescent="0.25">
      <c r="G106">
        <v>2018</v>
      </c>
      <c r="H106" s="48">
        <v>2017</v>
      </c>
      <c r="I106" t="s">
        <v>2485</v>
      </c>
      <c r="J106" t="s">
        <v>51</v>
      </c>
      <c r="K106" t="s">
        <v>9521</v>
      </c>
      <c r="L106" t="s">
        <v>9646</v>
      </c>
      <c r="M106" s="32">
        <v>71585811</v>
      </c>
      <c r="N106" s="32">
        <f>SUM(Table15[[#This Row],[Federal]:[Local]])</f>
        <v>594163</v>
      </c>
      <c r="O106" s="32">
        <v>534747</v>
      </c>
      <c r="P106" s="32">
        <v>0</v>
      </c>
      <c r="Q106" s="32">
        <v>59416</v>
      </c>
    </row>
    <row r="107" spans="7:17" ht="15" hidden="1" customHeight="1" x14ac:dyDescent="0.25">
      <c r="G107">
        <v>2018</v>
      </c>
      <c r="H107" s="48">
        <v>2017</v>
      </c>
      <c r="I107" t="s">
        <v>2485</v>
      </c>
      <c r="J107" t="s">
        <v>51</v>
      </c>
      <c r="K107" t="s">
        <v>9521</v>
      </c>
      <c r="L107" t="s">
        <v>9647</v>
      </c>
      <c r="M107" s="32">
        <v>71585811</v>
      </c>
      <c r="N107" s="32">
        <f>SUM(Table15[[#This Row],[Federal]:[Local]])</f>
        <v>349628</v>
      </c>
      <c r="O107" s="32">
        <v>314666</v>
      </c>
      <c r="P107" s="32">
        <v>0</v>
      </c>
      <c r="Q107" s="32">
        <v>34962</v>
      </c>
    </row>
    <row r="108" spans="7:17" ht="15" hidden="1" customHeight="1" x14ac:dyDescent="0.25">
      <c r="G108">
        <v>2018</v>
      </c>
      <c r="H108" s="48">
        <v>2017</v>
      </c>
      <c r="I108" t="s">
        <v>2666</v>
      </c>
      <c r="J108" t="s">
        <v>18</v>
      </c>
      <c r="K108" t="s">
        <v>2665</v>
      </c>
      <c r="L108" t="s">
        <v>9648</v>
      </c>
      <c r="M108" s="32">
        <v>71585811</v>
      </c>
      <c r="N108" s="32">
        <f>SUM(Table15[[#This Row],[Federal]:[Local]])</f>
        <v>425504</v>
      </c>
      <c r="O108" s="32">
        <v>0</v>
      </c>
      <c r="P108" s="32">
        <v>382953</v>
      </c>
      <c r="Q108" s="32">
        <v>42551</v>
      </c>
    </row>
    <row r="109" spans="7:17" ht="15" hidden="1" customHeight="1" x14ac:dyDescent="0.25">
      <c r="G109">
        <v>2018</v>
      </c>
      <c r="H109" s="48">
        <v>2017</v>
      </c>
      <c r="I109" t="s">
        <v>2666</v>
      </c>
      <c r="J109" t="s">
        <v>18</v>
      </c>
      <c r="K109" t="s">
        <v>2665</v>
      </c>
      <c r="L109" t="s">
        <v>9649</v>
      </c>
      <c r="M109" s="32">
        <v>71585811</v>
      </c>
      <c r="N109" s="32">
        <f>SUM(Table15[[#This Row],[Federal]:[Local]])</f>
        <v>89578</v>
      </c>
      <c r="O109" s="32">
        <v>0</v>
      </c>
      <c r="P109" s="32">
        <v>80620</v>
      </c>
      <c r="Q109" s="32">
        <v>8958</v>
      </c>
    </row>
    <row r="110" spans="7:17" ht="15" hidden="1" customHeight="1" x14ac:dyDescent="0.25">
      <c r="G110">
        <v>2018</v>
      </c>
      <c r="H110" s="48">
        <v>2017</v>
      </c>
      <c r="I110" t="s">
        <v>2666</v>
      </c>
      <c r="J110" t="s">
        <v>18</v>
      </c>
      <c r="K110" t="s">
        <v>2665</v>
      </c>
      <c r="L110" t="s">
        <v>9650</v>
      </c>
      <c r="M110" s="32">
        <v>71585811</v>
      </c>
      <c r="N110" s="32">
        <f>SUM(Table15[[#This Row],[Federal]:[Local]])</f>
        <v>167963</v>
      </c>
      <c r="O110" s="32">
        <v>0</v>
      </c>
      <c r="P110" s="32">
        <v>151166</v>
      </c>
      <c r="Q110" s="32">
        <v>16797</v>
      </c>
    </row>
    <row r="111" spans="7:17" ht="15" hidden="1" customHeight="1" x14ac:dyDescent="0.25">
      <c r="G111">
        <v>2018</v>
      </c>
      <c r="H111" s="48">
        <v>2017</v>
      </c>
      <c r="I111" t="s">
        <v>2666</v>
      </c>
      <c r="J111" t="s">
        <v>18</v>
      </c>
      <c r="K111" t="s">
        <v>2665</v>
      </c>
      <c r="L111" t="s">
        <v>9651</v>
      </c>
      <c r="M111" s="32">
        <v>71585811</v>
      </c>
      <c r="N111" s="32">
        <f>SUM(Table15[[#This Row],[Federal]:[Local]])</f>
        <v>39188</v>
      </c>
      <c r="O111" s="32">
        <v>0</v>
      </c>
      <c r="P111" s="32">
        <v>35269</v>
      </c>
      <c r="Q111" s="32">
        <v>3919</v>
      </c>
    </row>
    <row r="112" spans="7:17" ht="15" hidden="1" customHeight="1" x14ac:dyDescent="0.25">
      <c r="G112">
        <v>2018</v>
      </c>
      <c r="H112" s="48">
        <v>2017</v>
      </c>
      <c r="I112" t="s">
        <v>2666</v>
      </c>
      <c r="J112" t="s">
        <v>18</v>
      </c>
      <c r="K112" t="s">
        <v>2665</v>
      </c>
      <c r="L112" t="s">
        <v>9652</v>
      </c>
      <c r="M112" s="32">
        <v>71585811</v>
      </c>
      <c r="N112" s="32">
        <f>SUM(Table15[[#This Row],[Federal]:[Local]])</f>
        <v>5600</v>
      </c>
      <c r="O112" s="32">
        <v>0</v>
      </c>
      <c r="P112" s="32">
        <v>5040</v>
      </c>
      <c r="Q112" s="32">
        <v>560</v>
      </c>
    </row>
    <row r="113" spans="7:17" ht="15" hidden="1" customHeight="1" x14ac:dyDescent="0.25">
      <c r="G113">
        <v>2018</v>
      </c>
      <c r="H113" s="48">
        <v>2017</v>
      </c>
      <c r="I113" t="s">
        <v>2666</v>
      </c>
      <c r="J113" t="s">
        <v>18</v>
      </c>
      <c r="K113" t="s">
        <v>2665</v>
      </c>
      <c r="L113" t="s">
        <v>9653</v>
      </c>
      <c r="M113" s="32">
        <v>71585811</v>
      </c>
      <c r="N113" s="32">
        <f>SUM(Table15[[#This Row],[Federal]:[Local]])</f>
        <v>27995</v>
      </c>
      <c r="O113" s="32">
        <v>0</v>
      </c>
      <c r="P113" s="32">
        <v>25195</v>
      </c>
      <c r="Q113" s="32">
        <v>2800</v>
      </c>
    </row>
    <row r="114" spans="7:17" ht="15" hidden="1" customHeight="1" x14ac:dyDescent="0.25">
      <c r="G114">
        <v>2018</v>
      </c>
      <c r="H114" s="48">
        <v>2017</v>
      </c>
      <c r="I114" t="s">
        <v>2666</v>
      </c>
      <c r="J114" t="s">
        <v>18</v>
      </c>
      <c r="K114" t="s">
        <v>2665</v>
      </c>
      <c r="L114" t="s">
        <v>9644</v>
      </c>
      <c r="M114" s="32">
        <v>71585811</v>
      </c>
      <c r="N114" s="32">
        <f>SUM(Table15[[#This Row],[Federal]:[Local]])</f>
        <v>229545</v>
      </c>
      <c r="O114" s="32">
        <v>0</v>
      </c>
      <c r="P114" s="32">
        <v>206590</v>
      </c>
      <c r="Q114" s="32">
        <v>22955</v>
      </c>
    </row>
    <row r="115" spans="7:17" ht="15" hidden="1" customHeight="1" x14ac:dyDescent="0.25">
      <c r="G115">
        <v>2018</v>
      </c>
      <c r="H115" s="48">
        <v>2017</v>
      </c>
      <c r="I115" t="s">
        <v>2666</v>
      </c>
      <c r="J115" t="s">
        <v>18</v>
      </c>
      <c r="K115" t="s">
        <v>2665</v>
      </c>
      <c r="L115" t="s">
        <v>9654</v>
      </c>
      <c r="M115" s="32">
        <v>71585811</v>
      </c>
      <c r="N115" s="32">
        <f>SUM(Table15[[#This Row],[Federal]:[Local]])</f>
        <v>83977</v>
      </c>
      <c r="O115" s="32">
        <v>0</v>
      </c>
      <c r="P115" s="32">
        <v>75579</v>
      </c>
      <c r="Q115" s="32">
        <v>8398</v>
      </c>
    </row>
    <row r="116" spans="7:17" ht="15" hidden="1" customHeight="1" x14ac:dyDescent="0.25">
      <c r="G116">
        <v>2018</v>
      </c>
      <c r="H116" s="48">
        <v>2017</v>
      </c>
      <c r="I116" t="s">
        <v>2666</v>
      </c>
      <c r="J116" t="s">
        <v>18</v>
      </c>
      <c r="K116" t="s">
        <v>2665</v>
      </c>
      <c r="L116" t="s">
        <v>9655</v>
      </c>
      <c r="M116" s="32">
        <v>71585811</v>
      </c>
      <c r="N116" s="32">
        <f>SUM(Table15[[#This Row],[Federal]:[Local]])</f>
        <v>492697</v>
      </c>
      <c r="O116" s="32">
        <v>0</v>
      </c>
      <c r="P116" s="32">
        <v>443427</v>
      </c>
      <c r="Q116" s="32">
        <v>49270</v>
      </c>
    </row>
    <row r="117" spans="7:17" ht="15" hidden="1" customHeight="1" x14ac:dyDescent="0.25">
      <c r="G117">
        <v>2018</v>
      </c>
      <c r="H117" s="48">
        <v>2017</v>
      </c>
      <c r="I117" t="s">
        <v>2666</v>
      </c>
      <c r="J117" t="s">
        <v>18</v>
      </c>
      <c r="K117" t="s">
        <v>2665</v>
      </c>
      <c r="L117" t="s">
        <v>9656</v>
      </c>
      <c r="M117" s="32">
        <v>71585811</v>
      </c>
      <c r="N117" s="32">
        <f>SUM(Table15[[#This Row],[Federal]:[Local]])</f>
        <v>190357</v>
      </c>
      <c r="O117" s="32">
        <v>0</v>
      </c>
      <c r="P117" s="32">
        <v>171321</v>
      </c>
      <c r="Q117" s="32">
        <v>19036</v>
      </c>
    </row>
    <row r="118" spans="7:17" ht="15" hidden="1" customHeight="1" x14ac:dyDescent="0.25">
      <c r="G118">
        <v>2018</v>
      </c>
      <c r="H118" s="48">
        <v>2017</v>
      </c>
      <c r="I118" t="s">
        <v>2666</v>
      </c>
      <c r="J118" t="s">
        <v>18</v>
      </c>
      <c r="K118" t="s">
        <v>2665</v>
      </c>
      <c r="L118" t="s">
        <v>9657</v>
      </c>
      <c r="M118" s="32">
        <v>71585811</v>
      </c>
      <c r="N118" s="32">
        <f>SUM(Table15[[#This Row],[Federal]:[Local]])</f>
        <v>33596</v>
      </c>
      <c r="O118" s="32">
        <v>0</v>
      </c>
      <c r="P118" s="32">
        <v>30236</v>
      </c>
      <c r="Q118" s="32">
        <v>3360</v>
      </c>
    </row>
    <row r="119" spans="7:17" ht="15" hidden="1" customHeight="1" x14ac:dyDescent="0.25">
      <c r="G119">
        <v>2018</v>
      </c>
      <c r="H119" s="48">
        <v>2017</v>
      </c>
      <c r="I119" t="s">
        <v>2666</v>
      </c>
      <c r="J119" t="s">
        <v>18</v>
      </c>
      <c r="K119" t="s">
        <v>9658</v>
      </c>
      <c r="L119" t="s">
        <v>9659</v>
      </c>
      <c r="M119" s="32">
        <v>71585811</v>
      </c>
      <c r="N119" s="32">
        <f>SUM(Table15[[#This Row],[Federal]:[Local]])</f>
        <v>101200</v>
      </c>
      <c r="O119" s="32">
        <v>91080</v>
      </c>
      <c r="P119" s="32">
        <v>0</v>
      </c>
      <c r="Q119" s="32">
        <v>10120</v>
      </c>
    </row>
    <row r="120" spans="7:17" ht="15" hidden="1" customHeight="1" x14ac:dyDescent="0.25">
      <c r="G120">
        <v>2018</v>
      </c>
      <c r="H120" s="48">
        <v>2017</v>
      </c>
      <c r="I120" t="s">
        <v>2931</v>
      </c>
      <c r="J120" t="s">
        <v>18</v>
      </c>
      <c r="K120" t="s">
        <v>2930</v>
      </c>
      <c r="L120" t="s">
        <v>9660</v>
      </c>
      <c r="M120" s="32">
        <v>71585811</v>
      </c>
      <c r="N120" s="32">
        <f>SUM(Table15[[#This Row],[Federal]:[Local]])</f>
        <v>25000</v>
      </c>
      <c r="O120" s="32">
        <v>22500</v>
      </c>
      <c r="P120" s="32">
        <v>0</v>
      </c>
      <c r="Q120" s="32">
        <v>2500</v>
      </c>
    </row>
    <row r="121" spans="7:17" ht="15" hidden="1" customHeight="1" x14ac:dyDescent="0.25">
      <c r="G121">
        <v>2018</v>
      </c>
      <c r="H121" s="48">
        <v>2017</v>
      </c>
      <c r="I121" t="s">
        <v>2931</v>
      </c>
      <c r="J121" t="s">
        <v>18</v>
      </c>
      <c r="K121" t="s">
        <v>2930</v>
      </c>
      <c r="L121" t="s">
        <v>9661</v>
      </c>
      <c r="M121" s="32">
        <v>71585811</v>
      </c>
      <c r="N121" s="32">
        <f>SUM(Table15[[#This Row],[Federal]:[Local]])</f>
        <v>235600</v>
      </c>
      <c r="O121" s="32">
        <v>212040</v>
      </c>
      <c r="P121" s="32">
        <v>0</v>
      </c>
      <c r="Q121" s="32">
        <v>23560</v>
      </c>
    </row>
    <row r="122" spans="7:17" ht="15" hidden="1" customHeight="1" x14ac:dyDescent="0.25">
      <c r="G122">
        <v>2018</v>
      </c>
      <c r="H122" s="48">
        <v>2017</v>
      </c>
      <c r="I122" t="s">
        <v>2931</v>
      </c>
      <c r="J122" t="s">
        <v>18</v>
      </c>
      <c r="K122" t="s">
        <v>2930</v>
      </c>
      <c r="L122" t="s">
        <v>9662</v>
      </c>
      <c r="M122" s="32">
        <v>71585811</v>
      </c>
      <c r="N122" s="32">
        <f>SUM(Table15[[#This Row],[Federal]:[Local]])</f>
        <v>110000</v>
      </c>
      <c r="O122" s="32">
        <v>99000</v>
      </c>
      <c r="P122" s="32">
        <v>0</v>
      </c>
      <c r="Q122" s="32">
        <v>11000</v>
      </c>
    </row>
    <row r="123" spans="7:17" ht="15" hidden="1" customHeight="1" x14ac:dyDescent="0.25">
      <c r="G123">
        <v>2018</v>
      </c>
      <c r="H123" s="48">
        <v>2017</v>
      </c>
      <c r="I123" t="s">
        <v>2931</v>
      </c>
      <c r="J123" t="s">
        <v>18</v>
      </c>
      <c r="K123" t="s">
        <v>2930</v>
      </c>
      <c r="L123" t="s">
        <v>9663</v>
      </c>
      <c r="M123" s="32">
        <v>71585811</v>
      </c>
      <c r="N123" s="32">
        <f>SUM(Table15[[#This Row],[Federal]:[Local]])</f>
        <v>10000</v>
      </c>
      <c r="O123" s="32">
        <v>9000</v>
      </c>
      <c r="P123" s="32">
        <v>0</v>
      </c>
      <c r="Q123" s="32">
        <v>1000</v>
      </c>
    </row>
    <row r="124" spans="7:17" ht="15" hidden="1" customHeight="1" x14ac:dyDescent="0.25">
      <c r="G124">
        <v>2018</v>
      </c>
      <c r="H124" s="48">
        <v>2017</v>
      </c>
      <c r="I124" t="s">
        <v>2931</v>
      </c>
      <c r="J124" t="s">
        <v>18</v>
      </c>
      <c r="K124" t="s">
        <v>2930</v>
      </c>
      <c r="L124" t="s">
        <v>9664</v>
      </c>
      <c r="M124" s="32">
        <v>71585811</v>
      </c>
      <c r="N124" s="32">
        <f>SUM(Table15[[#This Row],[Federal]:[Local]])</f>
        <v>20000</v>
      </c>
      <c r="O124" s="32">
        <v>18000</v>
      </c>
      <c r="P124" s="32">
        <v>0</v>
      </c>
      <c r="Q124" s="32">
        <v>2000</v>
      </c>
    </row>
    <row r="125" spans="7:17" ht="15" hidden="1" customHeight="1" x14ac:dyDescent="0.25">
      <c r="G125">
        <v>2018</v>
      </c>
      <c r="H125" s="48">
        <v>2017</v>
      </c>
      <c r="I125" t="s">
        <v>2931</v>
      </c>
      <c r="J125" t="s">
        <v>18</v>
      </c>
      <c r="K125" t="s">
        <v>2930</v>
      </c>
      <c r="L125" t="s">
        <v>9665</v>
      </c>
      <c r="M125" s="32">
        <v>71585811</v>
      </c>
      <c r="N125" s="32">
        <f>SUM(Table15[[#This Row],[Federal]:[Local]])</f>
        <v>66000</v>
      </c>
      <c r="O125" s="32">
        <v>59400</v>
      </c>
      <c r="P125" s="32">
        <v>0</v>
      </c>
      <c r="Q125" s="32">
        <v>6600</v>
      </c>
    </row>
    <row r="126" spans="7:17" ht="15" hidden="1" customHeight="1" x14ac:dyDescent="0.25">
      <c r="G126">
        <v>2018</v>
      </c>
      <c r="H126" s="48">
        <v>2017</v>
      </c>
      <c r="I126" t="s">
        <v>2931</v>
      </c>
      <c r="J126" t="s">
        <v>18</v>
      </c>
      <c r="K126" t="s">
        <v>2930</v>
      </c>
      <c r="L126" t="s">
        <v>9666</v>
      </c>
      <c r="M126" s="32">
        <v>71585811</v>
      </c>
      <c r="N126" s="32">
        <f>SUM(Table15[[#This Row],[Federal]:[Local]])</f>
        <v>110000</v>
      </c>
      <c r="O126" s="32">
        <v>99000</v>
      </c>
      <c r="P126" s="32">
        <v>0</v>
      </c>
      <c r="Q126" s="32">
        <v>11000</v>
      </c>
    </row>
    <row r="127" spans="7:17" ht="15" hidden="1" customHeight="1" x14ac:dyDescent="0.25">
      <c r="G127">
        <v>2018</v>
      </c>
      <c r="H127" s="48">
        <v>2017</v>
      </c>
      <c r="I127" t="s">
        <v>2931</v>
      </c>
      <c r="J127" t="s">
        <v>18</v>
      </c>
      <c r="K127" t="s">
        <v>2930</v>
      </c>
      <c r="L127" t="s">
        <v>9667</v>
      </c>
      <c r="M127" s="32">
        <v>71585811</v>
      </c>
      <c r="N127" s="32">
        <f>SUM(Table15[[#This Row],[Federal]:[Local]])</f>
        <v>90000</v>
      </c>
      <c r="O127" s="32">
        <v>81000</v>
      </c>
      <c r="P127" s="32">
        <v>0</v>
      </c>
      <c r="Q127" s="32">
        <v>9000</v>
      </c>
    </row>
    <row r="128" spans="7:17" ht="15" hidden="1" customHeight="1" x14ac:dyDescent="0.25">
      <c r="G128">
        <v>2018</v>
      </c>
      <c r="H128" s="48">
        <v>2017</v>
      </c>
      <c r="I128" t="s">
        <v>3075</v>
      </c>
      <c r="J128" t="s">
        <v>18</v>
      </c>
      <c r="K128" t="s">
        <v>9668</v>
      </c>
      <c r="L128" t="s">
        <v>9669</v>
      </c>
      <c r="M128" s="32">
        <v>71585811</v>
      </c>
      <c r="N128" s="32">
        <f>SUM(Table15[[#This Row],[Federal]:[Local]])</f>
        <v>585000</v>
      </c>
      <c r="O128" s="32">
        <v>526500</v>
      </c>
      <c r="P128" s="32">
        <v>0</v>
      </c>
      <c r="Q128" s="32">
        <v>58500</v>
      </c>
    </row>
    <row r="129" spans="7:17" ht="15" hidden="1" customHeight="1" x14ac:dyDescent="0.25">
      <c r="G129">
        <v>2018</v>
      </c>
      <c r="H129" s="48">
        <v>2017</v>
      </c>
      <c r="I129" t="s">
        <v>3160</v>
      </c>
      <c r="J129" t="s">
        <v>18</v>
      </c>
      <c r="K129" t="s">
        <v>3159</v>
      </c>
      <c r="L129" t="s">
        <v>9670</v>
      </c>
      <c r="M129" s="32">
        <v>71585811</v>
      </c>
      <c r="N129" s="32">
        <f>SUM(Table15[[#This Row],[Federal]:[Local]])</f>
        <v>560324</v>
      </c>
      <c r="O129" s="32">
        <v>504291</v>
      </c>
      <c r="P129" s="32">
        <v>0</v>
      </c>
      <c r="Q129" s="32">
        <v>56033</v>
      </c>
    </row>
    <row r="130" spans="7:17" ht="15" hidden="1" customHeight="1" x14ac:dyDescent="0.25">
      <c r="G130">
        <v>2018</v>
      </c>
      <c r="H130" s="48">
        <v>2017</v>
      </c>
      <c r="I130" t="s">
        <v>3160</v>
      </c>
      <c r="J130" t="s">
        <v>18</v>
      </c>
      <c r="K130" t="s">
        <v>3159</v>
      </c>
      <c r="L130" t="s">
        <v>9671</v>
      </c>
      <c r="M130" s="32">
        <v>71585811</v>
      </c>
      <c r="N130" s="32">
        <f>SUM(Table15[[#This Row],[Federal]:[Local]])</f>
        <v>6750</v>
      </c>
      <c r="O130" s="32">
        <v>6075</v>
      </c>
      <c r="P130" s="32">
        <v>0</v>
      </c>
      <c r="Q130" s="32">
        <v>675</v>
      </c>
    </row>
    <row r="131" spans="7:17" ht="15" hidden="1" customHeight="1" x14ac:dyDescent="0.25">
      <c r="G131">
        <v>2018</v>
      </c>
      <c r="H131" s="48">
        <v>2017</v>
      </c>
      <c r="I131" t="s">
        <v>3160</v>
      </c>
      <c r="J131" t="s">
        <v>18</v>
      </c>
      <c r="K131" t="s">
        <v>3159</v>
      </c>
      <c r="L131" t="s">
        <v>9672</v>
      </c>
      <c r="M131" s="32">
        <v>71585811</v>
      </c>
      <c r="N131" s="32">
        <f>SUM(Table15[[#This Row],[Federal]:[Local]])</f>
        <v>25198</v>
      </c>
      <c r="O131" s="32">
        <v>22678</v>
      </c>
      <c r="P131" s="32">
        <v>0</v>
      </c>
      <c r="Q131" s="32">
        <v>2520</v>
      </c>
    </row>
    <row r="132" spans="7:17" ht="15" hidden="1" customHeight="1" x14ac:dyDescent="0.25">
      <c r="G132">
        <v>2018</v>
      </c>
      <c r="H132" s="48">
        <v>2017</v>
      </c>
      <c r="I132" t="s">
        <v>3160</v>
      </c>
      <c r="J132" t="s">
        <v>18</v>
      </c>
      <c r="K132" t="s">
        <v>3159</v>
      </c>
      <c r="L132" t="s">
        <v>9673</v>
      </c>
      <c r="M132" s="32">
        <v>71585811</v>
      </c>
      <c r="N132" s="32">
        <f>SUM(Table15[[#This Row],[Federal]:[Local]])</f>
        <v>291330</v>
      </c>
      <c r="O132" s="32">
        <v>262197</v>
      </c>
      <c r="P132" s="32">
        <v>0</v>
      </c>
      <c r="Q132" s="32">
        <v>29133</v>
      </c>
    </row>
    <row r="133" spans="7:17" ht="15" hidden="1" customHeight="1" x14ac:dyDescent="0.25">
      <c r="G133">
        <v>2018</v>
      </c>
      <c r="H133" s="48">
        <v>2017</v>
      </c>
      <c r="I133" t="s">
        <v>3160</v>
      </c>
      <c r="J133" t="s">
        <v>18</v>
      </c>
      <c r="K133" t="s">
        <v>3159</v>
      </c>
      <c r="L133" t="s">
        <v>9674</v>
      </c>
      <c r="M133" s="32">
        <v>71585811</v>
      </c>
      <c r="N133" s="32">
        <f>SUM(Table15[[#This Row],[Federal]:[Local]])</f>
        <v>180300</v>
      </c>
      <c r="O133" s="32">
        <v>162270</v>
      </c>
      <c r="P133" s="32">
        <v>0</v>
      </c>
      <c r="Q133" s="32">
        <v>18030</v>
      </c>
    </row>
    <row r="134" spans="7:17" ht="15" hidden="1" customHeight="1" x14ac:dyDescent="0.25">
      <c r="G134">
        <v>2018</v>
      </c>
      <c r="H134" s="48">
        <v>2017</v>
      </c>
      <c r="I134" t="s">
        <v>3160</v>
      </c>
      <c r="J134" t="s">
        <v>18</v>
      </c>
      <c r="K134" t="s">
        <v>3159</v>
      </c>
      <c r="L134" t="s">
        <v>9675</v>
      </c>
      <c r="M134" s="32">
        <v>71585811</v>
      </c>
      <c r="N134" s="32">
        <f>SUM(Table15[[#This Row],[Federal]:[Local]])</f>
        <v>189918</v>
      </c>
      <c r="O134" s="32">
        <v>170926</v>
      </c>
      <c r="P134" s="32">
        <v>0</v>
      </c>
      <c r="Q134" s="32">
        <v>18992</v>
      </c>
    </row>
    <row r="135" spans="7:17" ht="15" hidden="1" customHeight="1" x14ac:dyDescent="0.25">
      <c r="G135">
        <v>2018</v>
      </c>
      <c r="H135" s="48">
        <v>2017</v>
      </c>
      <c r="I135" t="s">
        <v>3160</v>
      </c>
      <c r="J135" t="s">
        <v>18</v>
      </c>
      <c r="K135" t="s">
        <v>3159</v>
      </c>
      <c r="L135" t="s">
        <v>9676</v>
      </c>
      <c r="M135" s="32">
        <v>71585811</v>
      </c>
      <c r="N135" s="32">
        <f>SUM(Table15[[#This Row],[Federal]:[Local]])</f>
        <v>13000</v>
      </c>
      <c r="O135" s="32">
        <v>11700</v>
      </c>
      <c r="P135" s="32">
        <v>0</v>
      </c>
      <c r="Q135" s="32">
        <v>1300</v>
      </c>
    </row>
    <row r="136" spans="7:17" ht="15" hidden="1" customHeight="1" x14ac:dyDescent="0.25">
      <c r="G136">
        <v>2018</v>
      </c>
      <c r="H136" s="48">
        <v>2017</v>
      </c>
      <c r="I136" t="s">
        <v>3160</v>
      </c>
      <c r="J136" t="s">
        <v>18</v>
      </c>
      <c r="K136" t="s">
        <v>3159</v>
      </c>
      <c r="L136" t="s">
        <v>9677</v>
      </c>
      <c r="M136" s="32">
        <v>71585811</v>
      </c>
      <c r="N136" s="32">
        <f>SUM(Table15[[#This Row],[Federal]:[Local]])</f>
        <v>44425</v>
      </c>
      <c r="O136" s="32">
        <v>39982</v>
      </c>
      <c r="P136" s="32">
        <v>0</v>
      </c>
      <c r="Q136" s="32">
        <v>4443</v>
      </c>
    </row>
    <row r="137" spans="7:17" ht="15" hidden="1" customHeight="1" x14ac:dyDescent="0.25">
      <c r="G137">
        <v>2018</v>
      </c>
      <c r="H137" s="48">
        <v>2017</v>
      </c>
      <c r="I137" t="s">
        <v>3160</v>
      </c>
      <c r="J137" t="s">
        <v>18</v>
      </c>
      <c r="K137" t="s">
        <v>3159</v>
      </c>
      <c r="L137" t="s">
        <v>9678</v>
      </c>
      <c r="M137" s="32">
        <v>71585811</v>
      </c>
      <c r="N137" s="32">
        <f>SUM(Table15[[#This Row],[Federal]:[Local]])</f>
        <v>345774</v>
      </c>
      <c r="O137" s="32">
        <v>311196</v>
      </c>
      <c r="P137" s="32">
        <v>0</v>
      </c>
      <c r="Q137" s="32">
        <v>34578</v>
      </c>
    </row>
    <row r="138" spans="7:17" ht="15" hidden="1" customHeight="1" x14ac:dyDescent="0.25">
      <c r="G138">
        <v>2018</v>
      </c>
      <c r="H138" s="48">
        <v>2017</v>
      </c>
      <c r="I138" t="s">
        <v>3173</v>
      </c>
      <c r="J138" t="s">
        <v>51</v>
      </c>
      <c r="K138" t="s">
        <v>3172</v>
      </c>
      <c r="L138" t="s">
        <v>9618</v>
      </c>
      <c r="M138" s="32">
        <v>71585811</v>
      </c>
      <c r="N138" s="32">
        <f>SUM(Table15[[#This Row],[Federal]:[Local]])</f>
        <v>200000</v>
      </c>
      <c r="O138" s="32">
        <v>180000</v>
      </c>
      <c r="P138" s="32">
        <v>0</v>
      </c>
      <c r="Q138" s="32">
        <v>20000</v>
      </c>
    </row>
    <row r="139" spans="7:17" ht="15" hidden="1" customHeight="1" x14ac:dyDescent="0.25">
      <c r="G139">
        <v>2018</v>
      </c>
      <c r="H139" s="48">
        <v>2017</v>
      </c>
      <c r="I139" t="s">
        <v>3173</v>
      </c>
      <c r="J139" t="s">
        <v>51</v>
      </c>
      <c r="K139" t="s">
        <v>3172</v>
      </c>
      <c r="L139" t="s">
        <v>9679</v>
      </c>
      <c r="M139" s="32">
        <v>71585811</v>
      </c>
      <c r="N139" s="32">
        <f>SUM(Table15[[#This Row],[Federal]:[Local]])</f>
        <v>6500</v>
      </c>
      <c r="O139" s="32">
        <v>5850</v>
      </c>
      <c r="P139" s="32">
        <v>0</v>
      </c>
      <c r="Q139" s="32">
        <v>650</v>
      </c>
    </row>
    <row r="140" spans="7:17" ht="15" hidden="1" customHeight="1" x14ac:dyDescent="0.25">
      <c r="G140">
        <v>2018</v>
      </c>
      <c r="H140" s="48">
        <v>2017</v>
      </c>
      <c r="I140" t="s">
        <v>3173</v>
      </c>
      <c r="J140" t="s">
        <v>51</v>
      </c>
      <c r="K140" t="s">
        <v>3172</v>
      </c>
      <c r="L140" t="s">
        <v>9680</v>
      </c>
      <c r="M140" s="32">
        <v>71585811</v>
      </c>
      <c r="N140" s="32">
        <f>SUM(Table15[[#This Row],[Federal]:[Local]])</f>
        <v>378787</v>
      </c>
      <c r="O140" s="32">
        <v>340908</v>
      </c>
      <c r="P140" s="32">
        <v>0</v>
      </c>
      <c r="Q140" s="32">
        <v>37879</v>
      </c>
    </row>
    <row r="141" spans="7:17" ht="15" hidden="1" customHeight="1" x14ac:dyDescent="0.25">
      <c r="G141">
        <v>2018</v>
      </c>
      <c r="H141" s="48">
        <v>2017</v>
      </c>
      <c r="I141" t="s">
        <v>3175</v>
      </c>
      <c r="J141" t="s">
        <v>51</v>
      </c>
      <c r="K141" t="s">
        <v>3174</v>
      </c>
      <c r="L141" t="s">
        <v>9681</v>
      </c>
      <c r="M141" s="32">
        <v>71585811</v>
      </c>
      <c r="N141" s="32">
        <f>SUM(Table15[[#This Row],[Federal]:[Local]])</f>
        <v>172000</v>
      </c>
      <c r="O141" s="32">
        <v>154800</v>
      </c>
      <c r="P141" s="32">
        <v>0</v>
      </c>
      <c r="Q141" s="32">
        <v>17200</v>
      </c>
    </row>
    <row r="142" spans="7:17" ht="15" hidden="1" customHeight="1" x14ac:dyDescent="0.25">
      <c r="G142">
        <v>2018</v>
      </c>
      <c r="H142" s="48">
        <v>2017</v>
      </c>
      <c r="I142" t="s">
        <v>3175</v>
      </c>
      <c r="J142" t="s">
        <v>51</v>
      </c>
      <c r="K142" t="s">
        <v>3174</v>
      </c>
      <c r="L142" t="s">
        <v>9682</v>
      </c>
      <c r="M142" s="32">
        <v>71585811</v>
      </c>
      <c r="N142" s="32">
        <f>SUM(Table15[[#This Row],[Federal]:[Local]])</f>
        <v>653000</v>
      </c>
      <c r="O142" s="32">
        <v>587700</v>
      </c>
      <c r="P142" s="32">
        <v>0</v>
      </c>
      <c r="Q142" s="32">
        <v>65300</v>
      </c>
    </row>
    <row r="143" spans="7:17" ht="15" hidden="1" customHeight="1" x14ac:dyDescent="0.25">
      <c r="G143">
        <v>2018</v>
      </c>
      <c r="H143" s="48">
        <v>2017</v>
      </c>
      <c r="I143" t="s">
        <v>3175</v>
      </c>
      <c r="J143" t="s">
        <v>51</v>
      </c>
      <c r="K143" t="s">
        <v>3174</v>
      </c>
      <c r="L143" t="s">
        <v>9683</v>
      </c>
      <c r="M143" s="32">
        <v>71585811</v>
      </c>
      <c r="N143" s="32">
        <f>SUM(Table15[[#This Row],[Federal]:[Local]])</f>
        <v>255000</v>
      </c>
      <c r="O143" s="32">
        <v>229500</v>
      </c>
      <c r="P143" s="32">
        <v>0</v>
      </c>
      <c r="Q143" s="32">
        <v>25500</v>
      </c>
    </row>
    <row r="144" spans="7:17" ht="15" hidden="1" customHeight="1" x14ac:dyDescent="0.25">
      <c r="G144">
        <v>2018</v>
      </c>
      <c r="H144" s="48">
        <v>2017</v>
      </c>
      <c r="I144" t="s">
        <v>3394</v>
      </c>
      <c r="J144" t="s">
        <v>18</v>
      </c>
      <c r="K144" t="s">
        <v>9684</v>
      </c>
      <c r="L144" t="s">
        <v>9685</v>
      </c>
      <c r="M144" s="32">
        <v>71585811</v>
      </c>
      <c r="N144" s="32">
        <f>SUM(Table15[[#This Row],[Federal]:[Local]])</f>
        <v>65000</v>
      </c>
      <c r="O144" s="32">
        <v>58500</v>
      </c>
      <c r="P144" s="32">
        <v>0</v>
      </c>
      <c r="Q144" s="32">
        <v>6500</v>
      </c>
    </row>
    <row r="145" spans="7:17" ht="15" hidden="1" customHeight="1" x14ac:dyDescent="0.25">
      <c r="G145">
        <v>2018</v>
      </c>
      <c r="H145" s="48">
        <v>2017</v>
      </c>
      <c r="I145" t="s">
        <v>3175</v>
      </c>
      <c r="J145" t="s">
        <v>18</v>
      </c>
      <c r="K145" t="s">
        <v>9686</v>
      </c>
      <c r="L145" t="s">
        <v>9687</v>
      </c>
      <c r="M145" s="32">
        <v>71585811</v>
      </c>
      <c r="N145" s="32">
        <f>SUM(Table15[[#This Row],[Federal]:[Local]])</f>
        <v>160000</v>
      </c>
      <c r="O145" s="32">
        <v>144000</v>
      </c>
      <c r="P145" s="32">
        <v>0</v>
      </c>
      <c r="Q145" s="32">
        <v>16000</v>
      </c>
    </row>
    <row r="146" spans="7:17" ht="15" hidden="1" customHeight="1" x14ac:dyDescent="0.25">
      <c r="G146">
        <v>2018</v>
      </c>
      <c r="H146" s="48">
        <v>2017</v>
      </c>
      <c r="I146" t="s">
        <v>3353</v>
      </c>
      <c r="J146" t="s">
        <v>18</v>
      </c>
      <c r="K146" t="s">
        <v>9688</v>
      </c>
      <c r="L146" t="s">
        <v>9689</v>
      </c>
      <c r="M146" s="32">
        <v>71585811</v>
      </c>
      <c r="N146" s="32">
        <f>SUM(Table15[[#This Row],[Federal]:[Local]])</f>
        <v>175000</v>
      </c>
      <c r="O146" s="32">
        <v>0</v>
      </c>
      <c r="P146" s="32">
        <v>157500</v>
      </c>
      <c r="Q146" s="32">
        <v>17500</v>
      </c>
    </row>
    <row r="147" spans="7:17" ht="15" hidden="1" customHeight="1" x14ac:dyDescent="0.25">
      <c r="G147">
        <v>2018</v>
      </c>
      <c r="H147" s="48">
        <v>2017</v>
      </c>
      <c r="I147" t="s">
        <v>3353</v>
      </c>
      <c r="J147" t="s">
        <v>18</v>
      </c>
      <c r="K147" t="s">
        <v>9688</v>
      </c>
      <c r="L147" t="s">
        <v>9690</v>
      </c>
      <c r="M147" s="32">
        <v>71585811</v>
      </c>
      <c r="N147" s="32">
        <f>SUM(Table15[[#This Row],[Federal]:[Local]])</f>
        <v>15000</v>
      </c>
      <c r="O147" s="32">
        <v>0</v>
      </c>
      <c r="P147" s="32">
        <v>13500</v>
      </c>
      <c r="Q147" s="32">
        <v>1500</v>
      </c>
    </row>
    <row r="148" spans="7:17" ht="15" hidden="1" customHeight="1" x14ac:dyDescent="0.25">
      <c r="G148">
        <v>2018</v>
      </c>
      <c r="H148" s="48">
        <v>2017</v>
      </c>
      <c r="I148" t="s">
        <v>3353</v>
      </c>
      <c r="J148" t="s">
        <v>18</v>
      </c>
      <c r="K148" t="s">
        <v>9688</v>
      </c>
      <c r="L148" t="s">
        <v>9691</v>
      </c>
      <c r="M148" s="32">
        <v>71585811</v>
      </c>
      <c r="N148" s="32">
        <f>SUM(Table15[[#This Row],[Federal]:[Local]])</f>
        <v>170000</v>
      </c>
      <c r="O148" s="32">
        <v>0</v>
      </c>
      <c r="P148" s="32">
        <v>153000</v>
      </c>
      <c r="Q148" s="32">
        <v>17000</v>
      </c>
    </row>
    <row r="149" spans="7:17" ht="15" hidden="1" customHeight="1" x14ac:dyDescent="0.25">
      <c r="G149">
        <v>2018</v>
      </c>
      <c r="H149" s="48">
        <v>2017</v>
      </c>
      <c r="I149" t="s">
        <v>3353</v>
      </c>
      <c r="J149" t="s">
        <v>18</v>
      </c>
      <c r="K149" t="s">
        <v>9688</v>
      </c>
      <c r="L149" t="s">
        <v>9692</v>
      </c>
      <c r="M149" s="32">
        <v>71585811</v>
      </c>
      <c r="N149" s="32">
        <f>SUM(Table15[[#This Row],[Federal]:[Local]])</f>
        <v>2500</v>
      </c>
      <c r="O149" s="32">
        <v>0</v>
      </c>
      <c r="P149" s="32">
        <v>2250</v>
      </c>
      <c r="Q149" s="32">
        <v>250</v>
      </c>
    </row>
    <row r="150" spans="7:17" ht="15" hidden="1" customHeight="1" x14ac:dyDescent="0.25">
      <c r="G150">
        <v>2018</v>
      </c>
      <c r="H150" s="48">
        <v>2017</v>
      </c>
      <c r="I150" t="s">
        <v>3353</v>
      </c>
      <c r="J150" t="s">
        <v>18</v>
      </c>
      <c r="K150" t="s">
        <v>9688</v>
      </c>
      <c r="L150" t="s">
        <v>9693</v>
      </c>
      <c r="M150" s="32">
        <v>71585811</v>
      </c>
      <c r="N150" s="32">
        <f>SUM(Table15[[#This Row],[Federal]:[Local]])</f>
        <v>0</v>
      </c>
      <c r="O150" s="32">
        <v>0</v>
      </c>
      <c r="P150" s="32">
        <v>0</v>
      </c>
      <c r="Q150" s="32">
        <v>0</v>
      </c>
    </row>
    <row r="151" spans="7:17" ht="15" hidden="1" customHeight="1" x14ac:dyDescent="0.25">
      <c r="G151">
        <v>2018</v>
      </c>
      <c r="H151" s="48">
        <v>2017</v>
      </c>
      <c r="I151" t="s">
        <v>3353</v>
      </c>
      <c r="J151" t="s">
        <v>18</v>
      </c>
      <c r="K151" t="s">
        <v>9688</v>
      </c>
      <c r="L151" t="s">
        <v>9694</v>
      </c>
      <c r="M151" s="32">
        <v>71585811</v>
      </c>
      <c r="N151" s="32">
        <f>SUM(Table15[[#This Row],[Federal]:[Local]])</f>
        <v>605000</v>
      </c>
      <c r="O151" s="32">
        <v>0</v>
      </c>
      <c r="P151" s="32">
        <v>544500</v>
      </c>
      <c r="Q151" s="32">
        <v>60500</v>
      </c>
    </row>
    <row r="152" spans="7:17" ht="15" hidden="1" customHeight="1" x14ac:dyDescent="0.25">
      <c r="G152">
        <v>2018</v>
      </c>
      <c r="H152" s="48">
        <v>2017</v>
      </c>
      <c r="I152" t="s">
        <v>3353</v>
      </c>
      <c r="J152" t="s">
        <v>18</v>
      </c>
      <c r="K152" t="s">
        <v>9688</v>
      </c>
      <c r="L152" t="s">
        <v>9695</v>
      </c>
      <c r="M152" s="32">
        <v>71585811</v>
      </c>
      <c r="N152" s="32">
        <f>SUM(Table15[[#This Row],[Federal]:[Local]])</f>
        <v>20000</v>
      </c>
      <c r="O152" s="32">
        <v>0</v>
      </c>
      <c r="P152" s="32">
        <v>18000</v>
      </c>
      <c r="Q152" s="32">
        <v>2000</v>
      </c>
    </row>
    <row r="153" spans="7:17" ht="15" hidden="1" customHeight="1" x14ac:dyDescent="0.25">
      <c r="G153">
        <v>2018</v>
      </c>
      <c r="H153" s="48">
        <v>2017</v>
      </c>
      <c r="I153" t="s">
        <v>3353</v>
      </c>
      <c r="J153" t="s">
        <v>18</v>
      </c>
      <c r="K153" t="s">
        <v>9688</v>
      </c>
      <c r="L153" t="s">
        <v>9696</v>
      </c>
      <c r="M153" s="32">
        <v>71585811</v>
      </c>
      <c r="N153" s="32">
        <f>SUM(Table15[[#This Row],[Federal]:[Local]])</f>
        <v>25000</v>
      </c>
      <c r="O153" s="32">
        <v>0</v>
      </c>
      <c r="P153" s="32">
        <v>22500</v>
      </c>
      <c r="Q153" s="32">
        <v>2500</v>
      </c>
    </row>
    <row r="154" spans="7:17" ht="15" hidden="1" customHeight="1" x14ac:dyDescent="0.25">
      <c r="G154">
        <v>2018</v>
      </c>
      <c r="H154" s="48">
        <v>2017</v>
      </c>
      <c r="I154" t="s">
        <v>3353</v>
      </c>
      <c r="J154" t="s">
        <v>18</v>
      </c>
      <c r="K154" t="s">
        <v>9688</v>
      </c>
      <c r="L154" t="s">
        <v>9697</v>
      </c>
      <c r="M154" s="32">
        <v>71585811</v>
      </c>
      <c r="N154" s="32">
        <f>SUM(Table15[[#This Row],[Federal]:[Local]])</f>
        <v>26125</v>
      </c>
      <c r="O154" s="32">
        <v>0</v>
      </c>
      <c r="P154" s="32">
        <v>23512</v>
      </c>
      <c r="Q154" s="32">
        <v>2613</v>
      </c>
    </row>
    <row r="155" spans="7:17" ht="15" hidden="1" customHeight="1" x14ac:dyDescent="0.25">
      <c r="G155">
        <v>2018</v>
      </c>
      <c r="H155" s="48">
        <v>2017</v>
      </c>
      <c r="I155" t="s">
        <v>3353</v>
      </c>
      <c r="J155" t="s">
        <v>18</v>
      </c>
      <c r="K155" t="s">
        <v>9688</v>
      </c>
      <c r="L155" t="s">
        <v>9698</v>
      </c>
      <c r="M155" s="32">
        <v>71585811</v>
      </c>
      <c r="N155" s="32">
        <f>SUM(Table15[[#This Row],[Federal]:[Local]])</f>
        <v>1000</v>
      </c>
      <c r="O155" s="32">
        <v>0</v>
      </c>
      <c r="P155" s="32">
        <v>900</v>
      </c>
      <c r="Q155" s="32">
        <v>100</v>
      </c>
    </row>
    <row r="156" spans="7:17" ht="15" hidden="1" customHeight="1" x14ac:dyDescent="0.25">
      <c r="G156">
        <v>2018</v>
      </c>
      <c r="H156" s="48">
        <v>2017</v>
      </c>
      <c r="I156" t="s">
        <v>3353</v>
      </c>
      <c r="J156" t="s">
        <v>18</v>
      </c>
      <c r="K156" t="s">
        <v>9688</v>
      </c>
      <c r="L156" t="s">
        <v>9699</v>
      </c>
      <c r="M156" s="32">
        <v>71585811</v>
      </c>
      <c r="N156" s="32">
        <f>SUM(Table15[[#This Row],[Federal]:[Local]])</f>
        <v>25000</v>
      </c>
      <c r="O156" s="32">
        <v>0</v>
      </c>
      <c r="P156" s="32">
        <v>22500</v>
      </c>
      <c r="Q156" s="32">
        <v>2500</v>
      </c>
    </row>
    <row r="157" spans="7:17" ht="15" hidden="1" customHeight="1" x14ac:dyDescent="0.25">
      <c r="G157">
        <v>2018</v>
      </c>
      <c r="H157" s="48">
        <v>2017</v>
      </c>
      <c r="I157" t="s">
        <v>3367</v>
      </c>
      <c r="J157" t="s">
        <v>18</v>
      </c>
      <c r="K157" t="s">
        <v>9700</v>
      </c>
      <c r="L157" t="s">
        <v>9701</v>
      </c>
      <c r="M157" s="32">
        <v>71585811</v>
      </c>
      <c r="N157" s="32">
        <f>SUM(Table15[[#This Row],[Federal]:[Local]])</f>
        <v>165000</v>
      </c>
      <c r="O157" s="32">
        <v>148500</v>
      </c>
      <c r="P157" s="32">
        <v>0</v>
      </c>
      <c r="Q157" s="32">
        <v>16500</v>
      </c>
    </row>
    <row r="158" spans="7:17" ht="15" hidden="1" customHeight="1" x14ac:dyDescent="0.25">
      <c r="G158">
        <v>2018</v>
      </c>
      <c r="H158" s="48">
        <v>2017</v>
      </c>
      <c r="I158" t="s">
        <v>3367</v>
      </c>
      <c r="J158" t="s">
        <v>18</v>
      </c>
      <c r="K158" t="s">
        <v>9700</v>
      </c>
      <c r="L158" t="s">
        <v>9702</v>
      </c>
      <c r="M158" s="32">
        <v>71585811</v>
      </c>
      <c r="N158" s="32">
        <f>SUM(Table15[[#This Row],[Federal]:[Local]])</f>
        <v>390065</v>
      </c>
      <c r="O158" s="32">
        <v>351058</v>
      </c>
      <c r="P158" s="32">
        <v>0</v>
      </c>
      <c r="Q158" s="32">
        <v>39007</v>
      </c>
    </row>
    <row r="159" spans="7:17" ht="15" hidden="1" customHeight="1" x14ac:dyDescent="0.25">
      <c r="G159">
        <v>2018</v>
      </c>
      <c r="H159" s="48">
        <v>2017</v>
      </c>
      <c r="I159" t="s">
        <v>3367</v>
      </c>
      <c r="J159" t="s">
        <v>18</v>
      </c>
      <c r="K159" t="s">
        <v>9700</v>
      </c>
      <c r="L159" t="s">
        <v>9703</v>
      </c>
      <c r="M159" s="32">
        <v>71585811</v>
      </c>
      <c r="N159" s="32">
        <f>SUM(Table15[[#This Row],[Federal]:[Local]])</f>
        <v>1</v>
      </c>
      <c r="O159" s="32">
        <v>0</v>
      </c>
      <c r="P159" s="32">
        <v>0</v>
      </c>
      <c r="Q159" s="32">
        <v>1</v>
      </c>
    </row>
    <row r="160" spans="7:17" ht="15" hidden="1" customHeight="1" x14ac:dyDescent="0.25">
      <c r="G160">
        <v>2018</v>
      </c>
      <c r="H160" s="48">
        <v>2017</v>
      </c>
      <c r="I160" t="s">
        <v>3367</v>
      </c>
      <c r="J160" t="s">
        <v>18</v>
      </c>
      <c r="K160" t="s">
        <v>9700</v>
      </c>
      <c r="L160" t="s">
        <v>9704</v>
      </c>
      <c r="M160" s="32">
        <v>71585811</v>
      </c>
      <c r="N160" s="32">
        <f>SUM(Table15[[#This Row],[Federal]:[Local]])</f>
        <v>77839</v>
      </c>
      <c r="O160" s="32">
        <v>70055</v>
      </c>
      <c r="P160" s="32">
        <v>0</v>
      </c>
      <c r="Q160" s="32">
        <v>7784</v>
      </c>
    </row>
    <row r="161" spans="7:17" ht="15" hidden="1" customHeight="1" x14ac:dyDescent="0.25">
      <c r="G161">
        <v>2018</v>
      </c>
      <c r="H161" s="48">
        <v>2017</v>
      </c>
      <c r="I161" t="s">
        <v>3367</v>
      </c>
      <c r="J161" t="s">
        <v>18</v>
      </c>
      <c r="K161" t="s">
        <v>9700</v>
      </c>
      <c r="L161" t="s">
        <v>9705</v>
      </c>
      <c r="M161" s="32">
        <v>71585811</v>
      </c>
      <c r="N161" s="32">
        <f>SUM(Table15[[#This Row],[Federal]:[Local]])</f>
        <v>819657</v>
      </c>
      <c r="O161" s="32">
        <v>737691</v>
      </c>
      <c r="P161" s="32">
        <v>0</v>
      </c>
      <c r="Q161" s="32">
        <v>81966</v>
      </c>
    </row>
    <row r="162" spans="7:17" ht="15" hidden="1" customHeight="1" x14ac:dyDescent="0.25">
      <c r="G162">
        <v>2018</v>
      </c>
      <c r="H162" s="48">
        <v>2017</v>
      </c>
      <c r="I162" t="s">
        <v>3382</v>
      </c>
      <c r="J162" t="s">
        <v>18</v>
      </c>
      <c r="K162" t="s">
        <v>3381</v>
      </c>
      <c r="L162" t="s">
        <v>9706</v>
      </c>
      <c r="M162" s="32">
        <v>71585811</v>
      </c>
      <c r="N162" s="32">
        <f>SUM(Table15[[#This Row],[Federal]:[Local]])</f>
        <v>20000</v>
      </c>
      <c r="O162" s="32">
        <v>0</v>
      </c>
      <c r="P162" s="32">
        <v>18000</v>
      </c>
      <c r="Q162" s="32">
        <v>2000</v>
      </c>
    </row>
    <row r="163" spans="7:17" ht="15" hidden="1" customHeight="1" x14ac:dyDescent="0.25">
      <c r="G163">
        <v>2018</v>
      </c>
      <c r="H163" s="48">
        <v>2017</v>
      </c>
      <c r="I163" t="s">
        <v>3382</v>
      </c>
      <c r="J163" t="s">
        <v>18</v>
      </c>
      <c r="K163" t="s">
        <v>3381</v>
      </c>
      <c r="L163" t="s">
        <v>9707</v>
      </c>
      <c r="M163" s="32">
        <v>71585811</v>
      </c>
      <c r="N163" s="32">
        <f>SUM(Table15[[#This Row],[Federal]:[Local]])</f>
        <v>18073</v>
      </c>
      <c r="O163" s="32">
        <v>0</v>
      </c>
      <c r="P163" s="32">
        <v>16265</v>
      </c>
      <c r="Q163" s="32">
        <v>1808</v>
      </c>
    </row>
    <row r="164" spans="7:17" ht="15" hidden="1" customHeight="1" x14ac:dyDescent="0.25">
      <c r="G164">
        <v>2018</v>
      </c>
      <c r="H164" s="48">
        <v>2017</v>
      </c>
      <c r="I164" t="s">
        <v>3382</v>
      </c>
      <c r="J164" t="s">
        <v>18</v>
      </c>
      <c r="K164" t="s">
        <v>3381</v>
      </c>
      <c r="L164" t="s">
        <v>9708</v>
      </c>
      <c r="M164" s="32">
        <v>71585811</v>
      </c>
      <c r="N164" s="32">
        <f>SUM(Table15[[#This Row],[Federal]:[Local]])</f>
        <v>40000</v>
      </c>
      <c r="O164" s="32">
        <v>0</v>
      </c>
      <c r="P164" s="32">
        <v>36000</v>
      </c>
      <c r="Q164" s="32">
        <v>4000</v>
      </c>
    </row>
    <row r="165" spans="7:17" ht="15" hidden="1" customHeight="1" x14ac:dyDescent="0.25">
      <c r="G165">
        <v>2018</v>
      </c>
      <c r="H165" s="48">
        <v>2017</v>
      </c>
      <c r="I165" t="s">
        <v>3382</v>
      </c>
      <c r="J165" t="s">
        <v>18</v>
      </c>
      <c r="K165" t="s">
        <v>3381</v>
      </c>
      <c r="L165" t="s">
        <v>9709</v>
      </c>
      <c r="M165" s="32">
        <v>71585811</v>
      </c>
      <c r="N165" s="32">
        <f>SUM(Table15[[#This Row],[Federal]:[Local]])</f>
        <v>220000</v>
      </c>
      <c r="O165" s="32">
        <v>0</v>
      </c>
      <c r="P165" s="32">
        <v>198000</v>
      </c>
      <c r="Q165" s="32">
        <v>22000</v>
      </c>
    </row>
    <row r="166" spans="7:17" ht="15" hidden="1" customHeight="1" x14ac:dyDescent="0.25">
      <c r="G166">
        <v>2018</v>
      </c>
      <c r="H166" s="48">
        <v>2017</v>
      </c>
      <c r="I166" t="s">
        <v>3382</v>
      </c>
      <c r="J166" t="s">
        <v>18</v>
      </c>
      <c r="K166" t="s">
        <v>3381</v>
      </c>
      <c r="L166" t="s">
        <v>9710</v>
      </c>
      <c r="M166" s="32">
        <v>71585811</v>
      </c>
      <c r="N166" s="32">
        <f>SUM(Table15[[#This Row],[Federal]:[Local]])</f>
        <v>65100</v>
      </c>
      <c r="O166" s="32">
        <v>0</v>
      </c>
      <c r="P166" s="32">
        <v>58590</v>
      </c>
      <c r="Q166" s="32">
        <v>6510</v>
      </c>
    </row>
    <row r="167" spans="7:17" ht="15" hidden="1" customHeight="1" x14ac:dyDescent="0.25">
      <c r="G167">
        <v>2018</v>
      </c>
      <c r="H167" s="48">
        <v>2017</v>
      </c>
      <c r="I167" t="s">
        <v>3382</v>
      </c>
      <c r="J167" t="s">
        <v>18</v>
      </c>
      <c r="K167" t="s">
        <v>3381</v>
      </c>
      <c r="L167" t="s">
        <v>9711</v>
      </c>
      <c r="M167" s="32">
        <v>71585811</v>
      </c>
      <c r="N167" s="32">
        <f>SUM(Table15[[#This Row],[Federal]:[Local]])</f>
        <v>17000</v>
      </c>
      <c r="O167" s="32">
        <v>0</v>
      </c>
      <c r="P167" s="32">
        <v>15300</v>
      </c>
      <c r="Q167" s="32">
        <v>1700</v>
      </c>
    </row>
    <row r="168" spans="7:17" ht="15" hidden="1" customHeight="1" x14ac:dyDescent="0.25">
      <c r="G168">
        <v>2018</v>
      </c>
      <c r="H168" s="48">
        <v>2017</v>
      </c>
      <c r="I168" t="s">
        <v>3382</v>
      </c>
      <c r="J168" t="s">
        <v>18</v>
      </c>
      <c r="K168" t="s">
        <v>3381</v>
      </c>
      <c r="L168" t="s">
        <v>9712</v>
      </c>
      <c r="M168" s="32">
        <v>71585811</v>
      </c>
      <c r="N168" s="32">
        <f>SUM(Table15[[#This Row],[Federal]:[Local]])</f>
        <v>1033323</v>
      </c>
      <c r="O168" s="32">
        <v>0</v>
      </c>
      <c r="P168" s="32">
        <v>929990</v>
      </c>
      <c r="Q168" s="32">
        <v>103333</v>
      </c>
    </row>
    <row r="169" spans="7:17" ht="15" hidden="1" customHeight="1" x14ac:dyDescent="0.25">
      <c r="G169">
        <v>2018</v>
      </c>
      <c r="H169" s="48">
        <v>2017</v>
      </c>
      <c r="I169" t="s">
        <v>3400</v>
      </c>
      <c r="J169" t="s">
        <v>18</v>
      </c>
      <c r="K169" t="s">
        <v>9713</v>
      </c>
      <c r="L169" t="s">
        <v>9714</v>
      </c>
      <c r="M169" s="32">
        <v>71585811</v>
      </c>
      <c r="N169" s="32">
        <f>SUM(Table15[[#This Row],[Federal]:[Local]])</f>
        <v>92000</v>
      </c>
      <c r="O169" s="32">
        <v>82800</v>
      </c>
      <c r="P169" s="32">
        <v>0</v>
      </c>
      <c r="Q169" s="32">
        <v>9200</v>
      </c>
    </row>
    <row r="170" spans="7:17" ht="15" hidden="1" customHeight="1" x14ac:dyDescent="0.25">
      <c r="G170">
        <v>2018</v>
      </c>
      <c r="H170" s="48">
        <v>2017</v>
      </c>
      <c r="I170" t="s">
        <v>3400</v>
      </c>
      <c r="J170" t="s">
        <v>18</v>
      </c>
      <c r="K170" t="s">
        <v>9713</v>
      </c>
      <c r="L170" t="s">
        <v>9715</v>
      </c>
      <c r="M170" s="32">
        <v>71585811</v>
      </c>
      <c r="N170" s="32">
        <f>SUM(Table15[[#This Row],[Federal]:[Local]])</f>
        <v>19000</v>
      </c>
      <c r="O170" s="32">
        <v>17100</v>
      </c>
      <c r="P170" s="32">
        <v>0</v>
      </c>
      <c r="Q170" s="32">
        <v>1900</v>
      </c>
    </row>
    <row r="171" spans="7:17" ht="15" hidden="1" customHeight="1" x14ac:dyDescent="0.25">
      <c r="G171">
        <v>2018</v>
      </c>
      <c r="H171" s="48">
        <v>2017</v>
      </c>
      <c r="I171" t="s">
        <v>3400</v>
      </c>
      <c r="J171" t="s">
        <v>18</v>
      </c>
      <c r="K171" t="s">
        <v>9713</v>
      </c>
      <c r="L171" t="s">
        <v>9554</v>
      </c>
      <c r="M171" s="32">
        <v>71585811</v>
      </c>
      <c r="N171" s="32">
        <f>SUM(Table15[[#This Row],[Federal]:[Local]])</f>
        <v>85000</v>
      </c>
      <c r="O171" s="32">
        <v>76500</v>
      </c>
      <c r="P171" s="32">
        <v>0</v>
      </c>
      <c r="Q171" s="32">
        <v>8500</v>
      </c>
    </row>
    <row r="172" spans="7:17" ht="15" hidden="1" customHeight="1" x14ac:dyDescent="0.25">
      <c r="G172">
        <v>2018</v>
      </c>
      <c r="H172" s="48">
        <v>2017</v>
      </c>
      <c r="I172" t="s">
        <v>3400</v>
      </c>
      <c r="J172" t="s">
        <v>18</v>
      </c>
      <c r="K172" t="s">
        <v>9713</v>
      </c>
      <c r="L172" t="s">
        <v>9716</v>
      </c>
      <c r="M172" s="32">
        <v>71585811</v>
      </c>
      <c r="N172" s="32">
        <f>SUM(Table15[[#This Row],[Federal]:[Local]])</f>
        <v>62000</v>
      </c>
      <c r="O172" s="32">
        <v>55800</v>
      </c>
      <c r="P172" s="32">
        <v>0</v>
      </c>
      <c r="Q172" s="32">
        <v>6200</v>
      </c>
    </row>
    <row r="173" spans="7:17" ht="15" hidden="1" customHeight="1" x14ac:dyDescent="0.25">
      <c r="G173">
        <v>2018</v>
      </c>
      <c r="H173" s="48">
        <v>2017</v>
      </c>
      <c r="I173" t="s">
        <v>3400</v>
      </c>
      <c r="J173" t="s">
        <v>18</v>
      </c>
      <c r="K173" t="s">
        <v>9713</v>
      </c>
      <c r="L173" t="s">
        <v>9717</v>
      </c>
      <c r="M173" s="32">
        <v>71585811</v>
      </c>
      <c r="N173" s="32">
        <f>SUM(Table15[[#This Row],[Federal]:[Local]])</f>
        <v>700000</v>
      </c>
      <c r="O173" s="32">
        <v>630000</v>
      </c>
      <c r="P173" s="32">
        <v>0</v>
      </c>
      <c r="Q173" s="32">
        <v>70000</v>
      </c>
    </row>
    <row r="174" spans="7:17" ht="15" hidden="1" customHeight="1" x14ac:dyDescent="0.25">
      <c r="G174">
        <v>2018</v>
      </c>
      <c r="H174" s="48">
        <v>2017</v>
      </c>
      <c r="I174" t="s">
        <v>9718</v>
      </c>
      <c r="J174" t="s">
        <v>18</v>
      </c>
      <c r="K174" t="s">
        <v>9719</v>
      </c>
      <c r="L174" t="s">
        <v>9720</v>
      </c>
      <c r="M174" s="32">
        <v>71585811</v>
      </c>
      <c r="N174" s="32">
        <f>SUM(Table15[[#This Row],[Federal]:[Local]])</f>
        <v>21500</v>
      </c>
      <c r="O174" s="32">
        <v>0</v>
      </c>
      <c r="P174" s="32">
        <v>19350</v>
      </c>
      <c r="Q174" s="32">
        <v>2150</v>
      </c>
    </row>
    <row r="175" spans="7:17" ht="15" hidden="1" customHeight="1" x14ac:dyDescent="0.25">
      <c r="G175">
        <v>2018</v>
      </c>
      <c r="H175" s="48">
        <v>2017</v>
      </c>
      <c r="I175" t="s">
        <v>3475</v>
      </c>
      <c r="J175" t="s">
        <v>18</v>
      </c>
      <c r="K175" t="s">
        <v>9721</v>
      </c>
      <c r="L175" t="s">
        <v>9722</v>
      </c>
      <c r="M175" s="32">
        <v>71585811</v>
      </c>
      <c r="N175" s="32">
        <f>SUM(Table15[[#This Row],[Federal]:[Local]])</f>
        <v>122700</v>
      </c>
      <c r="O175" s="32">
        <v>110430</v>
      </c>
      <c r="P175" s="32">
        <v>0</v>
      </c>
      <c r="Q175" s="32">
        <v>12270</v>
      </c>
    </row>
    <row r="176" spans="7:17" ht="15" hidden="1" customHeight="1" x14ac:dyDescent="0.25">
      <c r="G176">
        <v>2018</v>
      </c>
      <c r="H176" s="48">
        <v>2017</v>
      </c>
      <c r="I176" t="s">
        <v>3477</v>
      </c>
      <c r="J176" t="s">
        <v>51</v>
      </c>
      <c r="K176" t="s">
        <v>3476</v>
      </c>
      <c r="L176" t="s">
        <v>9723</v>
      </c>
      <c r="M176" s="32">
        <v>71585811</v>
      </c>
      <c r="N176" s="32">
        <f>SUM(Table15[[#This Row],[Federal]:[Local]])</f>
        <v>3000000</v>
      </c>
      <c r="O176" s="32">
        <v>3000000</v>
      </c>
      <c r="P176" s="32">
        <v>0</v>
      </c>
      <c r="Q176" s="32">
        <v>0</v>
      </c>
    </row>
    <row r="177" spans="7:17" ht="15" hidden="1" customHeight="1" x14ac:dyDescent="0.25">
      <c r="G177">
        <v>2018</v>
      </c>
      <c r="H177" s="48">
        <v>2017</v>
      </c>
      <c r="I177" t="s">
        <v>3504</v>
      </c>
      <c r="J177" t="s">
        <v>51</v>
      </c>
      <c r="K177" t="s">
        <v>9522</v>
      </c>
      <c r="L177" t="s">
        <v>9724</v>
      </c>
      <c r="M177" s="32">
        <v>71585811</v>
      </c>
      <c r="N177" s="32">
        <f>SUM(Table15[[#This Row],[Federal]:[Local]])</f>
        <v>166666</v>
      </c>
      <c r="O177" s="32">
        <v>150000</v>
      </c>
      <c r="P177" s="32">
        <v>0</v>
      </c>
      <c r="Q177" s="32">
        <v>16666</v>
      </c>
    </row>
    <row r="178" spans="7:17" ht="15" hidden="1" customHeight="1" x14ac:dyDescent="0.25">
      <c r="G178">
        <v>2018</v>
      </c>
      <c r="H178" s="48">
        <v>2017</v>
      </c>
      <c r="I178" t="s">
        <v>3504</v>
      </c>
      <c r="J178" t="s">
        <v>51</v>
      </c>
      <c r="K178" t="s">
        <v>9522</v>
      </c>
      <c r="L178" t="s">
        <v>9725</v>
      </c>
      <c r="M178" s="32">
        <v>71585811</v>
      </c>
      <c r="N178" s="32">
        <f>SUM(Table15[[#This Row],[Federal]:[Local]])</f>
        <v>333333</v>
      </c>
      <c r="O178" s="32">
        <v>300000</v>
      </c>
      <c r="P178" s="32">
        <v>0</v>
      </c>
      <c r="Q178" s="32">
        <v>33333</v>
      </c>
    </row>
    <row r="179" spans="7:17" ht="15" hidden="1" customHeight="1" x14ac:dyDescent="0.25">
      <c r="G179">
        <v>2018</v>
      </c>
      <c r="H179" s="48">
        <v>2017</v>
      </c>
      <c r="I179" t="s">
        <v>3884</v>
      </c>
      <c r="J179" t="s">
        <v>18</v>
      </c>
      <c r="K179" t="s">
        <v>9726</v>
      </c>
      <c r="L179" t="s">
        <v>9727</v>
      </c>
      <c r="M179" s="32">
        <v>71585811</v>
      </c>
      <c r="N179" s="32">
        <f>SUM(Table15[[#This Row],[Federal]:[Local]])</f>
        <v>150000</v>
      </c>
      <c r="O179" s="32">
        <v>135000</v>
      </c>
      <c r="P179" s="32">
        <v>0</v>
      </c>
      <c r="Q179" s="32">
        <v>15000</v>
      </c>
    </row>
    <row r="180" spans="7:17" ht="15" hidden="1" customHeight="1" x14ac:dyDescent="0.25">
      <c r="G180">
        <v>2018</v>
      </c>
      <c r="H180" s="48">
        <v>2017</v>
      </c>
      <c r="I180" t="s">
        <v>1436</v>
      </c>
      <c r="J180" t="s">
        <v>18</v>
      </c>
      <c r="K180" t="s">
        <v>1435</v>
      </c>
      <c r="L180" t="s">
        <v>9728</v>
      </c>
      <c r="M180" s="32">
        <v>71585811</v>
      </c>
      <c r="N180" s="32">
        <f>SUM(Table15[[#This Row],[Federal]:[Local]])</f>
        <v>85000</v>
      </c>
      <c r="O180" s="32">
        <v>0</v>
      </c>
      <c r="P180" s="32">
        <v>63750</v>
      </c>
      <c r="Q180" s="32">
        <v>21250</v>
      </c>
    </row>
    <row r="181" spans="7:17" ht="15" hidden="1" customHeight="1" x14ac:dyDescent="0.25">
      <c r="G181">
        <v>2018</v>
      </c>
      <c r="H181" s="48">
        <v>2017</v>
      </c>
      <c r="I181" t="s">
        <v>1436</v>
      </c>
      <c r="J181" t="s">
        <v>18</v>
      </c>
      <c r="K181" t="s">
        <v>1435</v>
      </c>
      <c r="L181" t="s">
        <v>9729</v>
      </c>
      <c r="M181" s="32">
        <v>71585811</v>
      </c>
      <c r="N181" s="32">
        <f>SUM(Table15[[#This Row],[Federal]:[Local]])</f>
        <v>150000</v>
      </c>
      <c r="O181" s="32">
        <v>135000</v>
      </c>
      <c r="P181" s="32">
        <v>0</v>
      </c>
      <c r="Q181" s="32">
        <v>15000</v>
      </c>
    </row>
    <row r="182" spans="7:17" ht="15" hidden="1" customHeight="1" x14ac:dyDescent="0.25">
      <c r="G182">
        <v>2018</v>
      </c>
      <c r="H182" s="48">
        <v>2017</v>
      </c>
      <c r="I182" t="s">
        <v>4144</v>
      </c>
      <c r="J182" t="s">
        <v>18</v>
      </c>
      <c r="K182" t="s">
        <v>9730</v>
      </c>
      <c r="L182" t="s">
        <v>9731</v>
      </c>
      <c r="M182" s="32">
        <v>71585811</v>
      </c>
      <c r="N182" s="32">
        <f>SUM(Table15[[#This Row],[Federal]:[Local]])</f>
        <v>100000</v>
      </c>
      <c r="O182" s="32">
        <v>90000</v>
      </c>
      <c r="P182" s="32">
        <v>0</v>
      </c>
      <c r="Q182" s="32">
        <v>10000</v>
      </c>
    </row>
    <row r="183" spans="7:17" ht="15" hidden="1" customHeight="1" x14ac:dyDescent="0.25">
      <c r="G183">
        <v>2018</v>
      </c>
      <c r="H183" s="48">
        <v>2017</v>
      </c>
      <c r="I183" t="s">
        <v>4144</v>
      </c>
      <c r="J183" t="s">
        <v>18</v>
      </c>
      <c r="K183" t="s">
        <v>9730</v>
      </c>
      <c r="L183" t="s">
        <v>9732</v>
      </c>
      <c r="M183" s="32">
        <v>71585811</v>
      </c>
      <c r="N183" s="32">
        <f>SUM(Table15[[#This Row],[Federal]:[Local]])</f>
        <v>1094000</v>
      </c>
      <c r="O183" s="32">
        <v>984600</v>
      </c>
      <c r="P183" s="32">
        <v>0</v>
      </c>
      <c r="Q183" s="32">
        <v>109400</v>
      </c>
    </row>
    <row r="184" spans="7:17" ht="15" hidden="1" customHeight="1" x14ac:dyDescent="0.25">
      <c r="G184">
        <v>2018</v>
      </c>
      <c r="H184" s="48">
        <v>2017</v>
      </c>
      <c r="I184" t="s">
        <v>1181</v>
      </c>
      <c r="J184" t="s">
        <v>18</v>
      </c>
      <c r="K184" t="s">
        <v>1180</v>
      </c>
      <c r="L184" t="s">
        <v>9733</v>
      </c>
      <c r="M184" s="32">
        <v>71585811</v>
      </c>
      <c r="N184" s="32">
        <f>SUM(Table15[[#This Row],[Federal]:[Local]])</f>
        <v>605000</v>
      </c>
      <c r="O184" s="32">
        <v>544500</v>
      </c>
      <c r="P184" s="32">
        <v>0</v>
      </c>
      <c r="Q184" s="32">
        <v>60500</v>
      </c>
    </row>
    <row r="185" spans="7:17" ht="15" hidden="1" customHeight="1" x14ac:dyDescent="0.25">
      <c r="G185">
        <v>2018</v>
      </c>
      <c r="H185" s="48">
        <v>2017</v>
      </c>
      <c r="I185" t="s">
        <v>1162</v>
      </c>
      <c r="J185" t="s">
        <v>18</v>
      </c>
      <c r="K185" t="s">
        <v>1161</v>
      </c>
      <c r="L185" t="s">
        <v>9734</v>
      </c>
      <c r="M185" s="32">
        <v>71585811</v>
      </c>
      <c r="N185" s="32">
        <f>SUM(Table15[[#This Row],[Federal]:[Local]])</f>
        <v>200000</v>
      </c>
      <c r="O185" s="32">
        <v>180000</v>
      </c>
      <c r="P185" s="32">
        <v>0</v>
      </c>
      <c r="Q185" s="32">
        <v>20000</v>
      </c>
    </row>
    <row r="186" spans="7:17" ht="15" hidden="1" customHeight="1" x14ac:dyDescent="0.25">
      <c r="G186">
        <v>2018</v>
      </c>
      <c r="H186" s="48">
        <v>2017</v>
      </c>
      <c r="I186" t="s">
        <v>4554</v>
      </c>
      <c r="J186" t="s">
        <v>18</v>
      </c>
      <c r="K186" t="s">
        <v>9735</v>
      </c>
      <c r="L186" t="s">
        <v>9736</v>
      </c>
      <c r="M186" s="32">
        <v>71585811</v>
      </c>
      <c r="N186" s="32">
        <f>SUM(Table15[[#This Row],[Federal]:[Local]])</f>
        <v>60000</v>
      </c>
      <c r="O186" s="32">
        <v>54000</v>
      </c>
      <c r="P186" s="32">
        <v>0</v>
      </c>
      <c r="Q186" s="32">
        <v>6000</v>
      </c>
    </row>
    <row r="187" spans="7:17" ht="15" hidden="1" customHeight="1" x14ac:dyDescent="0.25">
      <c r="G187">
        <v>2018</v>
      </c>
      <c r="H187" s="48">
        <v>2017</v>
      </c>
      <c r="I187" t="s">
        <v>4554</v>
      </c>
      <c r="J187" t="s">
        <v>18</v>
      </c>
      <c r="K187" t="s">
        <v>9735</v>
      </c>
      <c r="L187" t="s">
        <v>9737</v>
      </c>
      <c r="M187" s="32">
        <v>71585811</v>
      </c>
      <c r="N187" s="32">
        <f>SUM(Table15[[#This Row],[Federal]:[Local]])</f>
        <v>600000</v>
      </c>
      <c r="O187" s="32">
        <v>540000</v>
      </c>
      <c r="P187" s="32">
        <v>0</v>
      </c>
      <c r="Q187" s="32">
        <v>60000</v>
      </c>
    </row>
    <row r="188" spans="7:17" ht="15" hidden="1" customHeight="1" x14ac:dyDescent="0.25">
      <c r="G188">
        <v>2018</v>
      </c>
      <c r="H188" s="48">
        <v>2017</v>
      </c>
      <c r="I188" t="s">
        <v>4800</v>
      </c>
      <c r="J188" t="s">
        <v>18</v>
      </c>
      <c r="K188" t="s">
        <v>9738</v>
      </c>
      <c r="L188" t="s">
        <v>9739</v>
      </c>
      <c r="M188" s="32">
        <v>71585811</v>
      </c>
      <c r="N188" s="32">
        <f>SUM(Table15[[#This Row],[Federal]:[Local]])</f>
        <v>215000</v>
      </c>
      <c r="O188" s="32">
        <v>193500</v>
      </c>
      <c r="P188" s="32">
        <v>0</v>
      </c>
      <c r="Q188" s="32">
        <v>21500</v>
      </c>
    </row>
    <row r="189" spans="7:17" ht="15" hidden="1" customHeight="1" x14ac:dyDescent="0.25">
      <c r="G189">
        <v>2018</v>
      </c>
      <c r="H189" s="48">
        <v>2017</v>
      </c>
      <c r="I189" t="s">
        <v>4800</v>
      </c>
      <c r="J189" t="s">
        <v>18</v>
      </c>
      <c r="K189" t="s">
        <v>9738</v>
      </c>
      <c r="L189" t="s">
        <v>9740</v>
      </c>
      <c r="M189" s="32">
        <v>71585811</v>
      </c>
      <c r="N189" s="32">
        <f>SUM(Table15[[#This Row],[Federal]:[Local]])</f>
        <v>30000</v>
      </c>
      <c r="O189" s="32">
        <v>27000</v>
      </c>
      <c r="P189" s="32">
        <v>0</v>
      </c>
      <c r="Q189" s="32">
        <v>3000</v>
      </c>
    </row>
    <row r="190" spans="7:17" ht="15" hidden="1" customHeight="1" x14ac:dyDescent="0.25">
      <c r="G190">
        <v>2018</v>
      </c>
      <c r="H190" s="48">
        <v>2017</v>
      </c>
      <c r="I190" t="s">
        <v>4800</v>
      </c>
      <c r="J190" t="s">
        <v>18</v>
      </c>
      <c r="K190" t="s">
        <v>9738</v>
      </c>
      <c r="L190" t="s">
        <v>9534</v>
      </c>
      <c r="M190" s="32">
        <v>71585811</v>
      </c>
      <c r="N190" s="32">
        <f>SUM(Table15[[#This Row],[Federal]:[Local]])</f>
        <v>230000</v>
      </c>
      <c r="O190" s="32">
        <v>207000</v>
      </c>
      <c r="P190" s="32">
        <v>0</v>
      </c>
      <c r="Q190" s="32">
        <v>23000</v>
      </c>
    </row>
    <row r="191" spans="7:17" ht="15" hidden="1" customHeight="1" x14ac:dyDescent="0.25">
      <c r="G191">
        <v>2018</v>
      </c>
      <c r="H191" s="48">
        <v>2017</v>
      </c>
      <c r="I191" t="s">
        <v>4800</v>
      </c>
      <c r="J191" t="s">
        <v>18</v>
      </c>
      <c r="K191" t="s">
        <v>9738</v>
      </c>
      <c r="L191" t="s">
        <v>9741</v>
      </c>
      <c r="M191" s="32">
        <v>71585811</v>
      </c>
      <c r="N191" s="32">
        <f>SUM(Table15[[#This Row],[Federal]:[Local]])</f>
        <v>70000</v>
      </c>
      <c r="O191" s="32">
        <v>63000</v>
      </c>
      <c r="P191" s="32">
        <v>0</v>
      </c>
      <c r="Q191" s="32">
        <v>7000</v>
      </c>
    </row>
    <row r="192" spans="7:17" ht="15" hidden="1" customHeight="1" x14ac:dyDescent="0.25">
      <c r="G192">
        <v>2018</v>
      </c>
      <c r="H192" s="48">
        <v>2017</v>
      </c>
      <c r="I192" t="s">
        <v>4800</v>
      </c>
      <c r="J192" t="s">
        <v>18</v>
      </c>
      <c r="K192" t="s">
        <v>9738</v>
      </c>
      <c r="L192" t="s">
        <v>9742</v>
      </c>
      <c r="M192" s="32">
        <v>71585811</v>
      </c>
      <c r="N192" s="32">
        <f>SUM(Table15[[#This Row],[Federal]:[Local]])</f>
        <v>40000</v>
      </c>
      <c r="O192" s="32">
        <v>36000</v>
      </c>
      <c r="P192" s="32">
        <v>0</v>
      </c>
      <c r="Q192" s="32">
        <v>4000</v>
      </c>
    </row>
    <row r="193" spans="7:17" ht="15" hidden="1" customHeight="1" x14ac:dyDescent="0.25">
      <c r="G193">
        <v>2018</v>
      </c>
      <c r="H193" s="48">
        <v>2017</v>
      </c>
      <c r="I193" t="s">
        <v>4800</v>
      </c>
      <c r="J193" t="s">
        <v>18</v>
      </c>
      <c r="K193" t="s">
        <v>9738</v>
      </c>
      <c r="L193" t="s">
        <v>9743</v>
      </c>
      <c r="M193" s="32">
        <v>71585811</v>
      </c>
      <c r="N193" s="32">
        <f>SUM(Table15[[#This Row],[Federal]:[Local]])</f>
        <v>25000</v>
      </c>
      <c r="O193" s="32">
        <v>22500</v>
      </c>
      <c r="P193" s="32">
        <v>0</v>
      </c>
      <c r="Q193" s="32">
        <v>2500</v>
      </c>
    </row>
    <row r="194" spans="7:17" ht="15" hidden="1" customHeight="1" x14ac:dyDescent="0.25">
      <c r="G194">
        <v>2018</v>
      </c>
      <c r="H194" s="48">
        <v>2017</v>
      </c>
      <c r="I194" t="s">
        <v>4800</v>
      </c>
      <c r="J194" t="s">
        <v>18</v>
      </c>
      <c r="K194" t="s">
        <v>9738</v>
      </c>
      <c r="L194" t="s">
        <v>9744</v>
      </c>
      <c r="M194" s="32">
        <v>71585811</v>
      </c>
      <c r="N194" s="32">
        <f>SUM(Table15[[#This Row],[Federal]:[Local]])</f>
        <v>110000</v>
      </c>
      <c r="O194" s="32">
        <v>99000</v>
      </c>
      <c r="P194" s="32">
        <v>0</v>
      </c>
      <c r="Q194" s="32">
        <v>11000</v>
      </c>
    </row>
    <row r="195" spans="7:17" ht="15" hidden="1" customHeight="1" x14ac:dyDescent="0.25">
      <c r="G195">
        <v>2018</v>
      </c>
      <c r="H195" s="48">
        <v>2017</v>
      </c>
      <c r="I195" t="s">
        <v>4800</v>
      </c>
      <c r="J195" t="s">
        <v>18</v>
      </c>
      <c r="K195" t="s">
        <v>9738</v>
      </c>
      <c r="L195" t="s">
        <v>9745</v>
      </c>
      <c r="M195" s="32">
        <v>71585811</v>
      </c>
      <c r="N195" s="32">
        <f>SUM(Table15[[#This Row],[Federal]:[Local]])</f>
        <v>30000</v>
      </c>
      <c r="O195" s="32">
        <v>27000</v>
      </c>
      <c r="P195" s="32">
        <v>0</v>
      </c>
      <c r="Q195" s="32">
        <v>3000</v>
      </c>
    </row>
    <row r="196" spans="7:17" ht="15" hidden="1" customHeight="1" x14ac:dyDescent="0.25">
      <c r="G196">
        <v>2018</v>
      </c>
      <c r="H196" s="48">
        <v>2017</v>
      </c>
      <c r="I196" t="s">
        <v>4800</v>
      </c>
      <c r="J196" t="s">
        <v>18</v>
      </c>
      <c r="K196" t="s">
        <v>9738</v>
      </c>
      <c r="L196" t="s">
        <v>9746</v>
      </c>
      <c r="M196" s="32">
        <v>71585811</v>
      </c>
      <c r="N196" s="32">
        <f>SUM(Table15[[#This Row],[Federal]:[Local]])</f>
        <v>150000</v>
      </c>
      <c r="O196" s="32">
        <v>135000</v>
      </c>
      <c r="P196" s="32">
        <v>0</v>
      </c>
      <c r="Q196" s="32">
        <v>15000</v>
      </c>
    </row>
    <row r="197" spans="7:17" ht="15" hidden="1" customHeight="1" x14ac:dyDescent="0.25">
      <c r="G197">
        <v>2018</v>
      </c>
      <c r="H197" s="48">
        <v>2017</v>
      </c>
      <c r="I197" t="s">
        <v>4800</v>
      </c>
      <c r="J197" t="s">
        <v>18</v>
      </c>
      <c r="K197" t="s">
        <v>9738</v>
      </c>
      <c r="L197" t="s">
        <v>9747</v>
      </c>
      <c r="M197" s="32">
        <v>71585811</v>
      </c>
      <c r="N197" s="32">
        <f>SUM(Table15[[#This Row],[Federal]:[Local]])</f>
        <v>340000</v>
      </c>
      <c r="O197" s="32">
        <v>306000</v>
      </c>
      <c r="P197" s="32">
        <v>0</v>
      </c>
      <c r="Q197" s="32">
        <v>34000</v>
      </c>
    </row>
    <row r="198" spans="7:17" ht="15" hidden="1" customHeight="1" x14ac:dyDescent="0.25">
      <c r="G198">
        <v>2018</v>
      </c>
      <c r="H198" s="48">
        <v>2017</v>
      </c>
      <c r="I198" t="s">
        <v>4800</v>
      </c>
      <c r="J198" t="s">
        <v>18</v>
      </c>
      <c r="K198" t="s">
        <v>9738</v>
      </c>
      <c r="L198" t="s">
        <v>9748</v>
      </c>
      <c r="M198" s="32">
        <v>71585811</v>
      </c>
      <c r="N198" s="32">
        <f>SUM(Table15[[#This Row],[Federal]:[Local]])</f>
        <v>210000</v>
      </c>
      <c r="O198" s="32">
        <v>189000</v>
      </c>
      <c r="P198" s="32">
        <v>0</v>
      </c>
      <c r="Q198" s="32">
        <v>21000</v>
      </c>
    </row>
    <row r="199" spans="7:17" ht="15" hidden="1" customHeight="1" x14ac:dyDescent="0.25">
      <c r="G199">
        <v>2018</v>
      </c>
      <c r="H199" s="48">
        <v>2017</v>
      </c>
      <c r="I199" t="s">
        <v>4800</v>
      </c>
      <c r="J199" t="s">
        <v>18</v>
      </c>
      <c r="K199" t="s">
        <v>9738</v>
      </c>
      <c r="L199" t="s">
        <v>9749</v>
      </c>
      <c r="M199" s="32">
        <v>71585811</v>
      </c>
      <c r="N199" s="32">
        <f>SUM(Table15[[#This Row],[Federal]:[Local]])</f>
        <v>225000</v>
      </c>
      <c r="O199" s="32">
        <v>202500</v>
      </c>
      <c r="P199" s="32">
        <v>0</v>
      </c>
      <c r="Q199" s="32">
        <v>22500</v>
      </c>
    </row>
    <row r="200" spans="7:17" ht="15" hidden="1" customHeight="1" x14ac:dyDescent="0.25">
      <c r="G200">
        <v>2018</v>
      </c>
      <c r="H200" s="48">
        <v>2017</v>
      </c>
      <c r="I200" t="s">
        <v>4805</v>
      </c>
      <c r="J200" t="s">
        <v>18</v>
      </c>
      <c r="K200" t="s">
        <v>4804</v>
      </c>
      <c r="L200" t="s">
        <v>9750</v>
      </c>
      <c r="M200" s="32">
        <v>71585811</v>
      </c>
      <c r="N200" s="32">
        <f>SUM(Table15[[#This Row],[Federal]:[Local]])</f>
        <v>55000</v>
      </c>
      <c r="O200" s="32">
        <v>49500</v>
      </c>
      <c r="P200" s="32">
        <v>0</v>
      </c>
      <c r="Q200" s="32">
        <v>5500</v>
      </c>
    </row>
    <row r="201" spans="7:17" ht="15" hidden="1" customHeight="1" x14ac:dyDescent="0.25">
      <c r="G201">
        <v>2018</v>
      </c>
      <c r="H201" s="48">
        <v>2017</v>
      </c>
      <c r="I201" t="s">
        <v>4805</v>
      </c>
      <c r="J201" t="s">
        <v>18</v>
      </c>
      <c r="K201" t="s">
        <v>4804</v>
      </c>
      <c r="L201" t="s">
        <v>9751</v>
      </c>
      <c r="M201" s="32">
        <v>71585811</v>
      </c>
      <c r="N201" s="32">
        <f>SUM(Table15[[#This Row],[Federal]:[Local]])</f>
        <v>150000</v>
      </c>
      <c r="O201" s="32">
        <v>135000</v>
      </c>
      <c r="P201" s="32">
        <v>0</v>
      </c>
      <c r="Q201" s="32">
        <v>15000</v>
      </c>
    </row>
    <row r="202" spans="7:17" ht="15" hidden="1" customHeight="1" x14ac:dyDescent="0.25">
      <c r="G202">
        <v>2018</v>
      </c>
      <c r="H202" s="48">
        <v>2017</v>
      </c>
      <c r="I202" t="s">
        <v>4805</v>
      </c>
      <c r="J202" t="s">
        <v>18</v>
      </c>
      <c r="K202" t="s">
        <v>4804</v>
      </c>
      <c r="L202" t="s">
        <v>9752</v>
      </c>
      <c r="M202" s="32">
        <v>71585811</v>
      </c>
      <c r="N202" s="32">
        <f>SUM(Table15[[#This Row],[Federal]:[Local]])</f>
        <v>35000</v>
      </c>
      <c r="O202" s="32">
        <v>31500</v>
      </c>
      <c r="P202" s="32">
        <v>0</v>
      </c>
      <c r="Q202" s="32">
        <v>3500</v>
      </c>
    </row>
    <row r="203" spans="7:17" ht="15" hidden="1" customHeight="1" x14ac:dyDescent="0.25">
      <c r="G203">
        <v>2018</v>
      </c>
      <c r="H203" s="48">
        <v>2017</v>
      </c>
      <c r="I203" t="s">
        <v>4805</v>
      </c>
      <c r="J203" t="s">
        <v>18</v>
      </c>
      <c r="K203" t="s">
        <v>4804</v>
      </c>
      <c r="L203" t="s">
        <v>9753</v>
      </c>
      <c r="M203" s="32">
        <v>71585811</v>
      </c>
      <c r="N203" s="32">
        <f>SUM(Table15[[#This Row],[Federal]:[Local]])</f>
        <v>15000</v>
      </c>
      <c r="O203" s="32">
        <v>13500</v>
      </c>
      <c r="P203" s="32">
        <v>0</v>
      </c>
      <c r="Q203" s="32">
        <v>1500</v>
      </c>
    </row>
    <row r="204" spans="7:17" ht="15" hidden="1" customHeight="1" x14ac:dyDescent="0.25">
      <c r="G204">
        <v>2018</v>
      </c>
      <c r="H204" s="48">
        <v>2017</v>
      </c>
      <c r="I204" t="s">
        <v>4805</v>
      </c>
      <c r="J204" t="s">
        <v>18</v>
      </c>
      <c r="K204" t="s">
        <v>4804</v>
      </c>
      <c r="L204" t="s">
        <v>9754</v>
      </c>
      <c r="M204" s="32">
        <v>71585811</v>
      </c>
      <c r="N204" s="32">
        <f>SUM(Table15[[#This Row],[Federal]:[Local]])</f>
        <v>25000</v>
      </c>
      <c r="O204" s="32">
        <v>22500</v>
      </c>
      <c r="P204" s="32">
        <v>0</v>
      </c>
      <c r="Q204" s="32">
        <v>2500</v>
      </c>
    </row>
    <row r="205" spans="7:17" ht="15" hidden="1" customHeight="1" x14ac:dyDescent="0.25">
      <c r="G205">
        <v>2018</v>
      </c>
      <c r="H205" s="48">
        <v>2017</v>
      </c>
      <c r="I205" t="s">
        <v>4805</v>
      </c>
      <c r="J205" t="s">
        <v>18</v>
      </c>
      <c r="K205" t="s">
        <v>4804</v>
      </c>
      <c r="L205" t="s">
        <v>9755</v>
      </c>
      <c r="M205" s="32">
        <v>71585811</v>
      </c>
      <c r="N205" s="32">
        <f>SUM(Table15[[#This Row],[Federal]:[Local]])</f>
        <v>60000</v>
      </c>
      <c r="O205" s="32">
        <v>54000</v>
      </c>
      <c r="P205" s="32">
        <v>0</v>
      </c>
      <c r="Q205" s="32">
        <v>6000</v>
      </c>
    </row>
    <row r="206" spans="7:17" ht="15" hidden="1" customHeight="1" x14ac:dyDescent="0.25">
      <c r="G206">
        <v>2018</v>
      </c>
      <c r="H206" s="48">
        <v>2017</v>
      </c>
      <c r="I206" t="s">
        <v>4805</v>
      </c>
      <c r="J206" t="s">
        <v>18</v>
      </c>
      <c r="K206" t="s">
        <v>4804</v>
      </c>
      <c r="L206" t="s">
        <v>9756</v>
      </c>
      <c r="M206" s="32">
        <v>71585811</v>
      </c>
      <c r="N206" s="32">
        <f>SUM(Table15[[#This Row],[Federal]:[Local]])</f>
        <v>30000</v>
      </c>
      <c r="O206" s="32">
        <v>27000</v>
      </c>
      <c r="P206" s="32">
        <v>0</v>
      </c>
      <c r="Q206" s="32">
        <v>3000</v>
      </c>
    </row>
    <row r="207" spans="7:17" ht="15" hidden="1" customHeight="1" x14ac:dyDescent="0.25">
      <c r="G207">
        <v>2018</v>
      </c>
      <c r="H207" s="48">
        <v>2017</v>
      </c>
      <c r="I207" t="s">
        <v>4805</v>
      </c>
      <c r="J207" t="s">
        <v>18</v>
      </c>
      <c r="K207" t="s">
        <v>4804</v>
      </c>
      <c r="L207" t="s">
        <v>9757</v>
      </c>
      <c r="M207" s="32">
        <v>71585811</v>
      </c>
      <c r="N207" s="32">
        <f>SUM(Table15[[#This Row],[Federal]:[Local]])</f>
        <v>25000</v>
      </c>
      <c r="O207" s="32">
        <v>22500</v>
      </c>
      <c r="P207" s="32">
        <v>0</v>
      </c>
      <c r="Q207" s="32">
        <v>2500</v>
      </c>
    </row>
    <row r="208" spans="7:17" ht="15" hidden="1" customHeight="1" x14ac:dyDescent="0.25">
      <c r="G208">
        <v>2018</v>
      </c>
      <c r="H208" s="48">
        <v>2017</v>
      </c>
      <c r="I208" t="s">
        <v>4805</v>
      </c>
      <c r="J208" t="s">
        <v>18</v>
      </c>
      <c r="K208" t="s">
        <v>4804</v>
      </c>
      <c r="L208" t="s">
        <v>9758</v>
      </c>
      <c r="M208" s="32">
        <v>71585811</v>
      </c>
      <c r="N208" s="32">
        <f>SUM(Table15[[#This Row],[Federal]:[Local]])</f>
        <v>480000</v>
      </c>
      <c r="O208" s="32">
        <v>432000</v>
      </c>
      <c r="P208" s="32">
        <v>0</v>
      </c>
      <c r="Q208" s="32">
        <v>48000</v>
      </c>
    </row>
    <row r="209" spans="7:17" ht="15" hidden="1" customHeight="1" x14ac:dyDescent="0.25">
      <c r="G209">
        <v>2018</v>
      </c>
      <c r="H209" s="48">
        <v>2017</v>
      </c>
      <c r="I209" t="s">
        <v>4805</v>
      </c>
      <c r="J209" t="s">
        <v>18</v>
      </c>
      <c r="K209" t="s">
        <v>4804</v>
      </c>
      <c r="L209" t="s">
        <v>9759</v>
      </c>
      <c r="M209" s="32">
        <v>71585811</v>
      </c>
      <c r="N209" s="32">
        <f>SUM(Table15[[#This Row],[Federal]:[Local]])</f>
        <v>310000</v>
      </c>
      <c r="O209" s="32">
        <v>279000</v>
      </c>
      <c r="P209" s="32">
        <v>0</v>
      </c>
      <c r="Q209" s="32">
        <v>31000</v>
      </c>
    </row>
    <row r="210" spans="7:17" ht="15" hidden="1" customHeight="1" x14ac:dyDescent="0.25">
      <c r="G210">
        <v>2018</v>
      </c>
      <c r="H210" s="48">
        <v>2017</v>
      </c>
      <c r="I210" t="s">
        <v>4823</v>
      </c>
      <c r="J210" t="s">
        <v>51</v>
      </c>
      <c r="K210" t="s">
        <v>4822</v>
      </c>
      <c r="L210" t="s">
        <v>9760</v>
      </c>
      <c r="M210" s="32">
        <v>71585811</v>
      </c>
      <c r="N210" s="32">
        <f>SUM(Table15[[#This Row],[Federal]:[Local]])</f>
        <v>497500</v>
      </c>
      <c r="O210" s="32">
        <v>447750</v>
      </c>
      <c r="P210" s="32">
        <v>0</v>
      </c>
      <c r="Q210" s="32">
        <v>49750</v>
      </c>
    </row>
    <row r="211" spans="7:17" ht="15" hidden="1" customHeight="1" x14ac:dyDescent="0.25">
      <c r="G211">
        <v>2018</v>
      </c>
      <c r="H211" s="48">
        <v>2017</v>
      </c>
      <c r="I211" t="s">
        <v>4823</v>
      </c>
      <c r="J211" t="s">
        <v>51</v>
      </c>
      <c r="K211" t="s">
        <v>4822</v>
      </c>
      <c r="L211" t="s">
        <v>9761</v>
      </c>
      <c r="M211" s="32">
        <v>71585811</v>
      </c>
      <c r="N211" s="32">
        <f>SUM(Table15[[#This Row],[Federal]:[Local]])</f>
        <v>169200</v>
      </c>
      <c r="O211" s="32">
        <v>152280</v>
      </c>
      <c r="P211" s="32">
        <v>0</v>
      </c>
      <c r="Q211" s="32">
        <v>16920</v>
      </c>
    </row>
    <row r="212" spans="7:17" ht="15" hidden="1" customHeight="1" x14ac:dyDescent="0.25">
      <c r="G212">
        <v>2018</v>
      </c>
      <c r="H212" s="48">
        <v>2017</v>
      </c>
      <c r="I212" t="s">
        <v>5045</v>
      </c>
      <c r="J212" t="s">
        <v>18</v>
      </c>
      <c r="K212" t="s">
        <v>9762</v>
      </c>
      <c r="L212" t="s">
        <v>9763</v>
      </c>
      <c r="M212" s="32">
        <v>71585811</v>
      </c>
      <c r="N212" s="32">
        <f>SUM(Table15[[#This Row],[Federal]:[Local]])</f>
        <v>8416</v>
      </c>
      <c r="O212" s="32">
        <v>7574</v>
      </c>
      <c r="P212" s="32">
        <v>0</v>
      </c>
      <c r="Q212" s="32">
        <v>842</v>
      </c>
    </row>
    <row r="213" spans="7:17" ht="15" hidden="1" customHeight="1" x14ac:dyDescent="0.25">
      <c r="G213">
        <v>2018</v>
      </c>
      <c r="H213" s="48">
        <v>2017</v>
      </c>
      <c r="I213" t="s">
        <v>5045</v>
      </c>
      <c r="J213" t="s">
        <v>18</v>
      </c>
      <c r="K213" t="s">
        <v>9762</v>
      </c>
      <c r="L213" t="s">
        <v>9764</v>
      </c>
      <c r="M213" s="32">
        <v>71585811</v>
      </c>
      <c r="N213" s="32">
        <f>SUM(Table15[[#This Row],[Federal]:[Local]])</f>
        <v>58907</v>
      </c>
      <c r="O213" s="32">
        <v>53016</v>
      </c>
      <c r="P213" s="32">
        <v>0</v>
      </c>
      <c r="Q213" s="32">
        <v>5891</v>
      </c>
    </row>
    <row r="214" spans="7:17" ht="15" hidden="1" customHeight="1" x14ac:dyDescent="0.25">
      <c r="G214">
        <v>2018</v>
      </c>
      <c r="H214" s="48">
        <v>2017</v>
      </c>
      <c r="I214" t="s">
        <v>5045</v>
      </c>
      <c r="J214" t="s">
        <v>18</v>
      </c>
      <c r="K214" t="s">
        <v>9762</v>
      </c>
      <c r="L214" t="s">
        <v>9534</v>
      </c>
      <c r="M214" s="32">
        <v>71585811</v>
      </c>
      <c r="N214" s="32">
        <f>SUM(Table15[[#This Row],[Federal]:[Local]])</f>
        <v>109399</v>
      </c>
      <c r="O214" s="32">
        <v>98459</v>
      </c>
      <c r="P214" s="32">
        <v>0</v>
      </c>
      <c r="Q214" s="32">
        <v>10940</v>
      </c>
    </row>
    <row r="215" spans="7:17" ht="15" hidden="1" customHeight="1" x14ac:dyDescent="0.25">
      <c r="G215">
        <v>2018</v>
      </c>
      <c r="H215" s="48">
        <v>2017</v>
      </c>
      <c r="I215" t="s">
        <v>5045</v>
      </c>
      <c r="J215" t="s">
        <v>18</v>
      </c>
      <c r="K215" t="s">
        <v>9762</v>
      </c>
      <c r="L215" t="s">
        <v>9765</v>
      </c>
      <c r="M215" s="32">
        <v>71585811</v>
      </c>
      <c r="N215" s="32">
        <f>SUM(Table15[[#This Row],[Federal]:[Local]])</f>
        <v>79946</v>
      </c>
      <c r="O215" s="32">
        <v>71951</v>
      </c>
      <c r="P215" s="32">
        <v>0</v>
      </c>
      <c r="Q215" s="32">
        <v>7995</v>
      </c>
    </row>
    <row r="216" spans="7:17" ht="15" hidden="1" customHeight="1" x14ac:dyDescent="0.25">
      <c r="G216">
        <v>2018</v>
      </c>
      <c r="H216" s="48">
        <v>2017</v>
      </c>
      <c r="I216" t="s">
        <v>5045</v>
      </c>
      <c r="J216" t="s">
        <v>18</v>
      </c>
      <c r="K216" t="s">
        <v>9762</v>
      </c>
      <c r="L216" t="s">
        <v>9766</v>
      </c>
      <c r="M216" s="32">
        <v>71585811</v>
      </c>
      <c r="N216" s="32">
        <f>SUM(Table15[[#This Row],[Federal]:[Local]])</f>
        <v>176719</v>
      </c>
      <c r="O216" s="32">
        <v>159047</v>
      </c>
      <c r="P216" s="32">
        <v>0</v>
      </c>
      <c r="Q216" s="32">
        <v>17672</v>
      </c>
    </row>
    <row r="217" spans="7:17" ht="15" hidden="1" customHeight="1" x14ac:dyDescent="0.25">
      <c r="G217">
        <v>2018</v>
      </c>
      <c r="H217" s="48">
        <v>2017</v>
      </c>
      <c r="I217" t="s">
        <v>5045</v>
      </c>
      <c r="J217" t="s">
        <v>18</v>
      </c>
      <c r="K217" t="s">
        <v>9762</v>
      </c>
      <c r="L217" t="s">
        <v>9767</v>
      </c>
      <c r="M217" s="32">
        <v>71585811</v>
      </c>
      <c r="N217" s="32">
        <f>SUM(Table15[[#This Row],[Federal]:[Local]])</f>
        <v>25246</v>
      </c>
      <c r="O217" s="32">
        <v>22721</v>
      </c>
      <c r="P217" s="32">
        <v>0</v>
      </c>
      <c r="Q217" s="32">
        <v>2525</v>
      </c>
    </row>
    <row r="218" spans="7:17" ht="15" hidden="1" customHeight="1" x14ac:dyDescent="0.25">
      <c r="G218">
        <v>2018</v>
      </c>
      <c r="H218" s="48">
        <v>2017</v>
      </c>
      <c r="I218" t="s">
        <v>5045</v>
      </c>
      <c r="J218" t="s">
        <v>18</v>
      </c>
      <c r="K218" t="s">
        <v>9762</v>
      </c>
      <c r="L218" t="s">
        <v>9768</v>
      </c>
      <c r="M218" s="32">
        <v>71585811</v>
      </c>
      <c r="N218" s="32">
        <f>SUM(Table15[[#This Row],[Federal]:[Local]])</f>
        <v>126230</v>
      </c>
      <c r="O218" s="32">
        <v>113607</v>
      </c>
      <c r="P218" s="32">
        <v>0</v>
      </c>
      <c r="Q218" s="32">
        <v>12623</v>
      </c>
    </row>
    <row r="219" spans="7:17" ht="15" hidden="1" customHeight="1" x14ac:dyDescent="0.25">
      <c r="G219">
        <v>2018</v>
      </c>
      <c r="H219" s="48">
        <v>2017</v>
      </c>
      <c r="I219" t="s">
        <v>5045</v>
      </c>
      <c r="J219" t="s">
        <v>18</v>
      </c>
      <c r="K219" t="s">
        <v>9762</v>
      </c>
      <c r="L219" t="s">
        <v>9769</v>
      </c>
      <c r="M219" s="32">
        <v>71585811</v>
      </c>
      <c r="N219" s="32">
        <f>SUM(Table15[[#This Row],[Federal]:[Local]])</f>
        <v>130437</v>
      </c>
      <c r="O219" s="32">
        <v>117393</v>
      </c>
      <c r="P219" s="32">
        <v>0</v>
      </c>
      <c r="Q219" s="32">
        <v>13044</v>
      </c>
    </row>
    <row r="220" spans="7:17" ht="15" hidden="1" customHeight="1" x14ac:dyDescent="0.25">
      <c r="G220">
        <v>2018</v>
      </c>
      <c r="H220" s="48">
        <v>2017</v>
      </c>
      <c r="I220" t="s">
        <v>5045</v>
      </c>
      <c r="J220" t="s">
        <v>18</v>
      </c>
      <c r="K220" t="s">
        <v>9762</v>
      </c>
      <c r="L220" t="s">
        <v>9770</v>
      </c>
      <c r="M220" s="32">
        <v>71585811</v>
      </c>
      <c r="N220" s="32">
        <f>SUM(Table15[[#This Row],[Federal]:[Local]])</f>
        <v>54700</v>
      </c>
      <c r="O220" s="32">
        <v>49230</v>
      </c>
      <c r="P220" s="32">
        <v>0</v>
      </c>
      <c r="Q220" s="32">
        <v>5470</v>
      </c>
    </row>
    <row r="221" spans="7:17" ht="15" hidden="1" customHeight="1" x14ac:dyDescent="0.25">
      <c r="G221">
        <v>2018</v>
      </c>
      <c r="H221" s="48">
        <v>2017</v>
      </c>
      <c r="I221" t="s">
        <v>4090</v>
      </c>
      <c r="J221" t="s">
        <v>18</v>
      </c>
      <c r="K221" t="s">
        <v>4089</v>
      </c>
      <c r="L221" t="s">
        <v>9771</v>
      </c>
      <c r="M221" s="32">
        <v>71585811</v>
      </c>
      <c r="N221" s="32">
        <f>SUM(Table15[[#This Row],[Federal]:[Local]])</f>
        <v>575000</v>
      </c>
      <c r="O221" s="32">
        <v>517500</v>
      </c>
      <c r="P221" s="32">
        <v>0</v>
      </c>
      <c r="Q221" s="32">
        <v>57500</v>
      </c>
    </row>
    <row r="222" spans="7:17" ht="15" hidden="1" customHeight="1" x14ac:dyDescent="0.25">
      <c r="G222">
        <v>2018</v>
      </c>
      <c r="H222" s="48">
        <v>2017</v>
      </c>
      <c r="I222" t="s">
        <v>4090</v>
      </c>
      <c r="J222" t="s">
        <v>18</v>
      </c>
      <c r="K222" t="s">
        <v>4089</v>
      </c>
      <c r="L222" t="s">
        <v>9772</v>
      </c>
      <c r="M222" s="32">
        <v>71585811</v>
      </c>
      <c r="N222" s="32">
        <f>SUM(Table15[[#This Row],[Federal]:[Local]])</f>
        <v>3512000</v>
      </c>
      <c r="O222" s="32">
        <v>3160800</v>
      </c>
      <c r="P222" s="32">
        <v>0</v>
      </c>
      <c r="Q222" s="32">
        <v>351200</v>
      </c>
    </row>
    <row r="223" spans="7:17" ht="15" hidden="1" customHeight="1" x14ac:dyDescent="0.25">
      <c r="G223">
        <v>2018</v>
      </c>
      <c r="H223" s="48">
        <v>2017</v>
      </c>
      <c r="I223" t="s">
        <v>4090</v>
      </c>
      <c r="J223" t="s">
        <v>18</v>
      </c>
      <c r="K223" t="s">
        <v>4089</v>
      </c>
      <c r="L223" t="s">
        <v>9558</v>
      </c>
      <c r="M223" s="32">
        <v>71585811</v>
      </c>
      <c r="N223" s="32">
        <f>SUM(Table15[[#This Row],[Federal]:[Local]])</f>
        <v>723000</v>
      </c>
      <c r="O223" s="32">
        <v>650700</v>
      </c>
      <c r="P223" s="32">
        <v>0</v>
      </c>
      <c r="Q223" s="32">
        <v>72300</v>
      </c>
    </row>
    <row r="224" spans="7:17" ht="15" hidden="1" customHeight="1" x14ac:dyDescent="0.25">
      <c r="G224">
        <v>2018</v>
      </c>
      <c r="H224" s="48">
        <v>2017</v>
      </c>
      <c r="I224" t="s">
        <v>4090</v>
      </c>
      <c r="J224" t="s">
        <v>18</v>
      </c>
      <c r="K224" t="s">
        <v>4089</v>
      </c>
      <c r="L224" t="s">
        <v>9773</v>
      </c>
      <c r="M224" s="32">
        <v>71585811</v>
      </c>
      <c r="N224" s="32">
        <f>SUM(Table15[[#This Row],[Federal]:[Local]])</f>
        <v>95000</v>
      </c>
      <c r="O224" s="32">
        <v>85500</v>
      </c>
      <c r="P224" s="32">
        <v>0</v>
      </c>
      <c r="Q224" s="32">
        <v>9500</v>
      </c>
    </row>
    <row r="225" spans="7:17" ht="15" hidden="1" customHeight="1" x14ac:dyDescent="0.25">
      <c r="G225">
        <v>2018</v>
      </c>
      <c r="H225" s="48">
        <v>2017</v>
      </c>
      <c r="I225" t="s">
        <v>4090</v>
      </c>
      <c r="J225" t="s">
        <v>18</v>
      </c>
      <c r="K225" t="s">
        <v>4089</v>
      </c>
      <c r="L225" t="s">
        <v>9774</v>
      </c>
      <c r="M225" s="32">
        <v>71585811</v>
      </c>
      <c r="N225" s="32">
        <f>SUM(Table15[[#This Row],[Federal]:[Local]])</f>
        <v>1433000</v>
      </c>
      <c r="O225" s="32">
        <v>1289700</v>
      </c>
      <c r="P225" s="32">
        <v>0</v>
      </c>
      <c r="Q225" s="32">
        <v>143300</v>
      </c>
    </row>
    <row r="226" spans="7:17" ht="15" hidden="1" customHeight="1" x14ac:dyDescent="0.25">
      <c r="G226">
        <v>2018</v>
      </c>
      <c r="H226" s="48">
        <v>2017</v>
      </c>
      <c r="I226" t="s">
        <v>5334</v>
      </c>
      <c r="J226" t="s">
        <v>18</v>
      </c>
      <c r="K226" t="s">
        <v>9775</v>
      </c>
      <c r="L226" t="s">
        <v>9776</v>
      </c>
      <c r="M226" s="32">
        <v>71585811</v>
      </c>
      <c r="N226" s="32">
        <f>SUM(Table15[[#This Row],[Federal]:[Local]])</f>
        <v>125000</v>
      </c>
      <c r="O226" s="32">
        <v>0</v>
      </c>
      <c r="P226" s="32">
        <v>112500</v>
      </c>
      <c r="Q226" s="32">
        <v>12500</v>
      </c>
    </row>
    <row r="227" spans="7:17" ht="15" hidden="1" customHeight="1" x14ac:dyDescent="0.25">
      <c r="G227">
        <v>2018</v>
      </c>
      <c r="H227" s="48">
        <v>2017</v>
      </c>
      <c r="I227" t="s">
        <v>5334</v>
      </c>
      <c r="J227" t="s">
        <v>18</v>
      </c>
      <c r="K227" t="s">
        <v>9775</v>
      </c>
      <c r="L227" t="s">
        <v>9777</v>
      </c>
      <c r="M227" s="32">
        <v>71585811</v>
      </c>
      <c r="N227" s="32">
        <f>SUM(Table15[[#This Row],[Federal]:[Local]])</f>
        <v>50000</v>
      </c>
      <c r="O227" s="32">
        <v>0</v>
      </c>
      <c r="P227" s="32">
        <v>45000</v>
      </c>
      <c r="Q227" s="32">
        <v>5000</v>
      </c>
    </row>
    <row r="228" spans="7:17" ht="15" hidden="1" customHeight="1" x14ac:dyDescent="0.25">
      <c r="G228">
        <v>2018</v>
      </c>
      <c r="H228" s="48">
        <v>2017</v>
      </c>
      <c r="I228" t="s">
        <v>5162</v>
      </c>
      <c r="J228" t="s">
        <v>18</v>
      </c>
      <c r="K228" t="s">
        <v>5161</v>
      </c>
      <c r="L228" t="s">
        <v>9778</v>
      </c>
      <c r="M228" s="32">
        <v>71585811</v>
      </c>
      <c r="N228" s="32">
        <f>SUM(Table15[[#This Row],[Federal]:[Local]])</f>
        <v>20000</v>
      </c>
      <c r="O228" s="32">
        <v>0</v>
      </c>
      <c r="P228" s="32">
        <v>18000</v>
      </c>
      <c r="Q228" s="32">
        <v>2000</v>
      </c>
    </row>
    <row r="229" spans="7:17" ht="15" hidden="1" customHeight="1" x14ac:dyDescent="0.25">
      <c r="G229">
        <v>2018</v>
      </c>
      <c r="H229" s="48">
        <v>2017</v>
      </c>
      <c r="I229" t="s">
        <v>5162</v>
      </c>
      <c r="J229" t="s">
        <v>18</v>
      </c>
      <c r="K229" t="s">
        <v>5161</v>
      </c>
      <c r="L229" t="s">
        <v>9779</v>
      </c>
      <c r="M229" s="32">
        <v>71585811</v>
      </c>
      <c r="N229" s="32">
        <f>SUM(Table15[[#This Row],[Federal]:[Local]])</f>
        <v>15000</v>
      </c>
      <c r="O229" s="32">
        <v>0</v>
      </c>
      <c r="P229" s="32">
        <v>13500</v>
      </c>
      <c r="Q229" s="32">
        <v>1500</v>
      </c>
    </row>
    <row r="230" spans="7:17" ht="15" hidden="1" customHeight="1" x14ac:dyDescent="0.25">
      <c r="G230">
        <v>2018</v>
      </c>
      <c r="H230" s="48">
        <v>2017</v>
      </c>
      <c r="I230" t="s">
        <v>5162</v>
      </c>
      <c r="J230" t="s">
        <v>18</v>
      </c>
      <c r="K230" t="s">
        <v>5161</v>
      </c>
      <c r="L230" t="s">
        <v>9780</v>
      </c>
      <c r="M230" s="32">
        <v>71585811</v>
      </c>
      <c r="N230" s="32">
        <f>SUM(Table15[[#This Row],[Federal]:[Local]])</f>
        <v>5000</v>
      </c>
      <c r="O230" s="32">
        <v>0</v>
      </c>
      <c r="P230" s="32">
        <v>4500</v>
      </c>
      <c r="Q230" s="32">
        <v>500</v>
      </c>
    </row>
    <row r="231" spans="7:17" ht="15" hidden="1" customHeight="1" x14ac:dyDescent="0.25">
      <c r="G231">
        <v>2018</v>
      </c>
      <c r="H231" s="48">
        <v>2017</v>
      </c>
      <c r="I231" t="s">
        <v>5162</v>
      </c>
      <c r="J231" t="s">
        <v>18</v>
      </c>
      <c r="K231" t="s">
        <v>5161</v>
      </c>
      <c r="L231" t="s">
        <v>9781</v>
      </c>
      <c r="M231" s="32">
        <v>71585811</v>
      </c>
      <c r="N231" s="32">
        <f>SUM(Table15[[#This Row],[Federal]:[Local]])</f>
        <v>125000</v>
      </c>
      <c r="O231" s="32">
        <v>0</v>
      </c>
      <c r="P231" s="32">
        <v>112500</v>
      </c>
      <c r="Q231" s="32">
        <v>12500</v>
      </c>
    </row>
    <row r="232" spans="7:17" ht="15" hidden="1" customHeight="1" x14ac:dyDescent="0.25">
      <c r="G232">
        <v>2018</v>
      </c>
      <c r="H232" s="48">
        <v>2017</v>
      </c>
      <c r="I232" t="s">
        <v>5162</v>
      </c>
      <c r="J232" t="s">
        <v>18</v>
      </c>
      <c r="K232" t="s">
        <v>5161</v>
      </c>
      <c r="L232" t="s">
        <v>9782</v>
      </c>
      <c r="M232" s="32">
        <v>71585811</v>
      </c>
      <c r="N232" s="32">
        <f>SUM(Table15[[#This Row],[Federal]:[Local]])</f>
        <v>35000</v>
      </c>
      <c r="O232" s="32">
        <v>0</v>
      </c>
      <c r="P232" s="32">
        <v>31500</v>
      </c>
      <c r="Q232" s="32">
        <v>3500</v>
      </c>
    </row>
    <row r="233" spans="7:17" ht="15" hidden="1" customHeight="1" x14ac:dyDescent="0.25">
      <c r="G233">
        <v>2018</v>
      </c>
      <c r="H233" s="48">
        <v>2017</v>
      </c>
      <c r="I233" t="s">
        <v>5162</v>
      </c>
      <c r="J233" t="s">
        <v>18</v>
      </c>
      <c r="K233" t="s">
        <v>5161</v>
      </c>
      <c r="L233" t="s">
        <v>9783</v>
      </c>
      <c r="M233" s="32">
        <v>71585811</v>
      </c>
      <c r="N233" s="32">
        <f>SUM(Table15[[#This Row],[Federal]:[Local]])</f>
        <v>30000</v>
      </c>
      <c r="O233" s="32">
        <v>0</v>
      </c>
      <c r="P233" s="32">
        <v>27000</v>
      </c>
      <c r="Q233" s="32">
        <v>3000</v>
      </c>
    </row>
    <row r="234" spans="7:17" ht="15" hidden="1" customHeight="1" x14ac:dyDescent="0.25">
      <c r="G234">
        <v>2018</v>
      </c>
      <c r="H234" s="48">
        <v>2017</v>
      </c>
      <c r="I234" t="s">
        <v>5162</v>
      </c>
      <c r="J234" t="s">
        <v>18</v>
      </c>
      <c r="K234" t="s">
        <v>5161</v>
      </c>
      <c r="L234" t="s">
        <v>9784</v>
      </c>
      <c r="M234" s="32">
        <v>71585811</v>
      </c>
      <c r="N234" s="32">
        <f>SUM(Table15[[#This Row],[Federal]:[Local]])</f>
        <v>50000</v>
      </c>
      <c r="O234" s="32">
        <v>0</v>
      </c>
      <c r="P234" s="32">
        <v>45000</v>
      </c>
      <c r="Q234" s="32">
        <v>5000</v>
      </c>
    </row>
    <row r="235" spans="7:17" ht="15" hidden="1" customHeight="1" x14ac:dyDescent="0.25">
      <c r="G235">
        <v>2018</v>
      </c>
      <c r="H235" s="48">
        <v>2017</v>
      </c>
      <c r="I235" t="s">
        <v>5162</v>
      </c>
      <c r="J235" t="s">
        <v>18</v>
      </c>
      <c r="K235" t="s">
        <v>5161</v>
      </c>
      <c r="L235" t="s">
        <v>9785</v>
      </c>
      <c r="M235" s="32">
        <v>71585811</v>
      </c>
      <c r="N235" s="32">
        <f>SUM(Table15[[#This Row],[Federal]:[Local]])</f>
        <v>125000</v>
      </c>
      <c r="O235" s="32">
        <v>0</v>
      </c>
      <c r="P235" s="32">
        <v>112500</v>
      </c>
      <c r="Q235" s="32">
        <v>12500</v>
      </c>
    </row>
    <row r="236" spans="7:17" ht="15" hidden="1" customHeight="1" x14ac:dyDescent="0.25">
      <c r="G236">
        <v>2018</v>
      </c>
      <c r="H236" s="48">
        <v>2017</v>
      </c>
      <c r="I236" t="s">
        <v>5162</v>
      </c>
      <c r="J236" t="s">
        <v>18</v>
      </c>
      <c r="K236" t="s">
        <v>5161</v>
      </c>
      <c r="L236" t="s">
        <v>9786</v>
      </c>
      <c r="M236" s="32">
        <v>71585811</v>
      </c>
      <c r="N236" s="32">
        <f>SUM(Table15[[#This Row],[Federal]:[Local]])</f>
        <v>195000</v>
      </c>
      <c r="O236" s="32">
        <v>0</v>
      </c>
      <c r="P236" s="32">
        <v>175500</v>
      </c>
      <c r="Q236" s="32">
        <v>19500</v>
      </c>
    </row>
    <row r="237" spans="7:17" ht="15" hidden="1" customHeight="1" x14ac:dyDescent="0.25">
      <c r="G237">
        <v>2018</v>
      </c>
      <c r="H237" s="48">
        <v>2017</v>
      </c>
      <c r="I237" t="s">
        <v>4228</v>
      </c>
      <c r="J237" t="s">
        <v>18</v>
      </c>
      <c r="K237" t="s">
        <v>4227</v>
      </c>
      <c r="L237" t="s">
        <v>9787</v>
      </c>
      <c r="M237" s="32">
        <v>71585811</v>
      </c>
      <c r="N237" s="32">
        <f>SUM(Table15[[#This Row],[Federal]:[Local]])</f>
        <v>65000</v>
      </c>
      <c r="O237" s="32">
        <v>58500</v>
      </c>
      <c r="P237" s="32">
        <v>0</v>
      </c>
      <c r="Q237" s="32">
        <v>6500</v>
      </c>
    </row>
    <row r="238" spans="7:17" ht="15" hidden="1" customHeight="1" x14ac:dyDescent="0.25">
      <c r="G238">
        <v>2018</v>
      </c>
      <c r="H238" s="48">
        <v>2017</v>
      </c>
      <c r="I238" t="s">
        <v>4228</v>
      </c>
      <c r="J238" t="s">
        <v>18</v>
      </c>
      <c r="K238" t="s">
        <v>4227</v>
      </c>
      <c r="L238" t="s">
        <v>9788</v>
      </c>
      <c r="M238" s="32">
        <v>71585811</v>
      </c>
      <c r="N238" s="32">
        <f>SUM(Table15[[#This Row],[Federal]:[Local]])</f>
        <v>30000</v>
      </c>
      <c r="O238" s="32">
        <v>0</v>
      </c>
      <c r="P238" s="32">
        <v>15000</v>
      </c>
      <c r="Q238" s="32">
        <v>15000</v>
      </c>
    </row>
    <row r="239" spans="7:17" ht="15" hidden="1" customHeight="1" x14ac:dyDescent="0.25">
      <c r="G239">
        <v>2018</v>
      </c>
      <c r="H239" s="48">
        <v>2017</v>
      </c>
      <c r="I239" t="s">
        <v>4228</v>
      </c>
      <c r="J239" t="s">
        <v>18</v>
      </c>
      <c r="K239" t="s">
        <v>4227</v>
      </c>
      <c r="L239" t="s">
        <v>9789</v>
      </c>
      <c r="M239" s="32">
        <v>71585811</v>
      </c>
      <c r="N239" s="32">
        <f>SUM(Table15[[#This Row],[Federal]:[Local]])</f>
        <v>601667</v>
      </c>
      <c r="O239" s="32">
        <v>541501</v>
      </c>
      <c r="P239" s="32">
        <v>0</v>
      </c>
      <c r="Q239" s="32">
        <v>60166</v>
      </c>
    </row>
    <row r="240" spans="7:17" ht="15" hidden="1" customHeight="1" x14ac:dyDescent="0.25">
      <c r="G240">
        <v>2018</v>
      </c>
      <c r="H240" s="48">
        <v>2017</v>
      </c>
      <c r="I240" t="s">
        <v>9790</v>
      </c>
      <c r="J240" t="s">
        <v>18</v>
      </c>
      <c r="K240" t="s">
        <v>9791</v>
      </c>
      <c r="L240" t="s">
        <v>9792</v>
      </c>
      <c r="M240" s="32">
        <v>71585811</v>
      </c>
      <c r="N240" s="32">
        <f>SUM(Table15[[#This Row],[Federal]:[Local]])</f>
        <v>50000</v>
      </c>
      <c r="O240" s="32">
        <v>0</v>
      </c>
      <c r="P240" s="32">
        <v>45000</v>
      </c>
      <c r="Q240" s="32">
        <v>5000</v>
      </c>
    </row>
    <row r="241" spans="7:17" ht="15" hidden="1" customHeight="1" x14ac:dyDescent="0.25">
      <c r="G241">
        <v>2018</v>
      </c>
      <c r="H241" s="48">
        <v>2017</v>
      </c>
      <c r="I241" t="s">
        <v>5622</v>
      </c>
      <c r="J241" t="s">
        <v>51</v>
      </c>
      <c r="K241" t="s">
        <v>5621</v>
      </c>
      <c r="L241" t="s">
        <v>9793</v>
      </c>
      <c r="M241" s="32">
        <v>71585811</v>
      </c>
      <c r="N241" s="32">
        <f>SUM(Table15[[#This Row],[Federal]:[Local]])</f>
        <v>90000</v>
      </c>
      <c r="O241" s="32">
        <v>81000</v>
      </c>
      <c r="P241" s="32">
        <v>0</v>
      </c>
      <c r="Q241" s="32">
        <v>9000</v>
      </c>
    </row>
    <row r="242" spans="7:17" ht="15" hidden="1" customHeight="1" x14ac:dyDescent="0.25">
      <c r="G242">
        <v>2018</v>
      </c>
      <c r="H242" s="48">
        <v>2017</v>
      </c>
      <c r="I242" t="s">
        <v>5622</v>
      </c>
      <c r="J242" t="s">
        <v>51</v>
      </c>
      <c r="K242" t="s">
        <v>5621</v>
      </c>
      <c r="L242" t="s">
        <v>9794</v>
      </c>
      <c r="M242" s="32">
        <v>71585811</v>
      </c>
      <c r="N242" s="32">
        <f>SUM(Table15[[#This Row],[Federal]:[Local]])</f>
        <v>20000</v>
      </c>
      <c r="O242" s="32">
        <v>18000</v>
      </c>
      <c r="P242" s="32">
        <v>0</v>
      </c>
      <c r="Q242" s="32">
        <v>2000</v>
      </c>
    </row>
    <row r="243" spans="7:17" ht="15" hidden="1" customHeight="1" x14ac:dyDescent="0.25">
      <c r="G243">
        <v>2018</v>
      </c>
      <c r="H243" s="48">
        <v>2017</v>
      </c>
      <c r="I243" t="s">
        <v>5622</v>
      </c>
      <c r="J243" t="s">
        <v>51</v>
      </c>
      <c r="K243" t="s">
        <v>5621</v>
      </c>
      <c r="L243" t="s">
        <v>9795</v>
      </c>
      <c r="M243" s="32">
        <v>71585811</v>
      </c>
      <c r="N243" s="32">
        <f>SUM(Table15[[#This Row],[Federal]:[Local]])</f>
        <v>15000</v>
      </c>
      <c r="O243" s="32">
        <v>13500</v>
      </c>
      <c r="P243" s="32">
        <v>0</v>
      </c>
      <c r="Q243" s="32">
        <v>1500</v>
      </c>
    </row>
    <row r="244" spans="7:17" ht="15" hidden="1" customHeight="1" x14ac:dyDescent="0.25">
      <c r="G244">
        <v>2018</v>
      </c>
      <c r="H244" s="48">
        <v>2017</v>
      </c>
      <c r="I244" t="s">
        <v>5622</v>
      </c>
      <c r="J244" t="s">
        <v>51</v>
      </c>
      <c r="K244" t="s">
        <v>5621</v>
      </c>
      <c r="L244" t="s">
        <v>9796</v>
      </c>
      <c r="M244" s="32">
        <v>71585811</v>
      </c>
      <c r="N244" s="32">
        <f>SUM(Table15[[#This Row],[Federal]:[Local]])</f>
        <v>50000</v>
      </c>
      <c r="O244" s="32">
        <v>45000</v>
      </c>
      <c r="P244" s="32">
        <v>0</v>
      </c>
      <c r="Q244" s="32">
        <v>5000</v>
      </c>
    </row>
    <row r="245" spans="7:17" ht="15" hidden="1" customHeight="1" x14ac:dyDescent="0.25">
      <c r="G245">
        <v>2018</v>
      </c>
      <c r="H245" s="48">
        <v>2017</v>
      </c>
      <c r="I245" t="s">
        <v>5622</v>
      </c>
      <c r="J245" t="s">
        <v>51</v>
      </c>
      <c r="K245" t="s">
        <v>5621</v>
      </c>
      <c r="L245" t="s">
        <v>9797</v>
      </c>
      <c r="M245" s="32">
        <v>71585811</v>
      </c>
      <c r="N245" s="32">
        <f>SUM(Table15[[#This Row],[Federal]:[Local]])</f>
        <v>20000</v>
      </c>
      <c r="O245" s="32">
        <v>18000</v>
      </c>
      <c r="P245" s="32">
        <v>0</v>
      </c>
      <c r="Q245" s="32">
        <v>2000</v>
      </c>
    </row>
    <row r="246" spans="7:17" ht="15" hidden="1" customHeight="1" x14ac:dyDescent="0.25">
      <c r="G246">
        <v>2018</v>
      </c>
      <c r="H246" s="48">
        <v>2017</v>
      </c>
      <c r="I246" t="s">
        <v>5681</v>
      </c>
      <c r="J246" t="s">
        <v>51</v>
      </c>
      <c r="K246" t="s">
        <v>5680</v>
      </c>
      <c r="L246" t="s">
        <v>9798</v>
      </c>
      <c r="M246" s="32">
        <v>71585811</v>
      </c>
      <c r="N246" s="32">
        <f>SUM(Table15[[#This Row],[Federal]:[Local]])</f>
        <v>166666</v>
      </c>
      <c r="O246" s="32">
        <v>150000</v>
      </c>
      <c r="P246" s="32">
        <v>0</v>
      </c>
      <c r="Q246" s="32">
        <v>16666</v>
      </c>
    </row>
    <row r="247" spans="7:17" ht="15" hidden="1" customHeight="1" x14ac:dyDescent="0.25">
      <c r="G247">
        <v>2018</v>
      </c>
      <c r="H247" s="48">
        <v>2017</v>
      </c>
      <c r="I247" t="s">
        <v>2631</v>
      </c>
      <c r="J247" t="s">
        <v>18</v>
      </c>
      <c r="K247" t="s">
        <v>2630</v>
      </c>
      <c r="L247" t="s">
        <v>9799</v>
      </c>
      <c r="M247" s="32">
        <v>71585811</v>
      </c>
      <c r="N247" s="32">
        <f>SUM(Table15[[#This Row],[Federal]:[Local]])</f>
        <v>166700</v>
      </c>
      <c r="O247" s="32">
        <v>150030</v>
      </c>
      <c r="P247" s="32">
        <v>0</v>
      </c>
      <c r="Q247" s="32">
        <v>16670</v>
      </c>
    </row>
    <row r="248" spans="7:17" ht="15" hidden="1" customHeight="1" x14ac:dyDescent="0.25">
      <c r="G248">
        <v>2018</v>
      </c>
      <c r="H248" s="48">
        <v>2017</v>
      </c>
      <c r="I248" t="s">
        <v>9800</v>
      </c>
      <c r="J248" t="s">
        <v>18</v>
      </c>
      <c r="K248" t="s">
        <v>9801</v>
      </c>
      <c r="L248" t="s">
        <v>9802</v>
      </c>
      <c r="M248" s="32">
        <v>71585811</v>
      </c>
      <c r="N248" s="32">
        <f>SUM(Table15[[#This Row],[Federal]:[Local]])</f>
        <v>1100000</v>
      </c>
      <c r="O248" s="32">
        <v>0</v>
      </c>
      <c r="P248" s="32">
        <v>990000</v>
      </c>
      <c r="Q248" s="32">
        <v>110000</v>
      </c>
    </row>
    <row r="249" spans="7:17" ht="15" hidden="1" customHeight="1" x14ac:dyDescent="0.25">
      <c r="G249">
        <v>2018</v>
      </c>
      <c r="H249" s="48">
        <v>2017</v>
      </c>
      <c r="I249" t="s">
        <v>9800</v>
      </c>
      <c r="J249" t="s">
        <v>18</v>
      </c>
      <c r="K249" t="s">
        <v>9801</v>
      </c>
      <c r="L249" t="s">
        <v>9803</v>
      </c>
      <c r="M249" s="32">
        <v>71585811</v>
      </c>
      <c r="N249" s="32">
        <f>SUM(Table15[[#This Row],[Federal]:[Local]])</f>
        <v>50000</v>
      </c>
      <c r="O249" s="32">
        <v>0</v>
      </c>
      <c r="P249" s="32">
        <v>45000</v>
      </c>
      <c r="Q249" s="32">
        <v>5000</v>
      </c>
    </row>
    <row r="250" spans="7:17" ht="15" hidden="1" customHeight="1" x14ac:dyDescent="0.25">
      <c r="G250">
        <v>2018</v>
      </c>
      <c r="H250" s="48">
        <v>2017</v>
      </c>
      <c r="I250" t="s">
        <v>9800</v>
      </c>
      <c r="J250" t="s">
        <v>18</v>
      </c>
      <c r="K250" t="s">
        <v>9801</v>
      </c>
      <c r="L250" t="s">
        <v>9804</v>
      </c>
      <c r="M250" s="32">
        <v>71585811</v>
      </c>
      <c r="N250" s="32">
        <f>SUM(Table15[[#This Row],[Federal]:[Local]])</f>
        <v>675000</v>
      </c>
      <c r="O250" s="32">
        <v>0</v>
      </c>
      <c r="P250" s="32">
        <v>607500</v>
      </c>
      <c r="Q250" s="32">
        <v>67500</v>
      </c>
    </row>
    <row r="251" spans="7:17" ht="15" hidden="1" customHeight="1" x14ac:dyDescent="0.25">
      <c r="G251">
        <v>2018</v>
      </c>
      <c r="H251" s="48">
        <v>2017</v>
      </c>
      <c r="I251" t="s">
        <v>9800</v>
      </c>
      <c r="J251" t="s">
        <v>18</v>
      </c>
      <c r="K251" t="s">
        <v>9801</v>
      </c>
      <c r="L251" t="s">
        <v>9805</v>
      </c>
      <c r="M251" s="32">
        <v>71585811</v>
      </c>
      <c r="N251" s="32">
        <f>SUM(Table15[[#This Row],[Federal]:[Local]])</f>
        <v>140000</v>
      </c>
      <c r="O251" s="32">
        <v>0</v>
      </c>
      <c r="P251" s="32">
        <v>126000</v>
      </c>
      <c r="Q251" s="32">
        <v>14000</v>
      </c>
    </row>
    <row r="252" spans="7:17" ht="15" hidden="1" customHeight="1" x14ac:dyDescent="0.25">
      <c r="G252">
        <v>2018</v>
      </c>
      <c r="H252" s="48">
        <v>2017</v>
      </c>
      <c r="I252" t="s">
        <v>9800</v>
      </c>
      <c r="J252" t="s">
        <v>18</v>
      </c>
      <c r="K252" t="s">
        <v>9801</v>
      </c>
      <c r="L252" t="s">
        <v>9806</v>
      </c>
      <c r="M252" s="32">
        <v>71585811</v>
      </c>
      <c r="N252" s="32">
        <f>SUM(Table15[[#This Row],[Federal]:[Local]])</f>
        <v>225000</v>
      </c>
      <c r="O252" s="32">
        <v>0</v>
      </c>
      <c r="P252" s="32">
        <v>202500</v>
      </c>
      <c r="Q252" s="32">
        <v>22500</v>
      </c>
    </row>
    <row r="253" spans="7:17" ht="15" hidden="1" customHeight="1" x14ac:dyDescent="0.25">
      <c r="G253">
        <v>2018</v>
      </c>
      <c r="H253" s="48">
        <v>2017</v>
      </c>
      <c r="I253" t="s">
        <v>9800</v>
      </c>
      <c r="J253" t="s">
        <v>18</v>
      </c>
      <c r="K253" t="s">
        <v>9801</v>
      </c>
      <c r="L253" t="s">
        <v>9807</v>
      </c>
      <c r="M253" s="32">
        <v>71585811</v>
      </c>
      <c r="N253" s="32">
        <f>SUM(Table15[[#This Row],[Federal]:[Local]])</f>
        <v>400000</v>
      </c>
      <c r="O253" s="32">
        <v>0</v>
      </c>
      <c r="P253" s="32">
        <v>360000</v>
      </c>
      <c r="Q253" s="32">
        <v>40000</v>
      </c>
    </row>
    <row r="254" spans="7:17" ht="15" hidden="1" customHeight="1" x14ac:dyDescent="0.25">
      <c r="G254">
        <v>2018</v>
      </c>
      <c r="H254" s="48">
        <v>2017</v>
      </c>
      <c r="I254" t="s">
        <v>9800</v>
      </c>
      <c r="J254" t="s">
        <v>18</v>
      </c>
      <c r="K254" t="s">
        <v>9801</v>
      </c>
      <c r="L254" t="s">
        <v>9808</v>
      </c>
      <c r="M254" s="32">
        <v>71585811</v>
      </c>
      <c r="N254" s="32">
        <f>SUM(Table15[[#This Row],[Federal]:[Local]])</f>
        <v>264000</v>
      </c>
      <c r="O254" s="32">
        <v>0</v>
      </c>
      <c r="P254" s="32">
        <v>237600</v>
      </c>
      <c r="Q254" s="32">
        <v>26400</v>
      </c>
    </row>
    <row r="255" spans="7:17" ht="15" hidden="1" customHeight="1" x14ac:dyDescent="0.25">
      <c r="G255">
        <v>2018</v>
      </c>
      <c r="H255" s="48">
        <v>2017</v>
      </c>
      <c r="I255" t="s">
        <v>6062</v>
      </c>
      <c r="J255" t="s">
        <v>18</v>
      </c>
      <c r="K255" t="s">
        <v>6061</v>
      </c>
      <c r="L255" t="s">
        <v>9809</v>
      </c>
      <c r="M255" s="32">
        <v>71585811</v>
      </c>
      <c r="N255" s="32">
        <f>SUM(Table15[[#This Row],[Federal]:[Local]])</f>
        <v>265000</v>
      </c>
      <c r="O255" s="32">
        <v>238500</v>
      </c>
      <c r="P255" s="32">
        <v>0</v>
      </c>
      <c r="Q255" s="32">
        <v>26500</v>
      </c>
    </row>
    <row r="256" spans="7:17" ht="15" hidden="1" customHeight="1" x14ac:dyDescent="0.25">
      <c r="G256">
        <v>2018</v>
      </c>
      <c r="H256" s="48">
        <v>2017</v>
      </c>
      <c r="I256" t="s">
        <v>6166</v>
      </c>
      <c r="J256" t="s">
        <v>18</v>
      </c>
      <c r="K256" t="s">
        <v>9810</v>
      </c>
      <c r="L256" t="s">
        <v>9811</v>
      </c>
      <c r="M256" s="32">
        <v>71585811</v>
      </c>
      <c r="N256" s="32">
        <f>SUM(Table15[[#This Row],[Federal]:[Local]])</f>
        <v>200000</v>
      </c>
      <c r="O256" s="32">
        <v>0</v>
      </c>
      <c r="P256" s="32">
        <v>180000</v>
      </c>
      <c r="Q256" s="32">
        <v>20000</v>
      </c>
    </row>
    <row r="257" spans="7:17" ht="15" hidden="1" customHeight="1" x14ac:dyDescent="0.25">
      <c r="G257">
        <v>2018</v>
      </c>
      <c r="H257" s="48">
        <v>2017</v>
      </c>
      <c r="I257" t="s">
        <v>6166</v>
      </c>
      <c r="J257" t="s">
        <v>18</v>
      </c>
      <c r="K257" t="s">
        <v>9810</v>
      </c>
      <c r="L257" t="s">
        <v>9812</v>
      </c>
      <c r="M257" s="32">
        <v>71585811</v>
      </c>
      <c r="N257" s="32">
        <f>SUM(Table15[[#This Row],[Federal]:[Local]])</f>
        <v>16000</v>
      </c>
      <c r="O257" s="32">
        <v>0</v>
      </c>
      <c r="P257" s="32">
        <v>14400</v>
      </c>
      <c r="Q257" s="32">
        <v>1600</v>
      </c>
    </row>
    <row r="258" spans="7:17" ht="15" hidden="1" customHeight="1" x14ac:dyDescent="0.25">
      <c r="G258">
        <v>2018</v>
      </c>
      <c r="H258" s="48">
        <v>2017</v>
      </c>
      <c r="I258" t="s">
        <v>6166</v>
      </c>
      <c r="J258" t="s">
        <v>18</v>
      </c>
      <c r="K258" t="s">
        <v>9810</v>
      </c>
      <c r="L258" t="s">
        <v>9813</v>
      </c>
      <c r="M258" s="32">
        <v>71585811</v>
      </c>
      <c r="N258" s="32">
        <f>SUM(Table15[[#This Row],[Federal]:[Local]])</f>
        <v>23000</v>
      </c>
      <c r="O258" s="32">
        <v>0</v>
      </c>
      <c r="P258" s="32">
        <v>20700</v>
      </c>
      <c r="Q258" s="32">
        <v>2300</v>
      </c>
    </row>
    <row r="259" spans="7:17" ht="15" hidden="1" customHeight="1" x14ac:dyDescent="0.25">
      <c r="G259">
        <v>2018</v>
      </c>
      <c r="H259" s="48">
        <v>2017</v>
      </c>
      <c r="I259" t="s">
        <v>6166</v>
      </c>
      <c r="J259" t="s">
        <v>18</v>
      </c>
      <c r="K259" t="s">
        <v>9810</v>
      </c>
      <c r="L259" t="s">
        <v>9814</v>
      </c>
      <c r="M259" s="32">
        <v>71585811</v>
      </c>
      <c r="N259" s="32">
        <f>SUM(Table15[[#This Row],[Federal]:[Local]])</f>
        <v>31000</v>
      </c>
      <c r="O259" s="32">
        <v>0</v>
      </c>
      <c r="P259" s="32">
        <v>27900</v>
      </c>
      <c r="Q259" s="32">
        <v>3100</v>
      </c>
    </row>
    <row r="260" spans="7:17" ht="15" hidden="1" customHeight="1" x14ac:dyDescent="0.25">
      <c r="G260">
        <v>2018</v>
      </c>
      <c r="H260" s="48">
        <v>2017</v>
      </c>
      <c r="I260" t="s">
        <v>6166</v>
      </c>
      <c r="J260" t="s">
        <v>18</v>
      </c>
      <c r="K260" t="s">
        <v>9810</v>
      </c>
      <c r="L260" t="s">
        <v>9815</v>
      </c>
      <c r="M260" s="32">
        <v>71585811</v>
      </c>
      <c r="N260" s="32">
        <f>SUM(Table15[[#This Row],[Federal]:[Local]])</f>
        <v>40000</v>
      </c>
      <c r="O260" s="32">
        <v>0</v>
      </c>
      <c r="P260" s="32">
        <v>36000</v>
      </c>
      <c r="Q260" s="32">
        <v>4000</v>
      </c>
    </row>
    <row r="261" spans="7:17" ht="15" hidden="1" customHeight="1" x14ac:dyDescent="0.25">
      <c r="G261">
        <v>2018</v>
      </c>
      <c r="H261" s="48">
        <v>2017</v>
      </c>
      <c r="I261" t="s">
        <v>6166</v>
      </c>
      <c r="J261" t="s">
        <v>18</v>
      </c>
      <c r="K261" t="s">
        <v>9810</v>
      </c>
      <c r="L261" t="s">
        <v>9816</v>
      </c>
      <c r="M261" s="32">
        <v>71585811</v>
      </c>
      <c r="N261" s="32">
        <f>SUM(Table15[[#This Row],[Federal]:[Local]])</f>
        <v>30000</v>
      </c>
      <c r="O261" s="32">
        <v>0</v>
      </c>
      <c r="P261" s="32">
        <v>27000</v>
      </c>
      <c r="Q261" s="32">
        <v>3000</v>
      </c>
    </row>
    <row r="262" spans="7:17" ht="15" hidden="1" customHeight="1" x14ac:dyDescent="0.25">
      <c r="G262">
        <v>2018</v>
      </c>
      <c r="H262" s="48">
        <v>2017</v>
      </c>
      <c r="I262" t="s">
        <v>7870</v>
      </c>
      <c r="J262" t="s">
        <v>18</v>
      </c>
      <c r="K262" t="s">
        <v>7869</v>
      </c>
      <c r="L262" t="s">
        <v>9817</v>
      </c>
      <c r="M262" s="32">
        <v>71585811</v>
      </c>
      <c r="N262" s="32">
        <f>SUM(Table15[[#This Row],[Federal]:[Local]])</f>
        <v>189000</v>
      </c>
      <c r="O262" s="32">
        <v>170100</v>
      </c>
      <c r="P262" s="32">
        <v>0</v>
      </c>
      <c r="Q262" s="32">
        <v>18900</v>
      </c>
    </row>
    <row r="263" spans="7:17" ht="15" hidden="1" customHeight="1" x14ac:dyDescent="0.25">
      <c r="G263">
        <v>2018</v>
      </c>
      <c r="H263" s="48">
        <v>2017</v>
      </c>
      <c r="I263" t="s">
        <v>8789</v>
      </c>
      <c r="J263" t="s">
        <v>18</v>
      </c>
      <c r="K263" t="s">
        <v>8788</v>
      </c>
      <c r="L263" t="s">
        <v>9818</v>
      </c>
      <c r="M263" s="32">
        <v>71585811</v>
      </c>
      <c r="N263" s="32">
        <f>SUM(Table15[[#This Row],[Federal]:[Local]])</f>
        <v>50000</v>
      </c>
      <c r="O263" s="32">
        <v>0</v>
      </c>
      <c r="P263" s="32">
        <v>45000</v>
      </c>
      <c r="Q263" s="32">
        <v>5000</v>
      </c>
    </row>
    <row r="264" spans="7:17" ht="15" hidden="1" customHeight="1" x14ac:dyDescent="0.25">
      <c r="G264">
        <v>2018</v>
      </c>
      <c r="H264" s="48">
        <v>2017</v>
      </c>
      <c r="I264" t="s">
        <v>6693</v>
      </c>
      <c r="J264" t="s">
        <v>18</v>
      </c>
      <c r="K264" t="s">
        <v>9819</v>
      </c>
      <c r="L264" t="s">
        <v>9820</v>
      </c>
      <c r="M264" s="32">
        <v>71585811</v>
      </c>
      <c r="N264" s="32">
        <f>SUM(Table15[[#This Row],[Federal]:[Local]])</f>
        <v>1000000</v>
      </c>
      <c r="O264" s="32">
        <v>0</v>
      </c>
      <c r="P264" s="32">
        <v>500000</v>
      </c>
      <c r="Q264" s="32">
        <v>500000</v>
      </c>
    </row>
    <row r="265" spans="7:17" ht="15" hidden="1" customHeight="1" x14ac:dyDescent="0.25">
      <c r="G265">
        <v>2018</v>
      </c>
      <c r="H265" s="48">
        <v>2017</v>
      </c>
      <c r="I265" t="s">
        <v>6693</v>
      </c>
      <c r="J265" t="s">
        <v>18</v>
      </c>
      <c r="K265" t="s">
        <v>9819</v>
      </c>
      <c r="L265" t="s">
        <v>9821</v>
      </c>
      <c r="M265" s="32">
        <v>71585811</v>
      </c>
      <c r="N265" s="32">
        <f>SUM(Table15[[#This Row],[Federal]:[Local]])</f>
        <v>200000</v>
      </c>
      <c r="O265" s="32">
        <v>0</v>
      </c>
      <c r="P265" s="32">
        <v>100000</v>
      </c>
      <c r="Q265" s="32">
        <v>100000</v>
      </c>
    </row>
    <row r="266" spans="7:17" ht="15" hidden="1" customHeight="1" x14ac:dyDescent="0.25">
      <c r="G266">
        <v>2018</v>
      </c>
      <c r="H266" s="48">
        <v>2017</v>
      </c>
      <c r="I266" t="s">
        <v>6693</v>
      </c>
      <c r="J266" t="s">
        <v>18</v>
      </c>
      <c r="K266" t="s">
        <v>9819</v>
      </c>
      <c r="L266" t="s">
        <v>9822</v>
      </c>
      <c r="M266" s="32">
        <v>71585811</v>
      </c>
      <c r="N266" s="32">
        <f>SUM(Table15[[#This Row],[Federal]:[Local]])</f>
        <v>460000</v>
      </c>
      <c r="O266" s="32">
        <v>414000</v>
      </c>
      <c r="P266" s="32">
        <v>0</v>
      </c>
      <c r="Q266" s="32">
        <v>46000</v>
      </c>
    </row>
    <row r="267" spans="7:17" ht="15" hidden="1" customHeight="1" x14ac:dyDescent="0.25">
      <c r="G267">
        <v>2018</v>
      </c>
      <c r="H267" s="48">
        <v>2017</v>
      </c>
      <c r="I267" t="s">
        <v>6693</v>
      </c>
      <c r="J267" t="s">
        <v>18</v>
      </c>
      <c r="K267" t="s">
        <v>9819</v>
      </c>
      <c r="L267" t="s">
        <v>9823</v>
      </c>
      <c r="M267" s="32">
        <v>71585811</v>
      </c>
      <c r="N267" s="32">
        <f>SUM(Table15[[#This Row],[Federal]:[Local]])</f>
        <v>5000</v>
      </c>
      <c r="O267" s="32">
        <v>4500</v>
      </c>
      <c r="P267" s="32">
        <v>0</v>
      </c>
      <c r="Q267" s="32">
        <v>500</v>
      </c>
    </row>
    <row r="268" spans="7:17" ht="15" hidden="1" customHeight="1" x14ac:dyDescent="0.25">
      <c r="G268">
        <v>2018</v>
      </c>
      <c r="H268" s="48">
        <v>2017</v>
      </c>
      <c r="I268" t="s">
        <v>7417</v>
      </c>
      <c r="J268" t="s">
        <v>51</v>
      </c>
      <c r="K268" t="s">
        <v>9824</v>
      </c>
      <c r="L268" t="s">
        <v>9825</v>
      </c>
      <c r="M268" s="32">
        <v>71585811</v>
      </c>
      <c r="N268" s="32">
        <f>SUM(Table15[[#This Row],[Federal]:[Local]])</f>
        <v>20000</v>
      </c>
      <c r="O268" s="32">
        <v>18000</v>
      </c>
      <c r="P268" s="32">
        <v>0</v>
      </c>
      <c r="Q268" s="32">
        <v>2000</v>
      </c>
    </row>
    <row r="269" spans="7:17" ht="15" hidden="1" customHeight="1" x14ac:dyDescent="0.25">
      <c r="G269">
        <v>2018</v>
      </c>
      <c r="H269" s="48">
        <v>2017</v>
      </c>
      <c r="I269" t="s">
        <v>7417</v>
      </c>
      <c r="J269" t="s">
        <v>51</v>
      </c>
      <c r="K269" t="s">
        <v>9824</v>
      </c>
      <c r="L269" t="s">
        <v>9826</v>
      </c>
      <c r="M269" s="32">
        <v>71585811</v>
      </c>
      <c r="N269" s="32">
        <f>SUM(Table15[[#This Row],[Federal]:[Local]])</f>
        <v>25000</v>
      </c>
      <c r="O269" s="32">
        <v>22500</v>
      </c>
      <c r="P269" s="32">
        <v>0</v>
      </c>
      <c r="Q269" s="32">
        <v>2500</v>
      </c>
    </row>
    <row r="270" spans="7:17" ht="15" hidden="1" customHeight="1" x14ac:dyDescent="0.25">
      <c r="G270">
        <v>2018</v>
      </c>
      <c r="H270" s="48">
        <v>2017</v>
      </c>
      <c r="I270" t="s">
        <v>7417</v>
      </c>
      <c r="J270" t="s">
        <v>51</v>
      </c>
      <c r="K270" t="s">
        <v>9824</v>
      </c>
      <c r="L270" t="s">
        <v>9827</v>
      </c>
      <c r="M270" s="32">
        <v>71585811</v>
      </c>
      <c r="N270" s="32">
        <f>SUM(Table15[[#This Row],[Federal]:[Local]])</f>
        <v>85000</v>
      </c>
      <c r="O270" s="32">
        <v>76500</v>
      </c>
      <c r="P270" s="32">
        <v>0</v>
      </c>
      <c r="Q270" s="32">
        <v>8500</v>
      </c>
    </row>
    <row r="271" spans="7:17" ht="15" hidden="1" customHeight="1" x14ac:dyDescent="0.25">
      <c r="G271">
        <v>2018</v>
      </c>
      <c r="H271" s="48">
        <v>2017</v>
      </c>
      <c r="I271" t="s">
        <v>7417</v>
      </c>
      <c r="J271" t="s">
        <v>51</v>
      </c>
      <c r="K271" t="s">
        <v>9824</v>
      </c>
      <c r="L271" t="s">
        <v>9828</v>
      </c>
      <c r="M271" s="32">
        <v>71585811</v>
      </c>
      <c r="N271" s="32">
        <f>SUM(Table15[[#This Row],[Federal]:[Local]])</f>
        <v>20000</v>
      </c>
      <c r="O271" s="32">
        <v>10000</v>
      </c>
      <c r="P271" s="32">
        <v>0</v>
      </c>
      <c r="Q271" s="32">
        <v>10000</v>
      </c>
    </row>
    <row r="272" spans="7:17" ht="15" hidden="1" customHeight="1" x14ac:dyDescent="0.25">
      <c r="G272">
        <v>2018</v>
      </c>
      <c r="H272" s="48">
        <v>2017</v>
      </c>
      <c r="I272" t="s">
        <v>7417</v>
      </c>
      <c r="J272" t="s">
        <v>51</v>
      </c>
      <c r="K272" t="s">
        <v>9824</v>
      </c>
      <c r="L272" t="s">
        <v>9829</v>
      </c>
      <c r="M272" s="32">
        <v>71585811</v>
      </c>
      <c r="N272" s="32">
        <f>SUM(Table15[[#This Row],[Federal]:[Local]])</f>
        <v>50000</v>
      </c>
      <c r="O272" s="32">
        <v>45000</v>
      </c>
      <c r="P272" s="32">
        <v>0</v>
      </c>
      <c r="Q272" s="32">
        <v>5000</v>
      </c>
    </row>
    <row r="273" spans="7:17" ht="15" hidden="1" customHeight="1" x14ac:dyDescent="0.25">
      <c r="G273">
        <v>2018</v>
      </c>
      <c r="H273" s="48">
        <v>2017</v>
      </c>
      <c r="I273" t="s">
        <v>7417</v>
      </c>
      <c r="J273" t="s">
        <v>51</v>
      </c>
      <c r="K273" t="s">
        <v>9824</v>
      </c>
      <c r="L273" t="s">
        <v>9583</v>
      </c>
      <c r="M273" s="32">
        <v>71585811</v>
      </c>
      <c r="N273" s="32">
        <f>SUM(Table15[[#This Row],[Federal]:[Local]])</f>
        <v>85000</v>
      </c>
      <c r="O273" s="32">
        <v>76500</v>
      </c>
      <c r="P273" s="32">
        <v>0</v>
      </c>
      <c r="Q273" s="32">
        <v>8500</v>
      </c>
    </row>
    <row r="274" spans="7:17" ht="15" hidden="1" customHeight="1" x14ac:dyDescent="0.25">
      <c r="G274">
        <v>2018</v>
      </c>
      <c r="H274" s="48">
        <v>2017</v>
      </c>
      <c r="I274" t="s">
        <v>7417</v>
      </c>
      <c r="J274" t="s">
        <v>51</v>
      </c>
      <c r="K274" t="s">
        <v>9824</v>
      </c>
      <c r="L274" t="s">
        <v>9830</v>
      </c>
      <c r="M274" s="32">
        <v>71585811</v>
      </c>
      <c r="N274" s="32">
        <f>SUM(Table15[[#This Row],[Federal]:[Local]])</f>
        <v>105000</v>
      </c>
      <c r="O274" s="32">
        <v>94500</v>
      </c>
      <c r="P274" s="32">
        <v>0</v>
      </c>
      <c r="Q274" s="32">
        <v>10500</v>
      </c>
    </row>
    <row r="275" spans="7:17" ht="15" hidden="1" customHeight="1" x14ac:dyDescent="0.25">
      <c r="G275">
        <v>2018</v>
      </c>
      <c r="H275" s="48">
        <v>2017</v>
      </c>
      <c r="I275" t="s">
        <v>7417</v>
      </c>
      <c r="J275" t="s">
        <v>51</v>
      </c>
      <c r="K275" t="s">
        <v>9824</v>
      </c>
      <c r="L275" t="s">
        <v>9831</v>
      </c>
      <c r="M275" s="32">
        <v>71585811</v>
      </c>
      <c r="N275" s="32">
        <f>SUM(Table15[[#This Row],[Federal]:[Local]])</f>
        <v>125000</v>
      </c>
      <c r="O275" s="32">
        <v>112500</v>
      </c>
      <c r="P275" s="32">
        <v>0</v>
      </c>
      <c r="Q275" s="32">
        <v>12500</v>
      </c>
    </row>
    <row r="276" spans="7:17" ht="15" hidden="1" customHeight="1" x14ac:dyDescent="0.25">
      <c r="G276">
        <v>2018</v>
      </c>
      <c r="H276" s="48">
        <v>2017</v>
      </c>
      <c r="I276" t="s">
        <v>7417</v>
      </c>
      <c r="J276" t="s">
        <v>51</v>
      </c>
      <c r="K276" t="s">
        <v>9824</v>
      </c>
      <c r="L276" t="s">
        <v>9832</v>
      </c>
      <c r="M276" s="32">
        <v>71585811</v>
      </c>
      <c r="N276" s="32">
        <f>SUM(Table15[[#This Row],[Federal]:[Local]])</f>
        <v>85000</v>
      </c>
      <c r="O276" s="32">
        <v>76500</v>
      </c>
      <c r="P276" s="32">
        <v>0</v>
      </c>
      <c r="Q276" s="32">
        <v>8500</v>
      </c>
    </row>
    <row r="277" spans="7:17" ht="15" hidden="1" customHeight="1" x14ac:dyDescent="0.25">
      <c r="G277">
        <v>2018</v>
      </c>
      <c r="H277" s="48">
        <v>2017</v>
      </c>
      <c r="I277" t="s">
        <v>7417</v>
      </c>
      <c r="J277" t="s">
        <v>51</v>
      </c>
      <c r="K277" t="s">
        <v>9824</v>
      </c>
      <c r="L277" t="s">
        <v>9833</v>
      </c>
      <c r="M277" s="32">
        <v>71585811</v>
      </c>
      <c r="N277" s="32">
        <f>SUM(Table15[[#This Row],[Federal]:[Local]])</f>
        <v>75000</v>
      </c>
      <c r="O277" s="32">
        <v>67500</v>
      </c>
      <c r="P277" s="32">
        <v>0</v>
      </c>
      <c r="Q277" s="32">
        <v>7500</v>
      </c>
    </row>
    <row r="278" spans="7:17" ht="15" hidden="1" customHeight="1" x14ac:dyDescent="0.25">
      <c r="G278">
        <v>2018</v>
      </c>
      <c r="H278" s="48">
        <v>2017</v>
      </c>
      <c r="I278" t="s">
        <v>9834</v>
      </c>
      <c r="J278" t="s">
        <v>18</v>
      </c>
      <c r="K278" t="s">
        <v>9835</v>
      </c>
      <c r="L278" t="s">
        <v>9836</v>
      </c>
      <c r="M278" s="32">
        <v>71585811</v>
      </c>
      <c r="N278" s="32">
        <f>SUM(Table15[[#This Row],[Federal]:[Local]])</f>
        <v>45000</v>
      </c>
      <c r="O278" s="32">
        <v>0</v>
      </c>
      <c r="P278" s="32">
        <v>40500</v>
      </c>
      <c r="Q278" s="32">
        <v>4500</v>
      </c>
    </row>
    <row r="279" spans="7:17" ht="15" hidden="1" customHeight="1" x14ac:dyDescent="0.25">
      <c r="G279">
        <v>2018</v>
      </c>
      <c r="H279" s="48">
        <v>2017</v>
      </c>
      <c r="I279" t="s">
        <v>9837</v>
      </c>
      <c r="J279" t="s">
        <v>18</v>
      </c>
      <c r="K279" t="s">
        <v>9838</v>
      </c>
      <c r="L279" t="s">
        <v>9839</v>
      </c>
      <c r="M279" s="32">
        <v>71585811</v>
      </c>
      <c r="N279" s="32">
        <f>SUM(Table15[[#This Row],[Federal]:[Local]])</f>
        <v>166667</v>
      </c>
      <c r="O279" s="32">
        <v>0</v>
      </c>
      <c r="P279" s="32">
        <v>150001</v>
      </c>
      <c r="Q279" s="32">
        <v>16666</v>
      </c>
    </row>
    <row r="280" spans="7:17" ht="15" hidden="1" customHeight="1" x14ac:dyDescent="0.25">
      <c r="G280">
        <v>2018</v>
      </c>
      <c r="H280" s="48">
        <v>2017</v>
      </c>
      <c r="I280" t="s">
        <v>9837</v>
      </c>
      <c r="J280" t="s">
        <v>18</v>
      </c>
      <c r="K280" t="s">
        <v>9838</v>
      </c>
      <c r="L280" t="s">
        <v>9840</v>
      </c>
      <c r="M280" s="32">
        <v>71585811</v>
      </c>
      <c r="N280" s="32">
        <f>SUM(Table15[[#This Row],[Federal]:[Local]])</f>
        <v>150000</v>
      </c>
      <c r="O280" s="32">
        <v>0</v>
      </c>
      <c r="P280" s="32">
        <v>135000</v>
      </c>
      <c r="Q280" s="32">
        <v>15000</v>
      </c>
    </row>
    <row r="281" spans="7:17" ht="15" hidden="1" customHeight="1" x14ac:dyDescent="0.25">
      <c r="G281">
        <v>2018</v>
      </c>
      <c r="H281" s="48">
        <v>2017</v>
      </c>
      <c r="I281" t="s">
        <v>9837</v>
      </c>
      <c r="J281" t="s">
        <v>18</v>
      </c>
      <c r="K281" t="s">
        <v>9838</v>
      </c>
      <c r="L281" t="s">
        <v>9841</v>
      </c>
      <c r="M281" s="32">
        <v>71585811</v>
      </c>
      <c r="N281" s="32">
        <f>SUM(Table15[[#This Row],[Federal]:[Local]])</f>
        <v>75000</v>
      </c>
      <c r="O281" s="32">
        <v>0</v>
      </c>
      <c r="P281" s="32">
        <v>67500</v>
      </c>
      <c r="Q281" s="32">
        <v>7500</v>
      </c>
    </row>
    <row r="282" spans="7:17" ht="15" hidden="1" customHeight="1" x14ac:dyDescent="0.25">
      <c r="G282">
        <v>2018</v>
      </c>
      <c r="H282" s="48">
        <v>2017</v>
      </c>
      <c r="I282" t="s">
        <v>7634</v>
      </c>
      <c r="J282" t="s">
        <v>18</v>
      </c>
      <c r="K282" t="s">
        <v>9842</v>
      </c>
      <c r="L282" t="s">
        <v>9618</v>
      </c>
      <c r="M282" s="32">
        <v>71585811</v>
      </c>
      <c r="N282" s="32">
        <f>SUM(Table15[[#This Row],[Federal]:[Local]])</f>
        <v>200000</v>
      </c>
      <c r="O282" s="32">
        <v>180000</v>
      </c>
      <c r="P282" s="32">
        <v>0</v>
      </c>
      <c r="Q282" s="32">
        <v>20000</v>
      </c>
    </row>
    <row r="283" spans="7:17" ht="15" hidden="1" customHeight="1" x14ac:dyDescent="0.25">
      <c r="G283">
        <v>2018</v>
      </c>
      <c r="H283" s="48">
        <v>2017</v>
      </c>
      <c r="I283" t="s">
        <v>3316</v>
      </c>
      <c r="J283" t="s">
        <v>18</v>
      </c>
      <c r="K283" t="s">
        <v>3315</v>
      </c>
      <c r="L283" t="s">
        <v>9843</v>
      </c>
      <c r="M283" s="32">
        <v>71585811</v>
      </c>
      <c r="N283" s="32">
        <f>SUM(Table15[[#This Row],[Federal]:[Local]])</f>
        <v>342100</v>
      </c>
      <c r="O283" s="32">
        <v>307890</v>
      </c>
      <c r="P283" s="32">
        <v>0</v>
      </c>
      <c r="Q283" s="32">
        <v>34210</v>
      </c>
    </row>
    <row r="284" spans="7:17" ht="15" hidden="1" customHeight="1" x14ac:dyDescent="0.25">
      <c r="G284">
        <v>2018</v>
      </c>
      <c r="H284" s="48">
        <v>2017</v>
      </c>
      <c r="I284" t="s">
        <v>3316</v>
      </c>
      <c r="J284" t="s">
        <v>18</v>
      </c>
      <c r="K284" t="s">
        <v>3315</v>
      </c>
      <c r="L284" t="s">
        <v>9844</v>
      </c>
      <c r="M284" s="32">
        <v>71585811</v>
      </c>
      <c r="N284" s="32">
        <f>SUM(Table15[[#This Row],[Federal]:[Local]])</f>
        <v>44200</v>
      </c>
      <c r="O284" s="32">
        <v>39780</v>
      </c>
      <c r="P284" s="32">
        <v>0</v>
      </c>
      <c r="Q284" s="32">
        <v>4420</v>
      </c>
    </row>
    <row r="285" spans="7:17" ht="15" hidden="1" customHeight="1" x14ac:dyDescent="0.25">
      <c r="G285">
        <v>2018</v>
      </c>
      <c r="H285" s="48">
        <v>2017</v>
      </c>
      <c r="I285" t="s">
        <v>3316</v>
      </c>
      <c r="J285" t="s">
        <v>18</v>
      </c>
      <c r="K285" t="s">
        <v>3315</v>
      </c>
      <c r="L285" t="s">
        <v>9845</v>
      </c>
      <c r="M285" s="32">
        <v>71585811</v>
      </c>
      <c r="N285" s="32">
        <f>SUM(Table15[[#This Row],[Federal]:[Local]])</f>
        <v>187700</v>
      </c>
      <c r="O285" s="32">
        <v>168930</v>
      </c>
      <c r="P285" s="32">
        <v>0</v>
      </c>
      <c r="Q285" s="32">
        <v>18770</v>
      </c>
    </row>
    <row r="286" spans="7:17" ht="15" hidden="1" customHeight="1" x14ac:dyDescent="0.25">
      <c r="G286">
        <v>2018</v>
      </c>
      <c r="H286" s="48">
        <v>2017</v>
      </c>
      <c r="I286" t="s">
        <v>3316</v>
      </c>
      <c r="J286" t="s">
        <v>18</v>
      </c>
      <c r="K286" t="s">
        <v>3315</v>
      </c>
      <c r="L286" t="s">
        <v>9846</v>
      </c>
      <c r="M286" s="32">
        <v>71585811</v>
      </c>
      <c r="N286" s="32">
        <f>SUM(Table15[[#This Row],[Federal]:[Local]])</f>
        <v>215400</v>
      </c>
      <c r="O286" s="32">
        <v>193860</v>
      </c>
      <c r="P286" s="32">
        <v>0</v>
      </c>
      <c r="Q286" s="32">
        <v>21540</v>
      </c>
    </row>
    <row r="287" spans="7:17" ht="15" hidden="1" customHeight="1" x14ac:dyDescent="0.25">
      <c r="G287">
        <v>2018</v>
      </c>
      <c r="H287" s="48">
        <v>2017</v>
      </c>
      <c r="I287" t="s">
        <v>3316</v>
      </c>
      <c r="J287" t="s">
        <v>18</v>
      </c>
      <c r="K287" t="s">
        <v>3315</v>
      </c>
      <c r="L287" t="s">
        <v>9847</v>
      </c>
      <c r="M287" s="32">
        <v>71585811</v>
      </c>
      <c r="N287" s="32">
        <f>SUM(Table15[[#This Row],[Federal]:[Local]])</f>
        <v>133300</v>
      </c>
      <c r="O287" s="32">
        <v>119970</v>
      </c>
      <c r="P287" s="32">
        <v>0</v>
      </c>
      <c r="Q287" s="32">
        <v>13330</v>
      </c>
    </row>
    <row r="288" spans="7:17" ht="15" hidden="1" customHeight="1" x14ac:dyDescent="0.25">
      <c r="G288">
        <v>2018</v>
      </c>
      <c r="H288" s="48">
        <v>2017</v>
      </c>
      <c r="I288" t="s">
        <v>3316</v>
      </c>
      <c r="J288" t="s">
        <v>18</v>
      </c>
      <c r="K288" t="s">
        <v>3315</v>
      </c>
      <c r="L288" t="s">
        <v>9848</v>
      </c>
      <c r="M288" s="32">
        <v>71585811</v>
      </c>
      <c r="N288" s="32">
        <f>SUM(Table15[[#This Row],[Federal]:[Local]])</f>
        <v>623700</v>
      </c>
      <c r="O288" s="32">
        <v>561330</v>
      </c>
      <c r="P288" s="32">
        <v>0</v>
      </c>
      <c r="Q288" s="32">
        <v>62370</v>
      </c>
    </row>
    <row r="289" spans="7:17" ht="15" hidden="1" customHeight="1" x14ac:dyDescent="0.25">
      <c r="G289">
        <v>2018</v>
      </c>
      <c r="H289" s="48">
        <v>2017</v>
      </c>
      <c r="I289" t="s">
        <v>3316</v>
      </c>
      <c r="J289" t="s">
        <v>18</v>
      </c>
      <c r="K289" t="s">
        <v>3315</v>
      </c>
      <c r="L289" t="s">
        <v>9849</v>
      </c>
      <c r="M289" s="32">
        <v>71585811</v>
      </c>
      <c r="N289" s="32">
        <f>SUM(Table15[[#This Row],[Federal]:[Local]])</f>
        <v>60500</v>
      </c>
      <c r="O289" s="32">
        <v>54450</v>
      </c>
      <c r="P289" s="32">
        <v>0</v>
      </c>
      <c r="Q289" s="32">
        <v>6050</v>
      </c>
    </row>
    <row r="290" spans="7:17" ht="15" hidden="1" customHeight="1" x14ac:dyDescent="0.25">
      <c r="G290">
        <v>2018</v>
      </c>
      <c r="H290" s="48">
        <v>2017</v>
      </c>
      <c r="I290" t="s">
        <v>7812</v>
      </c>
      <c r="J290" t="s">
        <v>18</v>
      </c>
      <c r="K290" t="s">
        <v>9850</v>
      </c>
      <c r="L290" t="s">
        <v>9851</v>
      </c>
      <c r="M290" s="32">
        <v>71585811</v>
      </c>
      <c r="N290" s="32">
        <f>SUM(Table15[[#This Row],[Federal]:[Local]])</f>
        <v>32050</v>
      </c>
      <c r="O290" s="32">
        <v>28845</v>
      </c>
      <c r="P290" s="32">
        <v>0</v>
      </c>
      <c r="Q290" s="32">
        <v>3205</v>
      </c>
    </row>
    <row r="291" spans="7:17" ht="15" hidden="1" customHeight="1" x14ac:dyDescent="0.25">
      <c r="G291">
        <v>2018</v>
      </c>
      <c r="H291" s="48">
        <v>2017</v>
      </c>
      <c r="I291" t="s">
        <v>7812</v>
      </c>
      <c r="J291" t="s">
        <v>18</v>
      </c>
      <c r="K291" t="s">
        <v>9850</v>
      </c>
      <c r="L291" t="s">
        <v>9852</v>
      </c>
      <c r="M291" s="32">
        <v>71585811</v>
      </c>
      <c r="N291" s="32">
        <f>SUM(Table15[[#This Row],[Federal]:[Local]])</f>
        <v>256410</v>
      </c>
      <c r="O291" s="32">
        <v>230769</v>
      </c>
      <c r="P291" s="32">
        <v>0</v>
      </c>
      <c r="Q291" s="32">
        <v>25641</v>
      </c>
    </row>
    <row r="292" spans="7:17" ht="15" hidden="1" customHeight="1" x14ac:dyDescent="0.25">
      <c r="G292">
        <v>2018</v>
      </c>
      <c r="H292" s="48">
        <v>2017</v>
      </c>
      <c r="I292" t="s">
        <v>7812</v>
      </c>
      <c r="J292" t="s">
        <v>18</v>
      </c>
      <c r="K292" t="s">
        <v>9850</v>
      </c>
      <c r="L292" t="s">
        <v>9853</v>
      </c>
      <c r="M292" s="32">
        <v>71585811</v>
      </c>
      <c r="N292" s="32">
        <f>SUM(Table15[[#This Row],[Federal]:[Local]])</f>
        <v>141025</v>
      </c>
      <c r="O292" s="32">
        <v>126923</v>
      </c>
      <c r="P292" s="32">
        <v>0</v>
      </c>
      <c r="Q292" s="32">
        <v>14102</v>
      </c>
    </row>
    <row r="293" spans="7:17" ht="15" hidden="1" customHeight="1" x14ac:dyDescent="0.25">
      <c r="G293">
        <v>2018</v>
      </c>
      <c r="H293" s="48">
        <v>2017</v>
      </c>
      <c r="I293" t="s">
        <v>7812</v>
      </c>
      <c r="J293" t="s">
        <v>18</v>
      </c>
      <c r="K293" t="s">
        <v>9850</v>
      </c>
      <c r="L293" t="s">
        <v>9854</v>
      </c>
      <c r="M293" s="32">
        <v>71585811</v>
      </c>
      <c r="N293" s="32">
        <f>SUM(Table15[[#This Row],[Federal]:[Local]])</f>
        <v>57695</v>
      </c>
      <c r="O293" s="32">
        <v>51926</v>
      </c>
      <c r="P293" s="32">
        <v>0</v>
      </c>
      <c r="Q293" s="32">
        <v>5769</v>
      </c>
    </row>
    <row r="294" spans="7:17" ht="15" hidden="1" customHeight="1" x14ac:dyDescent="0.25">
      <c r="G294">
        <v>2018</v>
      </c>
      <c r="H294" s="48">
        <v>2017</v>
      </c>
      <c r="I294" t="s">
        <v>7812</v>
      </c>
      <c r="J294" t="s">
        <v>18</v>
      </c>
      <c r="K294" t="s">
        <v>9850</v>
      </c>
      <c r="L294" t="s">
        <v>9855</v>
      </c>
      <c r="M294" s="32">
        <v>71585811</v>
      </c>
      <c r="N294" s="32">
        <f>SUM(Table15[[#This Row],[Federal]:[Local]])</f>
        <v>12820</v>
      </c>
      <c r="O294" s="32">
        <v>11538</v>
      </c>
      <c r="P294" s="32">
        <v>0</v>
      </c>
      <c r="Q294" s="32">
        <v>1282</v>
      </c>
    </row>
    <row r="295" spans="7:17" ht="15" hidden="1" customHeight="1" x14ac:dyDescent="0.25">
      <c r="G295">
        <v>2018</v>
      </c>
      <c r="H295" s="48">
        <v>2017</v>
      </c>
      <c r="I295" t="s">
        <v>9856</v>
      </c>
      <c r="J295" t="s">
        <v>18</v>
      </c>
      <c r="K295" t="s">
        <v>9857</v>
      </c>
      <c r="L295" t="s">
        <v>9858</v>
      </c>
      <c r="M295" s="32">
        <v>71585811</v>
      </c>
      <c r="N295" s="32">
        <f>SUM(Table15[[#This Row],[Federal]:[Local]])</f>
        <v>170000</v>
      </c>
      <c r="O295" s="32">
        <v>0</v>
      </c>
      <c r="P295" s="32">
        <v>153000</v>
      </c>
      <c r="Q295" s="32">
        <v>17000</v>
      </c>
    </row>
    <row r="296" spans="7:17" ht="15" hidden="1" customHeight="1" x14ac:dyDescent="0.25">
      <c r="G296">
        <v>2018</v>
      </c>
      <c r="H296" s="48">
        <v>2017</v>
      </c>
      <c r="I296" t="s">
        <v>8206</v>
      </c>
      <c r="J296" t="s">
        <v>51</v>
      </c>
      <c r="K296" t="s">
        <v>8205</v>
      </c>
      <c r="L296" t="s">
        <v>9859</v>
      </c>
      <c r="M296" s="32">
        <v>71585811</v>
      </c>
      <c r="N296" s="32">
        <f>SUM(Table15[[#This Row],[Federal]:[Local]])</f>
        <v>342000</v>
      </c>
      <c r="O296" s="32">
        <v>307800</v>
      </c>
      <c r="P296" s="32">
        <v>0</v>
      </c>
      <c r="Q296" s="32">
        <v>34200</v>
      </c>
    </row>
    <row r="297" spans="7:17" ht="15" hidden="1" customHeight="1" x14ac:dyDescent="0.25">
      <c r="G297">
        <v>2018</v>
      </c>
      <c r="H297" s="48">
        <v>2017</v>
      </c>
      <c r="I297" t="s">
        <v>7596</v>
      </c>
      <c r="J297" t="s">
        <v>18</v>
      </c>
      <c r="K297" t="s">
        <v>9860</v>
      </c>
      <c r="L297" t="s">
        <v>9861</v>
      </c>
      <c r="M297" s="32">
        <v>71585811</v>
      </c>
      <c r="N297" s="32">
        <f>SUM(Table15[[#This Row],[Federal]:[Local]])</f>
        <v>166666</v>
      </c>
      <c r="O297" s="32">
        <v>150000</v>
      </c>
      <c r="P297" s="32">
        <v>0</v>
      </c>
      <c r="Q297" s="32">
        <v>16666</v>
      </c>
    </row>
    <row r="298" spans="7:17" ht="15" hidden="1" customHeight="1" x14ac:dyDescent="0.25">
      <c r="G298">
        <v>2018</v>
      </c>
      <c r="H298" s="48">
        <v>2017</v>
      </c>
      <c r="I298" t="s">
        <v>4094</v>
      </c>
      <c r="J298" t="s">
        <v>18</v>
      </c>
      <c r="K298" t="s">
        <v>4093</v>
      </c>
      <c r="L298" t="s">
        <v>9862</v>
      </c>
      <c r="M298" s="32">
        <v>71585811</v>
      </c>
      <c r="N298" s="32">
        <f>SUM(Table15[[#This Row],[Federal]:[Local]])</f>
        <v>4450300</v>
      </c>
      <c r="O298" s="32">
        <v>0</v>
      </c>
      <c r="P298" s="32">
        <v>4005270</v>
      </c>
      <c r="Q298" s="32">
        <v>445030</v>
      </c>
    </row>
    <row r="299" spans="7:17" ht="15" hidden="1" customHeight="1" x14ac:dyDescent="0.25">
      <c r="G299">
        <v>2018</v>
      </c>
      <c r="H299" s="48">
        <v>2017</v>
      </c>
      <c r="I299" t="s">
        <v>4094</v>
      </c>
      <c r="J299" t="s">
        <v>18</v>
      </c>
      <c r="K299" t="s">
        <v>4093</v>
      </c>
      <c r="L299" t="s">
        <v>9827</v>
      </c>
      <c r="M299" s="32">
        <v>71585811</v>
      </c>
      <c r="N299" s="32">
        <f>SUM(Table15[[#This Row],[Federal]:[Local]])</f>
        <v>450000</v>
      </c>
      <c r="O299" s="32">
        <v>0</v>
      </c>
      <c r="P299" s="32">
        <v>405000</v>
      </c>
      <c r="Q299" s="32">
        <v>45000</v>
      </c>
    </row>
    <row r="300" spans="7:17" ht="15" hidden="1" customHeight="1" x14ac:dyDescent="0.25">
      <c r="G300">
        <v>2018</v>
      </c>
      <c r="H300" s="48">
        <v>2017</v>
      </c>
      <c r="I300" t="s">
        <v>4094</v>
      </c>
      <c r="J300" t="s">
        <v>18</v>
      </c>
      <c r="K300" t="s">
        <v>4093</v>
      </c>
      <c r="L300" t="s">
        <v>9583</v>
      </c>
      <c r="M300" s="32">
        <v>71585811</v>
      </c>
      <c r="N300" s="32">
        <f>SUM(Table15[[#This Row],[Federal]:[Local]])</f>
        <v>320000</v>
      </c>
      <c r="O300" s="32">
        <v>0</v>
      </c>
      <c r="P300" s="32">
        <v>288000</v>
      </c>
      <c r="Q300" s="32">
        <v>32000</v>
      </c>
    </row>
    <row r="301" spans="7:17" ht="15" hidden="1" customHeight="1" x14ac:dyDescent="0.25">
      <c r="G301">
        <v>2018</v>
      </c>
      <c r="H301" s="48">
        <v>2017</v>
      </c>
      <c r="I301" t="s">
        <v>8402</v>
      </c>
      <c r="J301" t="s">
        <v>18</v>
      </c>
      <c r="K301" t="s">
        <v>9863</v>
      </c>
      <c r="L301" t="s">
        <v>9864</v>
      </c>
      <c r="M301" s="32">
        <v>71585811</v>
      </c>
      <c r="N301" s="32">
        <f>SUM(Table15[[#This Row],[Federal]:[Local]])</f>
        <v>185000</v>
      </c>
      <c r="O301" s="32">
        <v>0</v>
      </c>
      <c r="P301" s="32">
        <v>138750</v>
      </c>
      <c r="Q301" s="32">
        <v>46250</v>
      </c>
    </row>
    <row r="302" spans="7:17" ht="15" hidden="1" customHeight="1" x14ac:dyDescent="0.25">
      <c r="G302">
        <v>2018</v>
      </c>
      <c r="H302" s="48">
        <v>2017</v>
      </c>
      <c r="I302" t="s">
        <v>1305</v>
      </c>
      <c r="J302" t="s">
        <v>18</v>
      </c>
      <c r="K302" t="s">
        <v>1304</v>
      </c>
      <c r="L302" t="s">
        <v>9865</v>
      </c>
      <c r="M302" s="32">
        <v>71585811</v>
      </c>
      <c r="N302" s="32">
        <f>SUM(Table15[[#This Row],[Federal]:[Local]])</f>
        <v>50000</v>
      </c>
      <c r="O302" s="32">
        <v>0</v>
      </c>
      <c r="P302" s="32">
        <v>45000</v>
      </c>
      <c r="Q302" s="32">
        <v>5000</v>
      </c>
    </row>
    <row r="303" spans="7:17" ht="15" hidden="1" customHeight="1" x14ac:dyDescent="0.25">
      <c r="G303">
        <v>2018</v>
      </c>
      <c r="H303" s="48">
        <v>2017</v>
      </c>
      <c r="I303" t="s">
        <v>1305</v>
      </c>
      <c r="J303" t="s">
        <v>18</v>
      </c>
      <c r="K303" t="s">
        <v>1304</v>
      </c>
      <c r="L303" t="s">
        <v>9676</v>
      </c>
      <c r="M303" s="32">
        <v>71585811</v>
      </c>
      <c r="N303" s="32">
        <f>SUM(Table15[[#This Row],[Federal]:[Local]])</f>
        <v>15000</v>
      </c>
      <c r="O303" s="32">
        <v>0</v>
      </c>
      <c r="P303" s="32">
        <v>13500</v>
      </c>
      <c r="Q303" s="32">
        <v>1500</v>
      </c>
    </row>
    <row r="304" spans="7:17" ht="15" hidden="1" customHeight="1" x14ac:dyDescent="0.25">
      <c r="G304">
        <v>2018</v>
      </c>
      <c r="H304" s="48">
        <v>2017</v>
      </c>
      <c r="I304" t="s">
        <v>1305</v>
      </c>
      <c r="J304" t="s">
        <v>18</v>
      </c>
      <c r="K304" t="s">
        <v>1304</v>
      </c>
      <c r="L304" t="s">
        <v>9866</v>
      </c>
      <c r="M304" s="32">
        <v>71585811</v>
      </c>
      <c r="N304" s="32">
        <f>SUM(Table15[[#This Row],[Federal]:[Local]])</f>
        <v>475000</v>
      </c>
      <c r="O304" s="32">
        <v>0</v>
      </c>
      <c r="P304" s="32">
        <v>427500</v>
      </c>
      <c r="Q304" s="32">
        <v>47500</v>
      </c>
    </row>
    <row r="305" spans="7:17" ht="15" hidden="1" customHeight="1" x14ac:dyDescent="0.25">
      <c r="G305">
        <v>2018</v>
      </c>
      <c r="H305" s="48">
        <v>2017</v>
      </c>
      <c r="I305" t="s">
        <v>1305</v>
      </c>
      <c r="J305" t="s">
        <v>18</v>
      </c>
      <c r="K305" t="s">
        <v>1304</v>
      </c>
      <c r="L305" t="s">
        <v>9534</v>
      </c>
      <c r="M305" s="32">
        <v>71585811</v>
      </c>
      <c r="N305" s="32">
        <f>SUM(Table15[[#This Row],[Federal]:[Local]])</f>
        <v>80000</v>
      </c>
      <c r="O305" s="32">
        <v>0</v>
      </c>
      <c r="P305" s="32">
        <v>72000</v>
      </c>
      <c r="Q305" s="32">
        <v>8000</v>
      </c>
    </row>
    <row r="306" spans="7:17" ht="15" hidden="1" customHeight="1" x14ac:dyDescent="0.25">
      <c r="G306">
        <v>2018</v>
      </c>
      <c r="H306" s="48">
        <v>2017</v>
      </c>
      <c r="I306" t="s">
        <v>1305</v>
      </c>
      <c r="J306" t="s">
        <v>18</v>
      </c>
      <c r="K306" t="s">
        <v>1304</v>
      </c>
      <c r="L306" t="s">
        <v>9867</v>
      </c>
      <c r="M306" s="32">
        <v>71585811</v>
      </c>
      <c r="N306" s="32">
        <f>SUM(Table15[[#This Row],[Federal]:[Local]])</f>
        <v>10000</v>
      </c>
      <c r="O306" s="32">
        <v>0</v>
      </c>
      <c r="P306" s="32">
        <v>9000</v>
      </c>
      <c r="Q306" s="32">
        <v>1000</v>
      </c>
    </row>
    <row r="307" spans="7:17" ht="15" hidden="1" customHeight="1" x14ac:dyDescent="0.25">
      <c r="G307">
        <v>2018</v>
      </c>
      <c r="H307" s="48">
        <v>2017</v>
      </c>
      <c r="I307" t="e">
        <v>#N/A</v>
      </c>
      <c r="J307" t="s">
        <v>18</v>
      </c>
      <c r="K307" t="s">
        <v>9868</v>
      </c>
      <c r="L307" t="s">
        <v>9869</v>
      </c>
      <c r="M307" s="32">
        <v>71585811</v>
      </c>
      <c r="N307" s="32">
        <f>SUM(Table15[[#This Row],[Federal]:[Local]])</f>
        <v>75000</v>
      </c>
      <c r="O307" s="32">
        <v>0</v>
      </c>
      <c r="P307" s="32">
        <v>67500</v>
      </c>
      <c r="Q307" s="32">
        <v>7500</v>
      </c>
    </row>
    <row r="308" spans="7:17" ht="15" hidden="1" customHeight="1" x14ac:dyDescent="0.25">
      <c r="G308">
        <v>2018</v>
      </c>
      <c r="H308" s="48">
        <v>2017</v>
      </c>
      <c r="I308" t="s">
        <v>9870</v>
      </c>
      <c r="J308" t="s">
        <v>18</v>
      </c>
      <c r="K308" t="s">
        <v>9871</v>
      </c>
      <c r="L308" t="s">
        <v>9872</v>
      </c>
      <c r="M308" s="32">
        <v>71585811</v>
      </c>
      <c r="N308" s="32">
        <f>SUM(Table15[[#This Row],[Federal]:[Local]])</f>
        <v>195000</v>
      </c>
      <c r="O308" s="32">
        <v>0</v>
      </c>
      <c r="P308" s="32">
        <v>175500</v>
      </c>
      <c r="Q308" s="32">
        <v>19500</v>
      </c>
    </row>
    <row r="309" spans="7:17" ht="15" hidden="1" customHeight="1" x14ac:dyDescent="0.25">
      <c r="G309">
        <v>2018</v>
      </c>
      <c r="H309" s="48">
        <v>2017</v>
      </c>
      <c r="I309" t="s">
        <v>9870</v>
      </c>
      <c r="J309" t="s">
        <v>18</v>
      </c>
      <c r="K309" t="s">
        <v>9871</v>
      </c>
      <c r="L309" t="s">
        <v>9873</v>
      </c>
      <c r="M309" s="32">
        <v>71585811</v>
      </c>
      <c r="N309" s="32">
        <f>SUM(Table15[[#This Row],[Federal]:[Local]])</f>
        <v>65000</v>
      </c>
      <c r="O309" s="32">
        <v>0</v>
      </c>
      <c r="P309" s="32">
        <v>58500</v>
      </c>
      <c r="Q309" s="32">
        <v>6500</v>
      </c>
    </row>
    <row r="310" spans="7:17" ht="15" hidden="1" customHeight="1" x14ac:dyDescent="0.25">
      <c r="G310">
        <v>2018</v>
      </c>
      <c r="H310" s="48">
        <v>2017</v>
      </c>
      <c r="I310" t="s">
        <v>9870</v>
      </c>
      <c r="J310" t="s">
        <v>18</v>
      </c>
      <c r="K310" t="s">
        <v>9871</v>
      </c>
      <c r="L310" t="s">
        <v>9874</v>
      </c>
      <c r="M310" s="32">
        <v>71585811</v>
      </c>
      <c r="N310" s="32">
        <f>SUM(Table15[[#This Row],[Federal]:[Local]])</f>
        <v>666667</v>
      </c>
      <c r="O310" s="32">
        <v>0</v>
      </c>
      <c r="P310" s="32">
        <v>600000</v>
      </c>
      <c r="Q310" s="32">
        <v>66667</v>
      </c>
    </row>
    <row r="311" spans="7:17" ht="15" hidden="1" customHeight="1" x14ac:dyDescent="0.25">
      <c r="G311">
        <v>2018</v>
      </c>
      <c r="H311" s="48">
        <v>2017</v>
      </c>
      <c r="I311" t="s">
        <v>9870</v>
      </c>
      <c r="J311" t="s">
        <v>18</v>
      </c>
      <c r="K311" t="s">
        <v>9871</v>
      </c>
      <c r="L311" t="s">
        <v>9875</v>
      </c>
      <c r="M311" s="32">
        <v>71585811</v>
      </c>
      <c r="N311" s="32">
        <f>SUM(Table15[[#This Row],[Federal]:[Local]])</f>
        <v>150000</v>
      </c>
      <c r="O311" s="32">
        <v>0</v>
      </c>
      <c r="P311" s="32">
        <v>135000</v>
      </c>
      <c r="Q311" s="32">
        <v>15000</v>
      </c>
    </row>
    <row r="312" spans="7:17" ht="15" hidden="1" customHeight="1" x14ac:dyDescent="0.25">
      <c r="G312">
        <v>2018</v>
      </c>
      <c r="H312" s="48">
        <v>2017</v>
      </c>
      <c r="I312" t="s">
        <v>9870</v>
      </c>
      <c r="J312" t="s">
        <v>18</v>
      </c>
      <c r="K312" t="s">
        <v>9871</v>
      </c>
      <c r="L312" t="s">
        <v>9876</v>
      </c>
      <c r="M312" s="32">
        <v>71585811</v>
      </c>
      <c r="N312" s="32">
        <f>SUM(Table15[[#This Row],[Federal]:[Local]])</f>
        <v>25000</v>
      </c>
      <c r="O312" s="32">
        <v>0</v>
      </c>
      <c r="P312" s="32">
        <v>22500</v>
      </c>
      <c r="Q312" s="32">
        <v>2500</v>
      </c>
    </row>
    <row r="313" spans="7:17" ht="15" hidden="1" customHeight="1" x14ac:dyDescent="0.25">
      <c r="G313">
        <v>2018</v>
      </c>
      <c r="H313" s="48">
        <v>2017</v>
      </c>
      <c r="I313" t="s">
        <v>8816</v>
      </c>
      <c r="J313" t="s">
        <v>18</v>
      </c>
      <c r="K313" t="s">
        <v>8815</v>
      </c>
      <c r="L313" t="s">
        <v>9877</v>
      </c>
      <c r="M313" s="32">
        <v>71585811</v>
      </c>
      <c r="N313" s="32">
        <f>SUM(Table15[[#This Row],[Federal]:[Local]])</f>
        <v>340000</v>
      </c>
      <c r="O313" s="32">
        <v>306000</v>
      </c>
      <c r="P313" s="32">
        <v>0</v>
      </c>
      <c r="Q313" s="32">
        <v>34000</v>
      </c>
    </row>
    <row r="314" spans="7:17" ht="15" hidden="1" customHeight="1" x14ac:dyDescent="0.25">
      <c r="G314">
        <v>2018</v>
      </c>
      <c r="H314" s="48">
        <v>2017</v>
      </c>
      <c r="I314" t="s">
        <v>8804</v>
      </c>
      <c r="J314" t="s">
        <v>18</v>
      </c>
      <c r="K314" t="s">
        <v>8803</v>
      </c>
      <c r="L314" t="s">
        <v>9878</v>
      </c>
      <c r="M314" s="32">
        <v>71585811</v>
      </c>
      <c r="N314" s="32">
        <f>SUM(Table15[[#This Row],[Federal]:[Local]])</f>
        <v>140800</v>
      </c>
      <c r="O314" s="32">
        <v>126720</v>
      </c>
      <c r="P314" s="32">
        <v>0</v>
      </c>
      <c r="Q314" s="32">
        <v>14080</v>
      </c>
    </row>
    <row r="315" spans="7:17" ht="15" hidden="1" customHeight="1" x14ac:dyDescent="0.25">
      <c r="G315">
        <v>2018</v>
      </c>
      <c r="H315" s="48">
        <v>2017</v>
      </c>
      <c r="I315" t="s">
        <v>8804</v>
      </c>
      <c r="J315" t="s">
        <v>18</v>
      </c>
      <c r="K315" t="s">
        <v>8803</v>
      </c>
      <c r="L315" t="s">
        <v>9879</v>
      </c>
      <c r="M315" s="32">
        <v>71585811</v>
      </c>
      <c r="N315" s="32">
        <f>SUM(Table15[[#This Row],[Federal]:[Local]])</f>
        <v>118600</v>
      </c>
      <c r="O315" s="32">
        <v>106740</v>
      </c>
      <c r="P315" s="32">
        <v>0</v>
      </c>
      <c r="Q315" s="32">
        <v>11860</v>
      </c>
    </row>
    <row r="316" spans="7:17" ht="15" hidden="1" customHeight="1" x14ac:dyDescent="0.25">
      <c r="G316">
        <v>2018</v>
      </c>
      <c r="H316" s="48">
        <v>2017</v>
      </c>
      <c r="I316" t="s">
        <v>8804</v>
      </c>
      <c r="J316" t="s">
        <v>18</v>
      </c>
      <c r="K316" t="s">
        <v>8803</v>
      </c>
      <c r="L316" t="s">
        <v>9880</v>
      </c>
      <c r="M316" s="32">
        <v>71585811</v>
      </c>
      <c r="N316" s="32">
        <f>SUM(Table15[[#This Row],[Federal]:[Local]])</f>
        <v>191500</v>
      </c>
      <c r="O316" s="32">
        <v>172350</v>
      </c>
      <c r="P316" s="32">
        <v>0</v>
      </c>
      <c r="Q316" s="32">
        <v>19150</v>
      </c>
    </row>
    <row r="317" spans="7:17" ht="15" hidden="1" customHeight="1" x14ac:dyDescent="0.25">
      <c r="G317">
        <v>2018</v>
      </c>
      <c r="H317" s="48">
        <v>2017</v>
      </c>
      <c r="I317" t="s">
        <v>8804</v>
      </c>
      <c r="J317" t="s">
        <v>18</v>
      </c>
      <c r="K317" t="s">
        <v>8803</v>
      </c>
      <c r="L317" t="s">
        <v>9881</v>
      </c>
      <c r="M317" s="32">
        <v>71585811</v>
      </c>
      <c r="N317" s="32">
        <f>SUM(Table15[[#This Row],[Federal]:[Local]])</f>
        <v>21800</v>
      </c>
      <c r="O317" s="32">
        <v>19620</v>
      </c>
      <c r="P317" s="32">
        <v>0</v>
      </c>
      <c r="Q317" s="32">
        <v>2180</v>
      </c>
    </row>
    <row r="318" spans="7:17" ht="15" hidden="1" customHeight="1" x14ac:dyDescent="0.25">
      <c r="G318">
        <v>2018</v>
      </c>
      <c r="H318" s="48">
        <v>2017</v>
      </c>
      <c r="I318" t="s">
        <v>8804</v>
      </c>
      <c r="J318" t="s">
        <v>18</v>
      </c>
      <c r="K318" t="s">
        <v>8803</v>
      </c>
      <c r="L318" t="s">
        <v>9882</v>
      </c>
      <c r="M318" s="32">
        <v>71585811</v>
      </c>
      <c r="N318" s="32">
        <f>SUM(Table15[[#This Row],[Federal]:[Local]])</f>
        <v>179400</v>
      </c>
      <c r="O318" s="32">
        <v>161460</v>
      </c>
      <c r="P318" s="32">
        <v>0</v>
      </c>
      <c r="Q318" s="32">
        <v>17940</v>
      </c>
    </row>
    <row r="319" spans="7:17" ht="15" hidden="1" customHeight="1" x14ac:dyDescent="0.25">
      <c r="G319">
        <v>2018</v>
      </c>
      <c r="H319" s="48">
        <v>2017</v>
      </c>
      <c r="I319" t="s">
        <v>8804</v>
      </c>
      <c r="J319" t="s">
        <v>18</v>
      </c>
      <c r="K319" t="s">
        <v>8803</v>
      </c>
      <c r="L319" t="s">
        <v>9883</v>
      </c>
      <c r="M319" s="32">
        <v>71585811</v>
      </c>
      <c r="N319" s="32">
        <f>SUM(Table15[[#This Row],[Federal]:[Local]])</f>
        <v>50000</v>
      </c>
      <c r="O319" s="32">
        <v>45000</v>
      </c>
      <c r="P319" s="32">
        <v>0</v>
      </c>
      <c r="Q319" s="32">
        <v>5000</v>
      </c>
    </row>
    <row r="320" spans="7:17" ht="15" hidden="1" customHeight="1" x14ac:dyDescent="0.25">
      <c r="G320">
        <v>2018</v>
      </c>
      <c r="H320" s="48">
        <v>2017</v>
      </c>
      <c r="I320" t="s">
        <v>8804</v>
      </c>
      <c r="J320" t="s">
        <v>18</v>
      </c>
      <c r="K320" t="s">
        <v>8803</v>
      </c>
      <c r="L320" t="s">
        <v>9884</v>
      </c>
      <c r="M320" s="32">
        <v>71585811</v>
      </c>
      <c r="N320" s="32">
        <f>SUM(Table15[[#This Row],[Federal]:[Local]])</f>
        <v>6700</v>
      </c>
      <c r="O320" s="32">
        <v>6030</v>
      </c>
      <c r="P320" s="32">
        <v>0</v>
      </c>
      <c r="Q320" s="32">
        <v>670</v>
      </c>
    </row>
    <row r="321" spans="7:17" ht="15" hidden="1" customHeight="1" x14ac:dyDescent="0.25">
      <c r="G321">
        <v>2018</v>
      </c>
      <c r="H321" s="48">
        <v>2017</v>
      </c>
      <c r="I321" t="s">
        <v>9311</v>
      </c>
      <c r="J321" t="s">
        <v>18</v>
      </c>
      <c r="K321" t="s">
        <v>9885</v>
      </c>
      <c r="L321" t="s">
        <v>9886</v>
      </c>
      <c r="M321" s="32">
        <v>71585811</v>
      </c>
      <c r="N321" s="32">
        <f>SUM(Table15[[#This Row],[Federal]:[Local]])</f>
        <v>105000</v>
      </c>
      <c r="O321" s="32">
        <v>94500</v>
      </c>
      <c r="P321" s="32">
        <v>0</v>
      </c>
      <c r="Q321" s="32">
        <v>10500</v>
      </c>
    </row>
    <row r="322" spans="7:17" ht="15" hidden="1" customHeight="1" x14ac:dyDescent="0.25">
      <c r="G322">
        <v>2018</v>
      </c>
      <c r="H322" s="48">
        <v>2017</v>
      </c>
      <c r="I322" t="s">
        <v>9887</v>
      </c>
      <c r="J322" t="s">
        <v>18</v>
      </c>
      <c r="K322" t="s">
        <v>9888</v>
      </c>
      <c r="L322" t="s">
        <v>9889</v>
      </c>
      <c r="M322" s="32">
        <v>71585811</v>
      </c>
      <c r="N322" s="32">
        <f>SUM(Table15[[#This Row],[Federal]:[Local]])</f>
        <v>19002</v>
      </c>
      <c r="O322" s="32">
        <v>0</v>
      </c>
      <c r="P322" s="32">
        <v>17102</v>
      </c>
      <c r="Q322" s="32">
        <v>1900</v>
      </c>
    </row>
    <row r="323" spans="7:17" ht="15" hidden="1" customHeight="1" x14ac:dyDescent="0.25">
      <c r="G323">
        <v>2018</v>
      </c>
      <c r="H323" s="48">
        <v>2017</v>
      </c>
      <c r="I323" t="s">
        <v>9887</v>
      </c>
      <c r="J323" t="s">
        <v>18</v>
      </c>
      <c r="K323" t="s">
        <v>9888</v>
      </c>
      <c r="L323" t="s">
        <v>9890</v>
      </c>
      <c r="M323" s="32">
        <v>71585811</v>
      </c>
      <c r="N323" s="32">
        <f>SUM(Table15[[#This Row],[Federal]:[Local]])</f>
        <v>199998</v>
      </c>
      <c r="O323" s="32">
        <v>0</v>
      </c>
      <c r="P323" s="32">
        <v>179999</v>
      </c>
      <c r="Q323" s="32">
        <v>19999</v>
      </c>
    </row>
    <row r="324" spans="7:17" ht="15" hidden="1" customHeight="1" x14ac:dyDescent="0.25">
      <c r="G324">
        <v>2018</v>
      </c>
      <c r="H324" s="48">
        <v>2017</v>
      </c>
      <c r="I324" t="s">
        <v>9887</v>
      </c>
      <c r="J324" t="s">
        <v>18</v>
      </c>
      <c r="K324" t="s">
        <v>9888</v>
      </c>
      <c r="L324" t="s">
        <v>9891</v>
      </c>
      <c r="M324" s="32">
        <v>71585811</v>
      </c>
      <c r="N324" s="32">
        <f>SUM(Table15[[#This Row],[Federal]:[Local]])</f>
        <v>5802</v>
      </c>
      <c r="O324" s="32">
        <v>0</v>
      </c>
      <c r="P324" s="32">
        <v>5222</v>
      </c>
      <c r="Q324" s="32">
        <v>580</v>
      </c>
    </row>
    <row r="325" spans="7:17" ht="15" hidden="1" customHeight="1" x14ac:dyDescent="0.25">
      <c r="G325">
        <v>2018</v>
      </c>
      <c r="H325" s="48">
        <v>2017</v>
      </c>
      <c r="I325" t="s">
        <v>9887</v>
      </c>
      <c r="J325" t="s">
        <v>18</v>
      </c>
      <c r="K325" t="s">
        <v>9888</v>
      </c>
      <c r="L325" t="s">
        <v>9892</v>
      </c>
      <c r="M325" s="32">
        <v>71585811</v>
      </c>
      <c r="N325" s="32">
        <f>SUM(Table15[[#This Row],[Federal]:[Local]])</f>
        <v>180000</v>
      </c>
      <c r="O325" s="32">
        <v>0</v>
      </c>
      <c r="P325" s="32">
        <v>162000</v>
      </c>
      <c r="Q325" s="32">
        <v>18000</v>
      </c>
    </row>
    <row r="326" spans="7:17" ht="15" hidden="1" customHeight="1" x14ac:dyDescent="0.25">
      <c r="G326">
        <v>2018</v>
      </c>
      <c r="H326" s="48">
        <v>2017</v>
      </c>
      <c r="I326" t="s">
        <v>9887</v>
      </c>
      <c r="J326" t="s">
        <v>18</v>
      </c>
      <c r="K326" t="s">
        <v>9888</v>
      </c>
      <c r="L326" t="s">
        <v>9893</v>
      </c>
      <c r="M326" s="32">
        <v>71585811</v>
      </c>
      <c r="N326" s="32">
        <f>SUM(Table15[[#This Row],[Federal]:[Local]])</f>
        <v>25100</v>
      </c>
      <c r="O326" s="32">
        <v>0</v>
      </c>
      <c r="P326" s="32">
        <v>22590</v>
      </c>
      <c r="Q326" s="32">
        <v>2510</v>
      </c>
    </row>
    <row r="327" spans="7:17" ht="15" hidden="1" customHeight="1" x14ac:dyDescent="0.25">
      <c r="G327">
        <v>2018</v>
      </c>
      <c r="H327" s="48">
        <v>2017</v>
      </c>
      <c r="I327" t="s">
        <v>9887</v>
      </c>
      <c r="J327" t="s">
        <v>18</v>
      </c>
      <c r="K327" t="s">
        <v>9888</v>
      </c>
      <c r="L327" t="s">
        <v>9894</v>
      </c>
      <c r="M327" s="32">
        <v>71585811</v>
      </c>
      <c r="N327" s="32">
        <f>SUM(Table15[[#This Row],[Federal]:[Local]])</f>
        <v>29598</v>
      </c>
      <c r="O327" s="32">
        <v>0</v>
      </c>
      <c r="P327" s="32">
        <v>26639</v>
      </c>
      <c r="Q327" s="32">
        <v>2959</v>
      </c>
    </row>
    <row r="328" spans="7:17" ht="15" hidden="1" customHeight="1" x14ac:dyDescent="0.25">
      <c r="G328">
        <v>2018</v>
      </c>
      <c r="H328" s="48">
        <v>2017</v>
      </c>
      <c r="I328" t="s">
        <v>9887</v>
      </c>
      <c r="J328" t="s">
        <v>18</v>
      </c>
      <c r="K328" t="s">
        <v>9888</v>
      </c>
      <c r="L328" t="s">
        <v>9895</v>
      </c>
      <c r="M328" s="32">
        <v>71585811</v>
      </c>
      <c r="N328" s="32">
        <f>SUM(Table15[[#This Row],[Federal]:[Local]])</f>
        <v>50000</v>
      </c>
      <c r="O328" s="32">
        <v>0</v>
      </c>
      <c r="P328" s="32">
        <v>25000</v>
      </c>
      <c r="Q328" s="32">
        <v>25000</v>
      </c>
    </row>
    <row r="329" spans="7:17" ht="15" hidden="1" customHeight="1" x14ac:dyDescent="0.25">
      <c r="G329">
        <v>2019</v>
      </c>
      <c r="H329" s="48">
        <v>2017</v>
      </c>
      <c r="I329" t="s">
        <v>2343</v>
      </c>
      <c r="J329" t="s">
        <v>51</v>
      </c>
      <c r="K329" t="s">
        <v>2342</v>
      </c>
      <c r="L329" t="s">
        <v>9896</v>
      </c>
      <c r="M329" s="32">
        <v>81351111</v>
      </c>
      <c r="N329" s="32">
        <f>SUM(Table15[[#This Row],[Federal]:[Local]])</f>
        <v>1360244</v>
      </c>
      <c r="O329" s="32">
        <v>1224219</v>
      </c>
      <c r="P329" s="32">
        <v>0</v>
      </c>
      <c r="Q329" s="32">
        <v>136025</v>
      </c>
    </row>
    <row r="330" spans="7:17" ht="15" hidden="1" customHeight="1" x14ac:dyDescent="0.25">
      <c r="G330">
        <v>2019</v>
      </c>
      <c r="H330" s="48">
        <v>2017</v>
      </c>
      <c r="I330" t="s">
        <v>2343</v>
      </c>
      <c r="J330" t="s">
        <v>51</v>
      </c>
      <c r="K330" t="s">
        <v>2342</v>
      </c>
      <c r="L330" t="s">
        <v>9897</v>
      </c>
      <c r="M330" s="32">
        <v>81351111</v>
      </c>
      <c r="N330" s="32">
        <f>SUM(Table15[[#This Row],[Federal]:[Local]])</f>
        <v>762600</v>
      </c>
      <c r="O330" s="32">
        <v>686340</v>
      </c>
      <c r="P330" s="32">
        <v>0</v>
      </c>
      <c r="Q330" s="32">
        <v>76260</v>
      </c>
    </row>
    <row r="331" spans="7:17" ht="15" hidden="1" customHeight="1" x14ac:dyDescent="0.25">
      <c r="G331">
        <v>2019</v>
      </c>
      <c r="H331" s="48">
        <v>2017</v>
      </c>
      <c r="I331" t="s">
        <v>615</v>
      </c>
      <c r="J331" t="s">
        <v>51</v>
      </c>
      <c r="K331" t="s">
        <v>9520</v>
      </c>
      <c r="L331" t="s">
        <v>9898</v>
      </c>
      <c r="M331" s="32">
        <v>81351111</v>
      </c>
      <c r="N331" s="32">
        <f>SUM(Table15[[#This Row],[Federal]:[Local]])</f>
        <v>108000</v>
      </c>
      <c r="O331" s="32">
        <v>97200</v>
      </c>
      <c r="P331" s="32">
        <v>0</v>
      </c>
      <c r="Q331" s="32">
        <v>10800</v>
      </c>
    </row>
    <row r="332" spans="7:17" ht="15" hidden="1" customHeight="1" x14ac:dyDescent="0.25">
      <c r="G332">
        <v>2019</v>
      </c>
      <c r="H332" s="48">
        <v>2017</v>
      </c>
      <c r="I332" t="s">
        <v>615</v>
      </c>
      <c r="J332" t="s">
        <v>51</v>
      </c>
      <c r="K332" t="s">
        <v>9520</v>
      </c>
      <c r="L332" t="s">
        <v>9899</v>
      </c>
      <c r="M332" s="32">
        <v>81351111</v>
      </c>
      <c r="N332" s="32">
        <f>SUM(Table15[[#This Row],[Federal]:[Local]])</f>
        <v>5700</v>
      </c>
      <c r="O332" s="32">
        <v>5130</v>
      </c>
      <c r="P332" s="32">
        <v>0</v>
      </c>
      <c r="Q332" s="32">
        <v>570</v>
      </c>
    </row>
    <row r="333" spans="7:17" ht="15" hidden="1" customHeight="1" x14ac:dyDescent="0.25">
      <c r="G333">
        <v>2019</v>
      </c>
      <c r="H333" s="48">
        <v>2017</v>
      </c>
      <c r="I333" t="s">
        <v>615</v>
      </c>
      <c r="J333" t="s">
        <v>51</v>
      </c>
      <c r="K333" t="s">
        <v>9520</v>
      </c>
      <c r="L333" t="s">
        <v>9900</v>
      </c>
      <c r="M333" s="32">
        <v>81351111</v>
      </c>
      <c r="N333" s="32">
        <f>SUM(Table15[[#This Row],[Federal]:[Local]])</f>
        <v>410400</v>
      </c>
      <c r="O333" s="32">
        <v>369360</v>
      </c>
      <c r="P333" s="32">
        <v>0</v>
      </c>
      <c r="Q333" s="32">
        <v>41040</v>
      </c>
    </row>
    <row r="334" spans="7:17" ht="15" hidden="1" customHeight="1" x14ac:dyDescent="0.25">
      <c r="G334">
        <v>2019</v>
      </c>
      <c r="H334" s="48">
        <v>2017</v>
      </c>
      <c r="I334" t="s">
        <v>615</v>
      </c>
      <c r="J334" t="s">
        <v>51</v>
      </c>
      <c r="K334" t="s">
        <v>9520</v>
      </c>
      <c r="L334" t="s">
        <v>9901</v>
      </c>
      <c r="M334" s="32">
        <v>81351111</v>
      </c>
      <c r="N334" s="32">
        <f>SUM(Table15[[#This Row],[Federal]:[Local]])</f>
        <v>380000</v>
      </c>
      <c r="O334" s="32">
        <v>342000</v>
      </c>
      <c r="P334" s="32">
        <v>0</v>
      </c>
      <c r="Q334" s="32">
        <v>38000</v>
      </c>
    </row>
    <row r="335" spans="7:17" ht="15" hidden="1" customHeight="1" x14ac:dyDescent="0.25">
      <c r="G335">
        <v>2019</v>
      </c>
      <c r="H335" s="48">
        <v>2017</v>
      </c>
      <c r="I335" t="s">
        <v>615</v>
      </c>
      <c r="J335" t="s">
        <v>51</v>
      </c>
      <c r="K335" t="s">
        <v>9520</v>
      </c>
      <c r="L335" t="s">
        <v>9902</v>
      </c>
      <c r="M335" s="32">
        <v>81351111</v>
      </c>
      <c r="N335" s="32">
        <f>SUM(Table15[[#This Row],[Federal]:[Local]])</f>
        <v>105100</v>
      </c>
      <c r="O335" s="32">
        <v>94590</v>
      </c>
      <c r="P335" s="32">
        <v>0</v>
      </c>
      <c r="Q335" s="32">
        <v>10510</v>
      </c>
    </row>
    <row r="336" spans="7:17" ht="15" hidden="1" customHeight="1" x14ac:dyDescent="0.25">
      <c r="G336">
        <v>2019</v>
      </c>
      <c r="H336" s="48">
        <v>2017</v>
      </c>
      <c r="I336" t="s">
        <v>615</v>
      </c>
      <c r="J336" t="s">
        <v>51</v>
      </c>
      <c r="K336" t="s">
        <v>9520</v>
      </c>
      <c r="L336" t="s">
        <v>9903</v>
      </c>
      <c r="M336" s="32">
        <v>81351111</v>
      </c>
      <c r="N336" s="32">
        <f>SUM(Table15[[#This Row],[Federal]:[Local]])</f>
        <v>279700</v>
      </c>
      <c r="O336" s="32">
        <v>251730</v>
      </c>
      <c r="P336" s="32">
        <v>0</v>
      </c>
      <c r="Q336" s="32">
        <v>27970</v>
      </c>
    </row>
    <row r="337" spans="7:17" ht="15" hidden="1" customHeight="1" x14ac:dyDescent="0.25">
      <c r="G337">
        <v>2019</v>
      </c>
      <c r="H337" s="48">
        <v>2017</v>
      </c>
      <c r="I337" t="s">
        <v>615</v>
      </c>
      <c r="J337" t="s">
        <v>51</v>
      </c>
      <c r="K337" t="s">
        <v>9520</v>
      </c>
      <c r="L337" t="s">
        <v>9904</v>
      </c>
      <c r="M337" s="32">
        <v>81351111</v>
      </c>
      <c r="N337" s="32">
        <f>SUM(Table15[[#This Row],[Federal]:[Local]])</f>
        <v>206700</v>
      </c>
      <c r="O337" s="32">
        <v>186030</v>
      </c>
      <c r="P337" s="32">
        <v>0</v>
      </c>
      <c r="Q337" s="32">
        <v>20670</v>
      </c>
    </row>
    <row r="338" spans="7:17" ht="15" hidden="1" customHeight="1" x14ac:dyDescent="0.25">
      <c r="G338">
        <v>2019</v>
      </c>
      <c r="H338" s="48">
        <v>2017</v>
      </c>
      <c r="I338" t="s">
        <v>615</v>
      </c>
      <c r="J338" t="s">
        <v>51</v>
      </c>
      <c r="K338" t="s">
        <v>9520</v>
      </c>
      <c r="L338" t="s">
        <v>9905</v>
      </c>
      <c r="M338" s="32">
        <v>81351111</v>
      </c>
      <c r="N338" s="32">
        <f>SUM(Table15[[#This Row],[Federal]:[Local]])</f>
        <v>40500</v>
      </c>
      <c r="O338" s="32">
        <v>36450</v>
      </c>
      <c r="P338" s="32">
        <v>0</v>
      </c>
      <c r="Q338" s="32">
        <v>4050</v>
      </c>
    </row>
    <row r="339" spans="7:17" ht="15" hidden="1" customHeight="1" x14ac:dyDescent="0.25">
      <c r="G339">
        <v>2019</v>
      </c>
      <c r="H339" s="48">
        <v>2017</v>
      </c>
      <c r="I339" t="s">
        <v>660</v>
      </c>
      <c r="J339" t="s">
        <v>18</v>
      </c>
      <c r="K339" t="s">
        <v>9906</v>
      </c>
      <c r="L339" t="s">
        <v>9907</v>
      </c>
      <c r="M339" s="32">
        <v>81351111</v>
      </c>
      <c r="N339" s="32">
        <f>SUM(Table15[[#This Row],[Federal]:[Local]])</f>
        <v>565000</v>
      </c>
      <c r="O339" s="32">
        <v>508500</v>
      </c>
      <c r="P339" s="32">
        <v>0</v>
      </c>
      <c r="Q339" s="32">
        <v>56500</v>
      </c>
    </row>
    <row r="340" spans="7:17" ht="15" hidden="1" customHeight="1" x14ac:dyDescent="0.25">
      <c r="G340">
        <v>2019</v>
      </c>
      <c r="H340" s="48">
        <v>2017</v>
      </c>
      <c r="I340" t="s">
        <v>660</v>
      </c>
      <c r="J340" t="s">
        <v>18</v>
      </c>
      <c r="K340" t="s">
        <v>9906</v>
      </c>
      <c r="L340" t="s">
        <v>9908</v>
      </c>
      <c r="M340" s="32">
        <v>81351111</v>
      </c>
      <c r="N340" s="32">
        <f>SUM(Table15[[#This Row],[Federal]:[Local]])</f>
        <v>20000</v>
      </c>
      <c r="O340" s="32">
        <v>18000</v>
      </c>
      <c r="P340" s="32">
        <v>0</v>
      </c>
      <c r="Q340" s="32">
        <v>2000</v>
      </c>
    </row>
    <row r="341" spans="7:17" ht="15" hidden="1" customHeight="1" x14ac:dyDescent="0.25">
      <c r="G341">
        <v>2019</v>
      </c>
      <c r="H341" s="48">
        <v>2017</v>
      </c>
      <c r="I341" t="s">
        <v>660</v>
      </c>
      <c r="J341" t="s">
        <v>18</v>
      </c>
      <c r="K341" t="s">
        <v>9906</v>
      </c>
      <c r="L341" t="s">
        <v>9909</v>
      </c>
      <c r="M341" s="32">
        <v>81351111</v>
      </c>
      <c r="N341" s="32">
        <f>SUM(Table15[[#This Row],[Federal]:[Local]])</f>
        <v>90000</v>
      </c>
      <c r="O341" s="32">
        <v>81000</v>
      </c>
      <c r="P341" s="32">
        <v>0</v>
      </c>
      <c r="Q341" s="32">
        <v>9000</v>
      </c>
    </row>
    <row r="342" spans="7:17" ht="15" hidden="1" customHeight="1" x14ac:dyDescent="0.25">
      <c r="G342">
        <v>2019</v>
      </c>
      <c r="H342" s="48">
        <v>2017</v>
      </c>
      <c r="I342" t="s">
        <v>660</v>
      </c>
      <c r="J342" t="s">
        <v>18</v>
      </c>
      <c r="K342" t="s">
        <v>9906</v>
      </c>
      <c r="L342" t="s">
        <v>9910</v>
      </c>
      <c r="M342" s="32">
        <v>81351111</v>
      </c>
      <c r="N342" s="32">
        <f>SUM(Table15[[#This Row],[Federal]:[Local]])</f>
        <v>45000</v>
      </c>
      <c r="O342" s="32">
        <v>40500</v>
      </c>
      <c r="P342" s="32">
        <v>0</v>
      </c>
      <c r="Q342" s="32">
        <v>4500</v>
      </c>
    </row>
    <row r="343" spans="7:17" ht="15" hidden="1" customHeight="1" x14ac:dyDescent="0.25">
      <c r="G343">
        <v>2019</v>
      </c>
      <c r="H343" s="48">
        <v>2017</v>
      </c>
      <c r="I343" t="s">
        <v>660</v>
      </c>
      <c r="J343" t="s">
        <v>18</v>
      </c>
      <c r="K343" t="s">
        <v>9906</v>
      </c>
      <c r="L343" t="s">
        <v>9534</v>
      </c>
      <c r="M343" s="32">
        <v>81351111</v>
      </c>
      <c r="N343" s="32">
        <f>SUM(Table15[[#This Row],[Federal]:[Local]])</f>
        <v>160000</v>
      </c>
      <c r="O343" s="32">
        <v>144000</v>
      </c>
      <c r="P343" s="32">
        <v>0</v>
      </c>
      <c r="Q343" s="32">
        <v>16000</v>
      </c>
    </row>
    <row r="344" spans="7:17" ht="15" hidden="1" customHeight="1" x14ac:dyDescent="0.25">
      <c r="G344">
        <v>2019</v>
      </c>
      <c r="H344" s="48">
        <v>2017</v>
      </c>
      <c r="I344" t="s">
        <v>660</v>
      </c>
      <c r="J344" t="s">
        <v>18</v>
      </c>
      <c r="K344" t="s">
        <v>9906</v>
      </c>
      <c r="L344" t="s">
        <v>9911</v>
      </c>
      <c r="M344" s="32">
        <v>81351111</v>
      </c>
      <c r="N344" s="32">
        <f>SUM(Table15[[#This Row],[Federal]:[Local]])</f>
        <v>400000</v>
      </c>
      <c r="O344" s="32">
        <v>360000</v>
      </c>
      <c r="P344" s="32">
        <v>0</v>
      </c>
      <c r="Q344" s="32">
        <v>40000</v>
      </c>
    </row>
    <row r="345" spans="7:17" ht="15" hidden="1" customHeight="1" x14ac:dyDescent="0.25">
      <c r="G345">
        <v>2019</v>
      </c>
      <c r="H345" s="48">
        <v>2017</v>
      </c>
      <c r="I345" t="s">
        <v>660</v>
      </c>
      <c r="J345" t="s">
        <v>18</v>
      </c>
      <c r="K345" t="s">
        <v>9906</v>
      </c>
      <c r="L345" t="s">
        <v>9912</v>
      </c>
      <c r="M345" s="32">
        <v>81351111</v>
      </c>
      <c r="N345" s="32">
        <f>SUM(Table15[[#This Row],[Federal]:[Local]])</f>
        <v>600000</v>
      </c>
      <c r="O345" s="32">
        <v>540000</v>
      </c>
      <c r="P345" s="32">
        <v>0</v>
      </c>
      <c r="Q345" s="32">
        <v>60000</v>
      </c>
    </row>
    <row r="346" spans="7:17" ht="15" hidden="1" customHeight="1" x14ac:dyDescent="0.25">
      <c r="G346">
        <v>2019</v>
      </c>
      <c r="H346" s="48">
        <v>2017</v>
      </c>
      <c r="I346" t="s">
        <v>660</v>
      </c>
      <c r="J346" t="s">
        <v>18</v>
      </c>
      <c r="K346" t="s">
        <v>9906</v>
      </c>
      <c r="L346" t="s">
        <v>9913</v>
      </c>
      <c r="M346" s="32">
        <v>81351111</v>
      </c>
      <c r="N346" s="32">
        <f>SUM(Table15[[#This Row],[Federal]:[Local]])</f>
        <v>35000</v>
      </c>
      <c r="O346" s="32">
        <v>31500</v>
      </c>
      <c r="P346" s="32">
        <v>0</v>
      </c>
      <c r="Q346" s="32">
        <v>3500</v>
      </c>
    </row>
    <row r="347" spans="7:17" ht="15" hidden="1" customHeight="1" x14ac:dyDescent="0.25">
      <c r="G347">
        <v>2019</v>
      </c>
      <c r="H347" s="48">
        <v>2017</v>
      </c>
      <c r="I347" t="s">
        <v>660</v>
      </c>
      <c r="J347" t="s">
        <v>18</v>
      </c>
      <c r="K347" t="s">
        <v>9906</v>
      </c>
      <c r="L347" t="s">
        <v>9655</v>
      </c>
      <c r="M347" s="32">
        <v>81351111</v>
      </c>
      <c r="N347" s="32">
        <f>SUM(Table15[[#This Row],[Federal]:[Local]])</f>
        <v>195000</v>
      </c>
      <c r="O347" s="32">
        <v>175500</v>
      </c>
      <c r="P347" s="32">
        <v>0</v>
      </c>
      <c r="Q347" s="32">
        <v>19500</v>
      </c>
    </row>
    <row r="348" spans="7:17" ht="15" hidden="1" customHeight="1" x14ac:dyDescent="0.25">
      <c r="G348">
        <v>2019</v>
      </c>
      <c r="H348" s="48">
        <v>2017</v>
      </c>
      <c r="I348" t="s">
        <v>870</v>
      </c>
      <c r="J348" t="s">
        <v>18</v>
      </c>
      <c r="K348" t="s">
        <v>9547</v>
      </c>
      <c r="L348" t="s">
        <v>9914</v>
      </c>
      <c r="M348" s="32">
        <v>81351111</v>
      </c>
      <c r="N348" s="32">
        <f>SUM(Table15[[#This Row],[Federal]:[Local]])</f>
        <v>220000</v>
      </c>
      <c r="O348" s="32">
        <v>198000</v>
      </c>
      <c r="P348" s="32">
        <v>0</v>
      </c>
      <c r="Q348" s="32">
        <v>22000</v>
      </c>
    </row>
    <row r="349" spans="7:17" ht="15" hidden="1" customHeight="1" x14ac:dyDescent="0.25">
      <c r="G349">
        <v>2019</v>
      </c>
      <c r="H349" s="48">
        <v>2017</v>
      </c>
      <c r="I349" t="s">
        <v>870</v>
      </c>
      <c r="J349" t="s">
        <v>18</v>
      </c>
      <c r="K349" t="s">
        <v>9547</v>
      </c>
      <c r="L349" t="s">
        <v>9915</v>
      </c>
      <c r="M349" s="32">
        <v>81351111</v>
      </c>
      <c r="N349" s="32">
        <f>SUM(Table15[[#This Row],[Federal]:[Local]])</f>
        <v>250000</v>
      </c>
      <c r="O349" s="32">
        <v>225000</v>
      </c>
      <c r="P349" s="32">
        <v>0</v>
      </c>
      <c r="Q349" s="32">
        <v>25000</v>
      </c>
    </row>
    <row r="350" spans="7:17" ht="15" hidden="1" customHeight="1" x14ac:dyDescent="0.25">
      <c r="G350">
        <v>2019</v>
      </c>
      <c r="H350" s="48">
        <v>2017</v>
      </c>
      <c r="I350" t="s">
        <v>870</v>
      </c>
      <c r="J350" t="s">
        <v>18</v>
      </c>
      <c r="K350" t="s">
        <v>9547</v>
      </c>
      <c r="L350" t="s">
        <v>9916</v>
      </c>
      <c r="M350" s="32">
        <v>81351111</v>
      </c>
      <c r="N350" s="32">
        <f>SUM(Table15[[#This Row],[Federal]:[Local]])</f>
        <v>106000</v>
      </c>
      <c r="O350" s="32">
        <v>95400</v>
      </c>
      <c r="P350" s="32">
        <v>0</v>
      </c>
      <c r="Q350" s="32">
        <v>10600</v>
      </c>
    </row>
    <row r="351" spans="7:17" ht="15" hidden="1" customHeight="1" x14ac:dyDescent="0.25">
      <c r="G351">
        <v>2019</v>
      </c>
      <c r="H351" s="48">
        <v>2017</v>
      </c>
      <c r="I351" t="s">
        <v>870</v>
      </c>
      <c r="J351" t="s">
        <v>18</v>
      </c>
      <c r="K351" t="s">
        <v>9547</v>
      </c>
      <c r="L351" t="s">
        <v>9917</v>
      </c>
      <c r="M351" s="32">
        <v>81351111</v>
      </c>
      <c r="N351" s="32">
        <f>SUM(Table15[[#This Row],[Federal]:[Local]])</f>
        <v>575000</v>
      </c>
      <c r="O351" s="32">
        <v>517500</v>
      </c>
      <c r="P351" s="32">
        <v>0</v>
      </c>
      <c r="Q351" s="32">
        <v>57500</v>
      </c>
    </row>
    <row r="352" spans="7:17" ht="15" hidden="1" customHeight="1" x14ac:dyDescent="0.25">
      <c r="G352">
        <v>2019</v>
      </c>
      <c r="H352" s="48">
        <v>2017</v>
      </c>
      <c r="I352" t="s">
        <v>1205</v>
      </c>
      <c r="J352" t="s">
        <v>18</v>
      </c>
      <c r="K352" t="s">
        <v>9549</v>
      </c>
      <c r="L352" t="s">
        <v>9918</v>
      </c>
      <c r="M352" s="32">
        <v>81351111</v>
      </c>
      <c r="N352" s="32">
        <f>SUM(Table15[[#This Row],[Federal]:[Local]])</f>
        <v>23599</v>
      </c>
      <c r="O352" s="32">
        <v>21240</v>
      </c>
      <c r="P352" s="32">
        <v>0</v>
      </c>
      <c r="Q352" s="32">
        <v>2359</v>
      </c>
    </row>
    <row r="353" spans="7:17" ht="15" hidden="1" customHeight="1" x14ac:dyDescent="0.25">
      <c r="G353">
        <v>2019</v>
      </c>
      <c r="H353" s="48">
        <v>2017</v>
      </c>
      <c r="I353" t="s">
        <v>1205</v>
      </c>
      <c r="J353" t="s">
        <v>18</v>
      </c>
      <c r="K353" t="s">
        <v>9549</v>
      </c>
      <c r="L353" t="s">
        <v>9919</v>
      </c>
      <c r="M353" s="32">
        <v>81351111</v>
      </c>
      <c r="N353" s="32">
        <f>SUM(Table15[[#This Row],[Federal]:[Local]])</f>
        <v>361075</v>
      </c>
      <c r="O353" s="32">
        <v>324968</v>
      </c>
      <c r="P353" s="32">
        <v>0</v>
      </c>
      <c r="Q353" s="32">
        <v>36107</v>
      </c>
    </row>
    <row r="354" spans="7:17" ht="15" hidden="1" customHeight="1" x14ac:dyDescent="0.25">
      <c r="G354">
        <v>2019</v>
      </c>
      <c r="H354" s="48">
        <v>2017</v>
      </c>
      <c r="I354" t="s">
        <v>1205</v>
      </c>
      <c r="J354" t="s">
        <v>18</v>
      </c>
      <c r="K354" t="s">
        <v>9549</v>
      </c>
      <c r="L354" t="s">
        <v>9920</v>
      </c>
      <c r="M354" s="32">
        <v>81351111</v>
      </c>
      <c r="N354" s="32">
        <f>SUM(Table15[[#This Row],[Federal]:[Local]])</f>
        <v>600000</v>
      </c>
      <c r="O354" s="32">
        <v>540000</v>
      </c>
      <c r="P354" s="32">
        <v>0</v>
      </c>
      <c r="Q354" s="32">
        <v>60000</v>
      </c>
    </row>
    <row r="355" spans="7:17" ht="15" hidden="1" customHeight="1" x14ac:dyDescent="0.25">
      <c r="G355">
        <v>2019</v>
      </c>
      <c r="H355" s="48">
        <v>2017</v>
      </c>
      <c r="I355" t="s">
        <v>1205</v>
      </c>
      <c r="J355" t="s">
        <v>18</v>
      </c>
      <c r="K355" t="s">
        <v>9549</v>
      </c>
      <c r="L355" t="s">
        <v>9921</v>
      </c>
      <c r="M355" s="32">
        <v>81351111</v>
      </c>
      <c r="N355" s="32">
        <f>SUM(Table15[[#This Row],[Federal]:[Local]])</f>
        <v>361600</v>
      </c>
      <c r="O355" s="32">
        <v>325440</v>
      </c>
      <c r="P355" s="32">
        <v>0</v>
      </c>
      <c r="Q355" s="32">
        <v>36160</v>
      </c>
    </row>
    <row r="356" spans="7:17" ht="15" hidden="1" customHeight="1" x14ac:dyDescent="0.25">
      <c r="G356">
        <v>2019</v>
      </c>
      <c r="H356" s="48">
        <v>2017</v>
      </c>
      <c r="I356" t="s">
        <v>1205</v>
      </c>
      <c r="J356" t="s">
        <v>18</v>
      </c>
      <c r="K356" t="s">
        <v>9549</v>
      </c>
      <c r="L356" t="s">
        <v>9922</v>
      </c>
      <c r="M356" s="32">
        <v>81351111</v>
      </c>
      <c r="N356" s="32">
        <f>SUM(Table15[[#This Row],[Federal]:[Local]])</f>
        <v>144000</v>
      </c>
      <c r="O356" s="32">
        <v>129600</v>
      </c>
      <c r="P356" s="32">
        <v>0</v>
      </c>
      <c r="Q356" s="32">
        <v>14400</v>
      </c>
    </row>
    <row r="357" spans="7:17" ht="15" hidden="1" customHeight="1" x14ac:dyDescent="0.25">
      <c r="G357">
        <v>2019</v>
      </c>
      <c r="H357" s="48">
        <v>2017</v>
      </c>
      <c r="I357" t="s">
        <v>2963</v>
      </c>
      <c r="J357" t="s">
        <v>18</v>
      </c>
      <c r="K357" t="s">
        <v>2962</v>
      </c>
      <c r="L357" t="s">
        <v>9923</v>
      </c>
      <c r="M357" s="32">
        <v>81351111</v>
      </c>
      <c r="N357" s="32">
        <f>SUM(Table15[[#This Row],[Federal]:[Local]])</f>
        <v>500000</v>
      </c>
      <c r="O357" s="32">
        <v>0</v>
      </c>
      <c r="P357" s="32">
        <v>450000</v>
      </c>
      <c r="Q357" s="32">
        <v>50000</v>
      </c>
    </row>
    <row r="358" spans="7:17" ht="15" hidden="1" customHeight="1" x14ac:dyDescent="0.25">
      <c r="G358">
        <v>2019</v>
      </c>
      <c r="H358" s="48">
        <v>2017</v>
      </c>
      <c r="I358" t="s">
        <v>2963</v>
      </c>
      <c r="J358" t="s">
        <v>18</v>
      </c>
      <c r="K358" t="s">
        <v>2962</v>
      </c>
      <c r="L358" t="s">
        <v>9843</v>
      </c>
      <c r="M358" s="32">
        <v>81351111</v>
      </c>
      <c r="N358" s="32">
        <f>SUM(Table15[[#This Row],[Federal]:[Local]])</f>
        <v>75000</v>
      </c>
      <c r="O358" s="32">
        <v>0</v>
      </c>
      <c r="P358" s="32">
        <v>67500</v>
      </c>
      <c r="Q358" s="32">
        <v>7500</v>
      </c>
    </row>
    <row r="359" spans="7:17" ht="15" hidden="1" customHeight="1" x14ac:dyDescent="0.25">
      <c r="G359">
        <v>2019</v>
      </c>
      <c r="H359" s="48">
        <v>2017</v>
      </c>
      <c r="I359" t="s">
        <v>1311</v>
      </c>
      <c r="J359" t="s">
        <v>18</v>
      </c>
      <c r="K359" t="s">
        <v>1310</v>
      </c>
      <c r="L359" t="s">
        <v>9924</v>
      </c>
      <c r="M359" s="32">
        <v>81351111</v>
      </c>
      <c r="N359" s="32">
        <f>SUM(Table15[[#This Row],[Federal]:[Local]])</f>
        <v>106300</v>
      </c>
      <c r="O359" s="32">
        <v>95670</v>
      </c>
      <c r="P359" s="32">
        <v>0</v>
      </c>
      <c r="Q359" s="32">
        <v>10630</v>
      </c>
    </row>
    <row r="360" spans="7:17" ht="15" hidden="1" customHeight="1" x14ac:dyDescent="0.25">
      <c r="G360">
        <v>2019</v>
      </c>
      <c r="H360" s="48">
        <v>2017</v>
      </c>
      <c r="I360" t="s">
        <v>1311</v>
      </c>
      <c r="J360" t="s">
        <v>18</v>
      </c>
      <c r="K360" t="s">
        <v>1310</v>
      </c>
      <c r="L360" t="s">
        <v>9925</v>
      </c>
      <c r="M360" s="32">
        <v>81351111</v>
      </c>
      <c r="N360" s="32">
        <f>SUM(Table15[[#This Row],[Federal]:[Local]])</f>
        <v>154200</v>
      </c>
      <c r="O360" s="32">
        <v>138780</v>
      </c>
      <c r="P360" s="32">
        <v>0</v>
      </c>
      <c r="Q360" s="32">
        <v>15420</v>
      </c>
    </row>
    <row r="361" spans="7:17" ht="15" hidden="1" customHeight="1" x14ac:dyDescent="0.25">
      <c r="G361">
        <v>2019</v>
      </c>
      <c r="H361" s="48">
        <v>2017</v>
      </c>
      <c r="I361" t="s">
        <v>1311</v>
      </c>
      <c r="J361" t="s">
        <v>18</v>
      </c>
      <c r="K361" t="s">
        <v>1310</v>
      </c>
      <c r="L361" t="s">
        <v>9926</v>
      </c>
      <c r="M361" s="32">
        <v>81351111</v>
      </c>
      <c r="N361" s="32">
        <f>SUM(Table15[[#This Row],[Federal]:[Local]])</f>
        <v>129000</v>
      </c>
      <c r="O361" s="32">
        <v>116100</v>
      </c>
      <c r="P361" s="32">
        <v>0</v>
      </c>
      <c r="Q361" s="32">
        <v>12900</v>
      </c>
    </row>
    <row r="362" spans="7:17" ht="15" hidden="1" customHeight="1" x14ac:dyDescent="0.25">
      <c r="G362">
        <v>2019</v>
      </c>
      <c r="H362" s="48">
        <v>2017</v>
      </c>
      <c r="I362" t="s">
        <v>1311</v>
      </c>
      <c r="J362" t="s">
        <v>18</v>
      </c>
      <c r="K362" t="s">
        <v>1310</v>
      </c>
      <c r="L362" t="s">
        <v>9927</v>
      </c>
      <c r="M362" s="32">
        <v>81351111</v>
      </c>
      <c r="N362" s="32">
        <f>SUM(Table15[[#This Row],[Federal]:[Local]])</f>
        <v>73300</v>
      </c>
      <c r="O362" s="32">
        <v>65970</v>
      </c>
      <c r="P362" s="32">
        <v>0</v>
      </c>
      <c r="Q362" s="32">
        <v>7330</v>
      </c>
    </row>
    <row r="363" spans="7:17" ht="15" hidden="1" customHeight="1" x14ac:dyDescent="0.25">
      <c r="G363">
        <v>2019</v>
      </c>
      <c r="H363" s="48">
        <v>2017</v>
      </c>
      <c r="I363" t="s">
        <v>1311</v>
      </c>
      <c r="J363" t="s">
        <v>18</v>
      </c>
      <c r="K363" t="s">
        <v>1310</v>
      </c>
      <c r="L363" t="s">
        <v>9928</v>
      </c>
      <c r="M363" s="32">
        <v>81351111</v>
      </c>
      <c r="N363" s="32">
        <f>SUM(Table15[[#This Row],[Federal]:[Local]])</f>
        <v>6000</v>
      </c>
      <c r="O363" s="32">
        <v>5400</v>
      </c>
      <c r="P363" s="32">
        <v>0</v>
      </c>
      <c r="Q363" s="32">
        <v>600</v>
      </c>
    </row>
    <row r="364" spans="7:17" ht="15" hidden="1" customHeight="1" x14ac:dyDescent="0.25">
      <c r="G364">
        <v>2019</v>
      </c>
      <c r="H364" s="48">
        <v>2017</v>
      </c>
      <c r="I364" t="s">
        <v>1311</v>
      </c>
      <c r="J364" t="s">
        <v>18</v>
      </c>
      <c r="K364" t="s">
        <v>1310</v>
      </c>
      <c r="L364" t="s">
        <v>9929</v>
      </c>
      <c r="M364" s="32">
        <v>81351111</v>
      </c>
      <c r="N364" s="32">
        <f>SUM(Table15[[#This Row],[Federal]:[Local]])</f>
        <v>42000</v>
      </c>
      <c r="O364" s="32">
        <v>37800</v>
      </c>
      <c r="P364" s="32">
        <v>0</v>
      </c>
      <c r="Q364" s="32">
        <v>4200</v>
      </c>
    </row>
    <row r="365" spans="7:17" ht="15" hidden="1" customHeight="1" x14ac:dyDescent="0.25">
      <c r="G365">
        <v>2019</v>
      </c>
      <c r="H365" s="48">
        <v>2017</v>
      </c>
      <c r="I365" t="s">
        <v>1311</v>
      </c>
      <c r="J365" t="s">
        <v>18</v>
      </c>
      <c r="K365" t="s">
        <v>1310</v>
      </c>
      <c r="L365" t="s">
        <v>9930</v>
      </c>
      <c r="M365" s="32">
        <v>81351111</v>
      </c>
      <c r="N365" s="32">
        <f>SUM(Table15[[#This Row],[Federal]:[Local]])</f>
        <v>92600</v>
      </c>
      <c r="O365" s="32">
        <v>83340</v>
      </c>
      <c r="P365" s="32">
        <v>0</v>
      </c>
      <c r="Q365" s="32">
        <v>9260</v>
      </c>
    </row>
    <row r="366" spans="7:17" ht="15" hidden="1" customHeight="1" x14ac:dyDescent="0.25">
      <c r="G366">
        <v>2019</v>
      </c>
      <c r="H366" s="48">
        <v>2017</v>
      </c>
      <c r="I366" t="s">
        <v>9931</v>
      </c>
      <c r="J366" t="s">
        <v>18</v>
      </c>
      <c r="K366" t="s">
        <v>9932</v>
      </c>
      <c r="L366" t="s">
        <v>9933</v>
      </c>
      <c r="M366" s="32">
        <v>81351111</v>
      </c>
      <c r="N366" s="32">
        <f>SUM(Table15[[#This Row],[Federal]:[Local]])</f>
        <v>140000</v>
      </c>
      <c r="O366" s="32">
        <v>0</v>
      </c>
      <c r="P366" s="32">
        <v>126000</v>
      </c>
      <c r="Q366" s="32">
        <v>14000</v>
      </c>
    </row>
    <row r="367" spans="7:17" ht="15" hidden="1" customHeight="1" x14ac:dyDescent="0.25">
      <c r="G367">
        <v>2019</v>
      </c>
      <c r="H367" s="48">
        <v>2017</v>
      </c>
      <c r="I367" t="s">
        <v>9931</v>
      </c>
      <c r="J367" t="s">
        <v>18</v>
      </c>
      <c r="K367" t="s">
        <v>9932</v>
      </c>
      <c r="L367" t="s">
        <v>9554</v>
      </c>
      <c r="M367" s="32">
        <v>81351111</v>
      </c>
      <c r="N367" s="32">
        <f>SUM(Table15[[#This Row],[Federal]:[Local]])</f>
        <v>227500</v>
      </c>
      <c r="O367" s="32">
        <v>0</v>
      </c>
      <c r="P367" s="32">
        <v>204750</v>
      </c>
      <c r="Q367" s="32">
        <v>22750</v>
      </c>
    </row>
    <row r="368" spans="7:17" ht="15" hidden="1" customHeight="1" x14ac:dyDescent="0.25">
      <c r="G368">
        <v>2019</v>
      </c>
      <c r="H368" s="48">
        <v>2017</v>
      </c>
      <c r="I368" t="s">
        <v>9931</v>
      </c>
      <c r="J368" t="s">
        <v>18</v>
      </c>
      <c r="K368" t="s">
        <v>9932</v>
      </c>
      <c r="L368" t="s">
        <v>9583</v>
      </c>
      <c r="M368" s="32">
        <v>81351111</v>
      </c>
      <c r="N368" s="32">
        <f>SUM(Table15[[#This Row],[Federal]:[Local]])</f>
        <v>92500</v>
      </c>
      <c r="O368" s="32">
        <v>0</v>
      </c>
      <c r="P368" s="32">
        <v>83250</v>
      </c>
      <c r="Q368" s="32">
        <v>9250</v>
      </c>
    </row>
    <row r="369" spans="7:17" ht="15" hidden="1" customHeight="1" x14ac:dyDescent="0.25">
      <c r="G369">
        <v>2019</v>
      </c>
      <c r="H369" s="48">
        <v>2017</v>
      </c>
      <c r="I369" t="s">
        <v>9931</v>
      </c>
      <c r="J369" t="s">
        <v>18</v>
      </c>
      <c r="K369" t="s">
        <v>9932</v>
      </c>
      <c r="L369" t="s">
        <v>9934</v>
      </c>
      <c r="M369" s="32">
        <v>81351111</v>
      </c>
      <c r="N369" s="32">
        <f>SUM(Table15[[#This Row],[Federal]:[Local]])</f>
        <v>2080000</v>
      </c>
      <c r="O369" s="32">
        <v>0</v>
      </c>
      <c r="P369" s="32">
        <v>1872000</v>
      </c>
      <c r="Q369" s="32">
        <v>208000</v>
      </c>
    </row>
    <row r="370" spans="7:17" ht="15" hidden="1" customHeight="1" x14ac:dyDescent="0.25">
      <c r="G370">
        <v>2019</v>
      </c>
      <c r="H370" s="48">
        <v>2017</v>
      </c>
      <c r="I370" t="s">
        <v>9931</v>
      </c>
      <c r="J370" t="s">
        <v>18</v>
      </c>
      <c r="K370" t="s">
        <v>9932</v>
      </c>
      <c r="L370" t="s">
        <v>9935</v>
      </c>
      <c r="M370" s="32">
        <v>81351111</v>
      </c>
      <c r="N370" s="32">
        <f>SUM(Table15[[#This Row],[Federal]:[Local]])</f>
        <v>30000</v>
      </c>
      <c r="O370" s="32">
        <v>0</v>
      </c>
      <c r="P370" s="32">
        <v>27000</v>
      </c>
      <c r="Q370" s="32">
        <v>3000</v>
      </c>
    </row>
    <row r="371" spans="7:17" ht="15" hidden="1" customHeight="1" x14ac:dyDescent="0.25">
      <c r="G371">
        <v>2019</v>
      </c>
      <c r="H371" s="48">
        <v>2017</v>
      </c>
      <c r="I371" t="s">
        <v>9931</v>
      </c>
      <c r="J371" t="s">
        <v>18</v>
      </c>
      <c r="K371" t="s">
        <v>9932</v>
      </c>
      <c r="L371" t="s">
        <v>9936</v>
      </c>
      <c r="M371" s="32">
        <v>81351111</v>
      </c>
      <c r="N371" s="32">
        <f>SUM(Table15[[#This Row],[Federal]:[Local]])</f>
        <v>25000</v>
      </c>
      <c r="O371" s="32">
        <v>0</v>
      </c>
      <c r="P371" s="32">
        <v>22500</v>
      </c>
      <c r="Q371" s="32">
        <v>2500</v>
      </c>
    </row>
    <row r="372" spans="7:17" ht="15" hidden="1" customHeight="1" x14ac:dyDescent="0.25">
      <c r="G372">
        <v>2019</v>
      </c>
      <c r="H372" s="48">
        <v>2017</v>
      </c>
      <c r="I372" t="s">
        <v>1938</v>
      </c>
      <c r="J372" t="s">
        <v>51</v>
      </c>
      <c r="K372" t="s">
        <v>1937</v>
      </c>
      <c r="L372" t="s">
        <v>9937</v>
      </c>
      <c r="M372" s="32">
        <v>81351111</v>
      </c>
      <c r="N372" s="32">
        <f>SUM(Table15[[#This Row],[Federal]:[Local]])</f>
        <v>258000</v>
      </c>
      <c r="O372" s="32">
        <v>232200</v>
      </c>
      <c r="P372" s="32">
        <v>0</v>
      </c>
      <c r="Q372" s="32">
        <v>25800</v>
      </c>
    </row>
    <row r="373" spans="7:17" ht="15" hidden="1" customHeight="1" x14ac:dyDescent="0.25">
      <c r="G373">
        <v>2019</v>
      </c>
      <c r="H373" s="48">
        <v>2017</v>
      </c>
      <c r="I373" t="s">
        <v>1959</v>
      </c>
      <c r="J373" t="s">
        <v>18</v>
      </c>
      <c r="K373" t="s">
        <v>9938</v>
      </c>
      <c r="L373" t="s">
        <v>9864</v>
      </c>
      <c r="M373" s="32">
        <v>81351111</v>
      </c>
      <c r="N373" s="32">
        <f>SUM(Table15[[#This Row],[Federal]:[Local]])</f>
        <v>140000</v>
      </c>
      <c r="O373" s="32">
        <v>0</v>
      </c>
      <c r="P373" s="32">
        <v>105000</v>
      </c>
      <c r="Q373" s="32">
        <v>35000</v>
      </c>
    </row>
    <row r="374" spans="7:17" ht="15" hidden="1" customHeight="1" x14ac:dyDescent="0.25">
      <c r="G374">
        <v>2019</v>
      </c>
      <c r="H374" s="48">
        <v>2017</v>
      </c>
      <c r="I374" t="s">
        <v>1959</v>
      </c>
      <c r="J374" t="s">
        <v>18</v>
      </c>
      <c r="K374" t="s">
        <v>9938</v>
      </c>
      <c r="L374" t="s">
        <v>9939</v>
      </c>
      <c r="M374" s="32">
        <v>81351111</v>
      </c>
      <c r="N374" s="32">
        <f>SUM(Table15[[#This Row],[Federal]:[Local]])</f>
        <v>283333</v>
      </c>
      <c r="O374" s="32">
        <v>254999</v>
      </c>
      <c r="P374" s="32">
        <v>0</v>
      </c>
      <c r="Q374" s="32">
        <v>28334</v>
      </c>
    </row>
    <row r="375" spans="7:17" ht="15" hidden="1" customHeight="1" x14ac:dyDescent="0.25">
      <c r="G375">
        <v>2019</v>
      </c>
      <c r="H375" s="48">
        <v>2017</v>
      </c>
      <c r="I375" t="s">
        <v>1959</v>
      </c>
      <c r="J375" t="s">
        <v>18</v>
      </c>
      <c r="K375" t="s">
        <v>9938</v>
      </c>
      <c r="L375" t="s">
        <v>9940</v>
      </c>
      <c r="M375" s="32">
        <v>81351111</v>
      </c>
      <c r="N375" s="32">
        <f>SUM(Table15[[#This Row],[Federal]:[Local]])</f>
        <v>50000</v>
      </c>
      <c r="O375" s="32">
        <v>45000</v>
      </c>
      <c r="P375" s="32">
        <v>0</v>
      </c>
      <c r="Q375" s="32">
        <v>5000</v>
      </c>
    </row>
    <row r="376" spans="7:17" ht="15" hidden="1" customHeight="1" x14ac:dyDescent="0.25">
      <c r="G376">
        <v>2019</v>
      </c>
      <c r="H376" s="48">
        <v>2017</v>
      </c>
      <c r="I376" t="s">
        <v>2087</v>
      </c>
      <c r="J376" t="s">
        <v>18</v>
      </c>
      <c r="K376" t="s">
        <v>2086</v>
      </c>
      <c r="L376" t="s">
        <v>9941</v>
      </c>
      <c r="M376" s="32">
        <v>81351111</v>
      </c>
      <c r="N376" s="32">
        <f>SUM(Table15[[#This Row],[Federal]:[Local]])</f>
        <v>166666</v>
      </c>
      <c r="O376" s="32">
        <v>150000</v>
      </c>
      <c r="P376" s="32">
        <v>0</v>
      </c>
      <c r="Q376" s="32">
        <v>16666</v>
      </c>
    </row>
    <row r="377" spans="7:17" ht="15" hidden="1" customHeight="1" x14ac:dyDescent="0.25">
      <c r="G377">
        <v>2019</v>
      </c>
      <c r="H377" s="48">
        <v>2017</v>
      </c>
      <c r="I377" t="s">
        <v>9634</v>
      </c>
      <c r="J377" t="s">
        <v>18</v>
      </c>
      <c r="K377" t="s">
        <v>9635</v>
      </c>
      <c r="L377" t="s">
        <v>9942</v>
      </c>
      <c r="M377" s="32">
        <v>81351111</v>
      </c>
      <c r="N377" s="32">
        <f>SUM(Table15[[#This Row],[Federal]:[Local]])</f>
        <v>155000</v>
      </c>
      <c r="O377" s="32">
        <v>0</v>
      </c>
      <c r="P377" s="32">
        <v>139500</v>
      </c>
      <c r="Q377" s="32">
        <v>15500</v>
      </c>
    </row>
    <row r="378" spans="7:17" ht="15" hidden="1" customHeight="1" x14ac:dyDescent="0.25">
      <c r="G378">
        <v>2019</v>
      </c>
      <c r="H378" s="48">
        <v>2017</v>
      </c>
      <c r="I378" t="s">
        <v>9634</v>
      </c>
      <c r="J378" t="s">
        <v>18</v>
      </c>
      <c r="K378" t="s">
        <v>9635</v>
      </c>
      <c r="L378" t="s">
        <v>9554</v>
      </c>
      <c r="M378" s="32">
        <v>81351111</v>
      </c>
      <c r="N378" s="32">
        <f>SUM(Table15[[#This Row],[Federal]:[Local]])</f>
        <v>70000</v>
      </c>
      <c r="O378" s="32">
        <v>0</v>
      </c>
      <c r="P378" s="32">
        <v>63000</v>
      </c>
      <c r="Q378" s="32">
        <v>7000</v>
      </c>
    </row>
    <row r="379" spans="7:17" ht="15" hidden="1" customHeight="1" x14ac:dyDescent="0.25">
      <c r="G379">
        <v>2019</v>
      </c>
      <c r="H379" s="48">
        <v>2017</v>
      </c>
      <c r="I379" t="s">
        <v>9634</v>
      </c>
      <c r="J379" t="s">
        <v>18</v>
      </c>
      <c r="K379" t="s">
        <v>9635</v>
      </c>
      <c r="L379" t="s">
        <v>9943</v>
      </c>
      <c r="M379" s="32">
        <v>81351111</v>
      </c>
      <c r="N379" s="32">
        <f>SUM(Table15[[#This Row],[Federal]:[Local]])</f>
        <v>20000</v>
      </c>
      <c r="O379" s="32">
        <v>0</v>
      </c>
      <c r="P379" s="32">
        <v>18000</v>
      </c>
      <c r="Q379" s="32">
        <v>2000</v>
      </c>
    </row>
    <row r="380" spans="7:17" ht="15" hidden="1" customHeight="1" x14ac:dyDescent="0.25">
      <c r="G380">
        <v>2019</v>
      </c>
      <c r="H380" s="48">
        <v>2017</v>
      </c>
      <c r="I380" t="s">
        <v>9634</v>
      </c>
      <c r="J380" t="s">
        <v>18</v>
      </c>
      <c r="K380" t="s">
        <v>9635</v>
      </c>
      <c r="L380" t="s">
        <v>9944</v>
      </c>
      <c r="M380" s="32">
        <v>81351111</v>
      </c>
      <c r="N380" s="32">
        <f>SUM(Table15[[#This Row],[Federal]:[Local]])</f>
        <v>230000</v>
      </c>
      <c r="O380" s="32">
        <v>0</v>
      </c>
      <c r="P380" s="32">
        <v>207000</v>
      </c>
      <c r="Q380" s="32">
        <v>23000</v>
      </c>
    </row>
    <row r="381" spans="7:17" ht="15" hidden="1" customHeight="1" x14ac:dyDescent="0.25">
      <c r="G381">
        <v>2019</v>
      </c>
      <c r="H381" s="48">
        <v>2017</v>
      </c>
      <c r="I381" t="s">
        <v>9634</v>
      </c>
      <c r="J381" t="s">
        <v>18</v>
      </c>
      <c r="K381" t="s">
        <v>9635</v>
      </c>
      <c r="L381" t="s">
        <v>9945</v>
      </c>
      <c r="M381" s="32">
        <v>81351111</v>
      </c>
      <c r="N381" s="32">
        <f>SUM(Table15[[#This Row],[Federal]:[Local]])</f>
        <v>40000</v>
      </c>
      <c r="O381" s="32">
        <v>0</v>
      </c>
      <c r="P381" s="32">
        <v>36000</v>
      </c>
      <c r="Q381" s="32">
        <v>4000</v>
      </c>
    </row>
    <row r="382" spans="7:17" ht="15" hidden="1" customHeight="1" x14ac:dyDescent="0.25">
      <c r="G382">
        <v>2019</v>
      </c>
      <c r="H382" s="48">
        <v>2017</v>
      </c>
      <c r="I382" t="s">
        <v>2349</v>
      </c>
      <c r="J382" t="s">
        <v>51</v>
      </c>
      <c r="K382" t="s">
        <v>2348</v>
      </c>
      <c r="L382" t="s">
        <v>9946</v>
      </c>
      <c r="M382" s="32">
        <v>81351111</v>
      </c>
      <c r="N382" s="32">
        <f>SUM(Table15[[#This Row],[Federal]:[Local]])</f>
        <v>262500</v>
      </c>
      <c r="O382" s="32">
        <v>236250</v>
      </c>
      <c r="P382" s="32">
        <v>0</v>
      </c>
      <c r="Q382" s="32">
        <v>26250</v>
      </c>
    </row>
    <row r="383" spans="7:17" ht="15" hidden="1" customHeight="1" x14ac:dyDescent="0.25">
      <c r="G383">
        <v>2019</v>
      </c>
      <c r="H383" s="48">
        <v>2017</v>
      </c>
      <c r="I383" t="s">
        <v>2349</v>
      </c>
      <c r="J383" t="s">
        <v>51</v>
      </c>
      <c r="K383" t="s">
        <v>2348</v>
      </c>
      <c r="L383" t="s">
        <v>9947</v>
      </c>
      <c r="M383" s="32">
        <v>81351111</v>
      </c>
      <c r="N383" s="32">
        <f>SUM(Table15[[#This Row],[Federal]:[Local]])</f>
        <v>1750000</v>
      </c>
      <c r="O383" s="32">
        <v>1575000</v>
      </c>
      <c r="P383" s="32">
        <v>0</v>
      </c>
      <c r="Q383" s="32">
        <v>175000</v>
      </c>
    </row>
    <row r="384" spans="7:17" ht="15" hidden="1" customHeight="1" x14ac:dyDescent="0.25">
      <c r="G384">
        <v>2019</v>
      </c>
      <c r="H384" s="48">
        <v>2017</v>
      </c>
      <c r="I384" t="s">
        <v>2349</v>
      </c>
      <c r="J384" t="s">
        <v>51</v>
      </c>
      <c r="K384" t="s">
        <v>2348</v>
      </c>
      <c r="L384" t="s">
        <v>9948</v>
      </c>
      <c r="M384" s="32">
        <v>81351111</v>
      </c>
      <c r="N384" s="32">
        <f>SUM(Table15[[#This Row],[Federal]:[Local]])</f>
        <v>253000</v>
      </c>
      <c r="O384" s="32">
        <v>227700</v>
      </c>
      <c r="P384" s="32">
        <v>0</v>
      </c>
      <c r="Q384" s="32">
        <v>25300</v>
      </c>
    </row>
    <row r="385" spans="7:17" ht="15" hidden="1" customHeight="1" x14ac:dyDescent="0.25">
      <c r="G385">
        <v>2019</v>
      </c>
      <c r="H385" s="48">
        <v>2017</v>
      </c>
      <c r="I385" t="s">
        <v>2485</v>
      </c>
      <c r="J385" t="s">
        <v>51</v>
      </c>
      <c r="K385" t="s">
        <v>9521</v>
      </c>
      <c r="L385" t="s">
        <v>9949</v>
      </c>
      <c r="M385" s="32">
        <v>81351111</v>
      </c>
      <c r="N385" s="32">
        <f>SUM(Table15[[#This Row],[Federal]:[Local]])</f>
        <v>185000</v>
      </c>
      <c r="O385" s="32">
        <v>166500</v>
      </c>
      <c r="P385" s="32">
        <v>0</v>
      </c>
      <c r="Q385" s="32">
        <v>18500</v>
      </c>
    </row>
    <row r="386" spans="7:17" ht="15" hidden="1" customHeight="1" x14ac:dyDescent="0.25">
      <c r="G386">
        <v>2019</v>
      </c>
      <c r="H386" s="48">
        <v>2017</v>
      </c>
      <c r="I386" t="s">
        <v>2485</v>
      </c>
      <c r="J386" t="s">
        <v>51</v>
      </c>
      <c r="K386" t="s">
        <v>9521</v>
      </c>
      <c r="L386" t="s">
        <v>9950</v>
      </c>
      <c r="M386" s="32">
        <v>81351111</v>
      </c>
      <c r="N386" s="32">
        <f>SUM(Table15[[#This Row],[Federal]:[Local]])</f>
        <v>42500</v>
      </c>
      <c r="O386" s="32">
        <v>0</v>
      </c>
      <c r="P386" s="32">
        <v>0</v>
      </c>
      <c r="Q386" s="32">
        <v>42500</v>
      </c>
    </row>
    <row r="387" spans="7:17" ht="15" hidden="1" customHeight="1" x14ac:dyDescent="0.25">
      <c r="G387">
        <v>2019</v>
      </c>
      <c r="H387" s="48">
        <v>2017</v>
      </c>
      <c r="I387" t="s">
        <v>2485</v>
      </c>
      <c r="J387" t="s">
        <v>51</v>
      </c>
      <c r="K387" t="s">
        <v>9521</v>
      </c>
      <c r="L387" t="s">
        <v>9951</v>
      </c>
      <c r="M387" s="32">
        <v>81351111</v>
      </c>
      <c r="N387" s="32">
        <f>SUM(Table15[[#This Row],[Federal]:[Local]])</f>
        <v>148200</v>
      </c>
      <c r="O387" s="32">
        <v>133380</v>
      </c>
      <c r="P387" s="32">
        <v>0</v>
      </c>
      <c r="Q387" s="32">
        <v>14820</v>
      </c>
    </row>
    <row r="388" spans="7:17" ht="15" hidden="1" customHeight="1" x14ac:dyDescent="0.25">
      <c r="G388">
        <v>2019</v>
      </c>
      <c r="H388" s="48">
        <v>2017</v>
      </c>
      <c r="I388" t="s">
        <v>2485</v>
      </c>
      <c r="J388" t="s">
        <v>51</v>
      </c>
      <c r="K388" t="s">
        <v>9521</v>
      </c>
      <c r="L388" t="s">
        <v>9952</v>
      </c>
      <c r="M388" s="32">
        <v>81351111</v>
      </c>
      <c r="N388" s="32">
        <f>SUM(Table15[[#This Row],[Federal]:[Local]])</f>
        <v>382500</v>
      </c>
      <c r="O388" s="32">
        <v>344250</v>
      </c>
      <c r="P388" s="32">
        <v>0</v>
      </c>
      <c r="Q388" s="32">
        <v>38250</v>
      </c>
    </row>
    <row r="389" spans="7:17" ht="15" hidden="1" customHeight="1" x14ac:dyDescent="0.25">
      <c r="G389">
        <v>2019</v>
      </c>
      <c r="H389" s="48">
        <v>2017</v>
      </c>
      <c r="I389" t="s">
        <v>2485</v>
      </c>
      <c r="J389" t="s">
        <v>51</v>
      </c>
      <c r="K389" t="s">
        <v>9521</v>
      </c>
      <c r="L389" t="s">
        <v>9953</v>
      </c>
      <c r="M389" s="32">
        <v>81351111</v>
      </c>
      <c r="N389" s="32">
        <f>SUM(Table15[[#This Row],[Federal]:[Local]])</f>
        <v>15000</v>
      </c>
      <c r="O389" s="32">
        <v>13500</v>
      </c>
      <c r="P389" s="32">
        <v>0</v>
      </c>
      <c r="Q389" s="32">
        <v>1500</v>
      </c>
    </row>
    <row r="390" spans="7:17" ht="15" hidden="1" customHeight="1" x14ac:dyDescent="0.25">
      <c r="G390">
        <v>2019</v>
      </c>
      <c r="H390" s="48">
        <v>2017</v>
      </c>
      <c r="I390" t="s">
        <v>2485</v>
      </c>
      <c r="J390" t="s">
        <v>51</v>
      </c>
      <c r="K390" t="s">
        <v>9521</v>
      </c>
      <c r="L390" t="s">
        <v>9954</v>
      </c>
      <c r="M390" s="32">
        <v>81351111</v>
      </c>
      <c r="N390" s="32">
        <f>SUM(Table15[[#This Row],[Federal]:[Local]])</f>
        <v>50000</v>
      </c>
      <c r="O390" s="32">
        <v>45000</v>
      </c>
      <c r="P390" s="32">
        <v>0</v>
      </c>
      <c r="Q390" s="32">
        <v>5000</v>
      </c>
    </row>
    <row r="391" spans="7:17" ht="15" hidden="1" customHeight="1" x14ac:dyDescent="0.25">
      <c r="G391">
        <v>2019</v>
      </c>
      <c r="H391" s="48">
        <v>2017</v>
      </c>
      <c r="I391" t="s">
        <v>9955</v>
      </c>
      <c r="J391" t="s">
        <v>18</v>
      </c>
      <c r="K391" t="s">
        <v>9956</v>
      </c>
      <c r="L391" t="s">
        <v>9957</v>
      </c>
      <c r="M391" s="32">
        <v>81351111</v>
      </c>
      <c r="N391" s="32">
        <f>SUM(Table15[[#This Row],[Federal]:[Local]])</f>
        <v>1188000</v>
      </c>
      <c r="O391" s="32">
        <v>0</v>
      </c>
      <c r="P391" s="32">
        <v>1069200</v>
      </c>
      <c r="Q391" s="32">
        <v>118800</v>
      </c>
    </row>
    <row r="392" spans="7:17" ht="15" hidden="1" customHeight="1" x14ac:dyDescent="0.25">
      <c r="G392">
        <v>2019</v>
      </c>
      <c r="H392" s="48">
        <v>2017</v>
      </c>
      <c r="I392" t="s">
        <v>9955</v>
      </c>
      <c r="J392" t="s">
        <v>18</v>
      </c>
      <c r="K392" t="s">
        <v>9956</v>
      </c>
      <c r="L392" t="s">
        <v>9958</v>
      </c>
      <c r="M392" s="32">
        <v>81351111</v>
      </c>
      <c r="N392" s="32">
        <f>SUM(Table15[[#This Row],[Federal]:[Local]])</f>
        <v>300400</v>
      </c>
      <c r="O392" s="32">
        <v>0</v>
      </c>
      <c r="P392" s="32">
        <v>270360</v>
      </c>
      <c r="Q392" s="32">
        <v>30040</v>
      </c>
    </row>
    <row r="393" spans="7:17" ht="15" hidden="1" customHeight="1" x14ac:dyDescent="0.25">
      <c r="G393">
        <v>2019</v>
      </c>
      <c r="H393" s="48">
        <v>2017</v>
      </c>
      <c r="I393" t="s">
        <v>9955</v>
      </c>
      <c r="J393" t="s">
        <v>18</v>
      </c>
      <c r="K393" t="s">
        <v>9956</v>
      </c>
      <c r="L393" t="s">
        <v>9959</v>
      </c>
      <c r="M393" s="32">
        <v>81351111</v>
      </c>
      <c r="N393" s="32">
        <f>SUM(Table15[[#This Row],[Federal]:[Local]])</f>
        <v>290400</v>
      </c>
      <c r="O393" s="32">
        <v>0</v>
      </c>
      <c r="P393" s="32">
        <v>261360</v>
      </c>
      <c r="Q393" s="32">
        <v>29040</v>
      </c>
    </row>
    <row r="394" spans="7:17" ht="15" hidden="1" customHeight="1" x14ac:dyDescent="0.25">
      <c r="G394">
        <v>2019</v>
      </c>
      <c r="H394" s="48">
        <v>2017</v>
      </c>
      <c r="I394" t="s">
        <v>9955</v>
      </c>
      <c r="J394" t="s">
        <v>18</v>
      </c>
      <c r="K394" t="s">
        <v>9956</v>
      </c>
      <c r="L394" t="s">
        <v>9960</v>
      </c>
      <c r="M394" s="32">
        <v>81351111</v>
      </c>
      <c r="N394" s="32">
        <f>SUM(Table15[[#This Row],[Federal]:[Local]])</f>
        <v>393750</v>
      </c>
      <c r="O394" s="32">
        <v>0</v>
      </c>
      <c r="P394" s="32">
        <v>354375</v>
      </c>
      <c r="Q394" s="32">
        <v>39375</v>
      </c>
    </row>
    <row r="395" spans="7:17" ht="15" hidden="1" customHeight="1" x14ac:dyDescent="0.25">
      <c r="G395">
        <v>2019</v>
      </c>
      <c r="H395" s="48">
        <v>2017</v>
      </c>
      <c r="I395" t="s">
        <v>9955</v>
      </c>
      <c r="J395" t="s">
        <v>18</v>
      </c>
      <c r="K395" t="s">
        <v>9956</v>
      </c>
      <c r="L395" t="s">
        <v>9961</v>
      </c>
      <c r="M395" s="32">
        <v>81351111</v>
      </c>
      <c r="N395" s="32">
        <f>SUM(Table15[[#This Row],[Federal]:[Local]])</f>
        <v>409500</v>
      </c>
      <c r="O395" s="32">
        <v>0</v>
      </c>
      <c r="P395" s="32">
        <v>368550</v>
      </c>
      <c r="Q395" s="32">
        <v>40950</v>
      </c>
    </row>
    <row r="396" spans="7:17" ht="15" hidden="1" customHeight="1" x14ac:dyDescent="0.25">
      <c r="G396">
        <v>2019</v>
      </c>
      <c r="H396" s="48">
        <v>2017</v>
      </c>
      <c r="I396" t="s">
        <v>9955</v>
      </c>
      <c r="J396" t="s">
        <v>18</v>
      </c>
      <c r="K396" t="s">
        <v>9956</v>
      </c>
      <c r="L396" t="s">
        <v>9962</v>
      </c>
      <c r="M396" s="32">
        <v>81351111</v>
      </c>
      <c r="N396" s="32">
        <f>SUM(Table15[[#This Row],[Federal]:[Local]])</f>
        <v>11000</v>
      </c>
      <c r="O396" s="32">
        <v>0</v>
      </c>
      <c r="P396" s="32">
        <v>9900</v>
      </c>
      <c r="Q396" s="32">
        <v>1100</v>
      </c>
    </row>
    <row r="397" spans="7:17" ht="15" hidden="1" customHeight="1" x14ac:dyDescent="0.25">
      <c r="G397">
        <v>2019</v>
      </c>
      <c r="H397" s="48">
        <v>2017</v>
      </c>
      <c r="I397" t="s">
        <v>8434</v>
      </c>
      <c r="J397" t="s">
        <v>18</v>
      </c>
      <c r="K397" t="s">
        <v>8433</v>
      </c>
      <c r="L397" t="s">
        <v>9963</v>
      </c>
      <c r="M397" s="32">
        <v>81351111</v>
      </c>
      <c r="N397" s="32">
        <f>SUM(Table15[[#This Row],[Federal]:[Local]])</f>
        <v>320000</v>
      </c>
      <c r="O397" s="32">
        <v>288000</v>
      </c>
      <c r="P397" s="32">
        <v>0</v>
      </c>
      <c r="Q397" s="32">
        <v>32000</v>
      </c>
    </row>
    <row r="398" spans="7:17" ht="15" hidden="1" customHeight="1" x14ac:dyDescent="0.25">
      <c r="G398">
        <v>2019</v>
      </c>
      <c r="H398" s="48">
        <v>2017</v>
      </c>
      <c r="I398" t="s">
        <v>9964</v>
      </c>
      <c r="J398" t="s">
        <v>18</v>
      </c>
      <c r="K398" t="s">
        <v>9965</v>
      </c>
      <c r="L398" t="s">
        <v>9659</v>
      </c>
      <c r="M398" s="32">
        <v>81351111</v>
      </c>
      <c r="N398" s="32">
        <f>SUM(Table15[[#This Row],[Federal]:[Local]])</f>
        <v>136000</v>
      </c>
      <c r="O398" s="32">
        <v>0</v>
      </c>
      <c r="P398" s="32">
        <v>122400</v>
      </c>
      <c r="Q398" s="32">
        <v>13600</v>
      </c>
    </row>
    <row r="399" spans="7:17" ht="15" hidden="1" customHeight="1" x14ac:dyDescent="0.25">
      <c r="G399">
        <v>2019</v>
      </c>
      <c r="H399" s="48">
        <v>2017</v>
      </c>
      <c r="I399" t="s">
        <v>2687</v>
      </c>
      <c r="J399" t="s">
        <v>18</v>
      </c>
      <c r="K399" t="s">
        <v>9658</v>
      </c>
      <c r="L399" t="s">
        <v>9966</v>
      </c>
      <c r="M399" s="32">
        <v>81351111</v>
      </c>
      <c r="N399" s="32">
        <f>SUM(Table15[[#This Row],[Federal]:[Local]])</f>
        <v>55000</v>
      </c>
      <c r="O399" s="32">
        <v>49500</v>
      </c>
      <c r="P399" s="32">
        <v>0</v>
      </c>
      <c r="Q399" s="32">
        <v>5500</v>
      </c>
    </row>
    <row r="400" spans="7:17" ht="15" hidden="1" customHeight="1" x14ac:dyDescent="0.25">
      <c r="G400">
        <v>2019</v>
      </c>
      <c r="H400" s="48">
        <v>2017</v>
      </c>
      <c r="I400" t="s">
        <v>2687</v>
      </c>
      <c r="J400" t="s">
        <v>18</v>
      </c>
      <c r="K400" t="s">
        <v>9658</v>
      </c>
      <c r="L400" t="s">
        <v>9967</v>
      </c>
      <c r="M400" s="32">
        <v>81351111</v>
      </c>
      <c r="N400" s="32">
        <f>SUM(Table15[[#This Row],[Federal]:[Local]])</f>
        <v>3500</v>
      </c>
      <c r="O400" s="32">
        <v>3150</v>
      </c>
      <c r="P400" s="32">
        <v>0</v>
      </c>
      <c r="Q400" s="32">
        <v>350</v>
      </c>
    </row>
    <row r="401" spans="7:17" ht="15" hidden="1" customHeight="1" x14ac:dyDescent="0.25">
      <c r="G401">
        <v>2019</v>
      </c>
      <c r="H401" s="48">
        <v>2017</v>
      </c>
      <c r="I401" t="s">
        <v>2687</v>
      </c>
      <c r="J401" t="s">
        <v>18</v>
      </c>
      <c r="K401" t="s">
        <v>9658</v>
      </c>
      <c r="L401" t="s">
        <v>9968</v>
      </c>
      <c r="M401" s="32">
        <v>81351111</v>
      </c>
      <c r="N401" s="32">
        <f>SUM(Table15[[#This Row],[Federal]:[Local]])</f>
        <v>65700</v>
      </c>
      <c r="O401" s="32">
        <v>59130</v>
      </c>
      <c r="P401" s="32">
        <v>0</v>
      </c>
      <c r="Q401" s="32">
        <v>6570</v>
      </c>
    </row>
    <row r="402" spans="7:17" ht="15" hidden="1" customHeight="1" x14ac:dyDescent="0.25">
      <c r="G402">
        <v>2019</v>
      </c>
      <c r="H402" s="48">
        <v>2017</v>
      </c>
      <c r="I402" t="s">
        <v>2687</v>
      </c>
      <c r="J402" t="s">
        <v>18</v>
      </c>
      <c r="K402" t="s">
        <v>9658</v>
      </c>
      <c r="L402" t="s">
        <v>9969</v>
      </c>
      <c r="M402" s="32">
        <v>81351111</v>
      </c>
      <c r="N402" s="32">
        <f>SUM(Table15[[#This Row],[Federal]:[Local]])</f>
        <v>31600</v>
      </c>
      <c r="O402" s="32">
        <v>28440</v>
      </c>
      <c r="P402" s="32">
        <v>0</v>
      </c>
      <c r="Q402" s="32">
        <v>3160</v>
      </c>
    </row>
    <row r="403" spans="7:17" ht="15" hidden="1" customHeight="1" x14ac:dyDescent="0.25">
      <c r="G403">
        <v>2019</v>
      </c>
      <c r="H403" s="48">
        <v>2017</v>
      </c>
      <c r="I403" t="s">
        <v>2687</v>
      </c>
      <c r="J403" t="s">
        <v>18</v>
      </c>
      <c r="K403" t="s">
        <v>9658</v>
      </c>
      <c r="L403" t="s">
        <v>9970</v>
      </c>
      <c r="M403" s="32">
        <v>81351111</v>
      </c>
      <c r="N403" s="32">
        <f>SUM(Table15[[#This Row],[Federal]:[Local]])</f>
        <v>317900</v>
      </c>
      <c r="O403" s="32">
        <v>286110</v>
      </c>
      <c r="P403" s="32">
        <v>0</v>
      </c>
      <c r="Q403" s="32">
        <v>31790</v>
      </c>
    </row>
    <row r="404" spans="7:17" ht="15" hidden="1" customHeight="1" x14ac:dyDescent="0.25">
      <c r="G404">
        <v>2019</v>
      </c>
      <c r="H404" s="48">
        <v>2017</v>
      </c>
      <c r="I404" t="s">
        <v>2687</v>
      </c>
      <c r="J404" t="s">
        <v>18</v>
      </c>
      <c r="K404" t="s">
        <v>9658</v>
      </c>
      <c r="L404" t="s">
        <v>9971</v>
      </c>
      <c r="M404" s="32">
        <v>81351111</v>
      </c>
      <c r="N404" s="32">
        <f>SUM(Table15[[#This Row],[Federal]:[Local]])</f>
        <v>606000</v>
      </c>
      <c r="O404" s="32">
        <v>545400</v>
      </c>
      <c r="P404" s="32">
        <v>0</v>
      </c>
      <c r="Q404" s="32">
        <v>60600</v>
      </c>
    </row>
    <row r="405" spans="7:17" ht="15" hidden="1" customHeight="1" x14ac:dyDescent="0.25">
      <c r="G405">
        <v>2019</v>
      </c>
      <c r="H405" s="48">
        <v>2017</v>
      </c>
      <c r="I405" t="s">
        <v>2687</v>
      </c>
      <c r="J405" t="s">
        <v>18</v>
      </c>
      <c r="K405" t="s">
        <v>9658</v>
      </c>
      <c r="L405" t="s">
        <v>9972</v>
      </c>
      <c r="M405" s="32">
        <v>81351111</v>
      </c>
      <c r="N405" s="32">
        <f>SUM(Table15[[#This Row],[Federal]:[Local]])</f>
        <v>200000</v>
      </c>
      <c r="O405" s="32">
        <v>180000</v>
      </c>
      <c r="P405" s="32">
        <v>0</v>
      </c>
      <c r="Q405" s="32">
        <v>20000</v>
      </c>
    </row>
    <row r="406" spans="7:17" ht="15" hidden="1" customHeight="1" x14ac:dyDescent="0.25">
      <c r="G406">
        <v>2019</v>
      </c>
      <c r="H406" s="48">
        <v>2017</v>
      </c>
      <c r="I406" t="s">
        <v>2931</v>
      </c>
      <c r="J406" t="s">
        <v>18</v>
      </c>
      <c r="K406" t="s">
        <v>2930</v>
      </c>
      <c r="L406" t="s">
        <v>9973</v>
      </c>
      <c r="M406" s="32">
        <v>81351111</v>
      </c>
      <c r="N406" s="32">
        <f>SUM(Table15[[#This Row],[Federal]:[Local]])</f>
        <v>10000</v>
      </c>
      <c r="O406" s="32">
        <v>9000</v>
      </c>
      <c r="P406" s="32">
        <v>0</v>
      </c>
      <c r="Q406" s="32">
        <v>1000</v>
      </c>
    </row>
    <row r="407" spans="7:17" ht="15" hidden="1" customHeight="1" x14ac:dyDescent="0.25">
      <c r="G407">
        <v>2019</v>
      </c>
      <c r="H407" s="48">
        <v>2017</v>
      </c>
      <c r="I407" t="s">
        <v>2931</v>
      </c>
      <c r="J407" t="s">
        <v>18</v>
      </c>
      <c r="K407" t="s">
        <v>2930</v>
      </c>
      <c r="L407" t="s">
        <v>9974</v>
      </c>
      <c r="M407" s="32">
        <v>81351111</v>
      </c>
      <c r="N407" s="32">
        <f>SUM(Table15[[#This Row],[Federal]:[Local]])</f>
        <v>6000</v>
      </c>
      <c r="O407" s="32">
        <v>5400</v>
      </c>
      <c r="P407" s="32">
        <v>0</v>
      </c>
      <c r="Q407" s="32">
        <v>600</v>
      </c>
    </row>
    <row r="408" spans="7:17" ht="15" hidden="1" customHeight="1" x14ac:dyDescent="0.25">
      <c r="G408">
        <v>2019</v>
      </c>
      <c r="H408" s="48">
        <v>2017</v>
      </c>
      <c r="I408" t="s">
        <v>2931</v>
      </c>
      <c r="J408" t="s">
        <v>18</v>
      </c>
      <c r="K408" t="s">
        <v>2930</v>
      </c>
      <c r="L408" t="s">
        <v>9975</v>
      </c>
      <c r="M408" s="32">
        <v>81351111</v>
      </c>
      <c r="N408" s="32">
        <f>SUM(Table15[[#This Row],[Federal]:[Local]])</f>
        <v>150666</v>
      </c>
      <c r="O408" s="32">
        <v>135599</v>
      </c>
      <c r="P408" s="32">
        <v>0</v>
      </c>
      <c r="Q408" s="32">
        <v>15067</v>
      </c>
    </row>
    <row r="409" spans="7:17" ht="15" hidden="1" customHeight="1" x14ac:dyDescent="0.25">
      <c r="G409">
        <v>2019</v>
      </c>
      <c r="H409" s="48">
        <v>2017</v>
      </c>
      <c r="I409" t="s">
        <v>3173</v>
      </c>
      <c r="J409" t="s">
        <v>51</v>
      </c>
      <c r="K409" t="s">
        <v>3172</v>
      </c>
      <c r="L409" t="s">
        <v>9976</v>
      </c>
      <c r="M409" s="32">
        <v>81351111</v>
      </c>
      <c r="N409" s="32">
        <f>SUM(Table15[[#This Row],[Federal]:[Local]])</f>
        <v>1212000</v>
      </c>
      <c r="O409" s="32">
        <v>1090800</v>
      </c>
      <c r="P409" s="32">
        <v>0</v>
      </c>
      <c r="Q409" s="32">
        <v>121200</v>
      </c>
    </row>
    <row r="410" spans="7:17" ht="15" hidden="1" customHeight="1" x14ac:dyDescent="0.25">
      <c r="G410">
        <v>2019</v>
      </c>
      <c r="H410" s="48">
        <v>2017</v>
      </c>
      <c r="I410" t="s">
        <v>3173</v>
      </c>
      <c r="J410" t="s">
        <v>51</v>
      </c>
      <c r="K410" t="s">
        <v>3172</v>
      </c>
      <c r="L410" t="s">
        <v>9977</v>
      </c>
      <c r="M410" s="32">
        <v>81351111</v>
      </c>
      <c r="N410" s="32">
        <f>SUM(Table15[[#This Row],[Federal]:[Local]])</f>
        <v>3788000</v>
      </c>
      <c r="O410" s="32">
        <v>3409200</v>
      </c>
      <c r="P410" s="32">
        <v>0</v>
      </c>
      <c r="Q410" s="32">
        <v>378800</v>
      </c>
    </row>
    <row r="411" spans="7:17" ht="15" hidden="1" customHeight="1" x14ac:dyDescent="0.25">
      <c r="G411">
        <v>2019</v>
      </c>
      <c r="H411" s="48">
        <v>2017</v>
      </c>
      <c r="I411" t="s">
        <v>3175</v>
      </c>
      <c r="J411" t="s">
        <v>51</v>
      </c>
      <c r="K411" t="s">
        <v>3174</v>
      </c>
      <c r="L411" t="s">
        <v>9978</v>
      </c>
      <c r="M411" s="32">
        <v>81351111</v>
      </c>
      <c r="N411" s="32">
        <f>SUM(Table15[[#This Row],[Federal]:[Local]])</f>
        <v>200000</v>
      </c>
      <c r="O411" s="32">
        <v>180000</v>
      </c>
      <c r="P411" s="32">
        <v>0</v>
      </c>
      <c r="Q411" s="32">
        <v>20000</v>
      </c>
    </row>
    <row r="412" spans="7:17" ht="15" hidden="1" customHeight="1" x14ac:dyDescent="0.25">
      <c r="G412">
        <v>2019</v>
      </c>
      <c r="H412" s="48">
        <v>2017</v>
      </c>
      <c r="I412" t="s">
        <v>3394</v>
      </c>
      <c r="J412" t="s">
        <v>18</v>
      </c>
      <c r="K412" t="s">
        <v>9684</v>
      </c>
      <c r="L412" t="s">
        <v>9979</v>
      </c>
      <c r="M412" s="32">
        <v>81351111</v>
      </c>
      <c r="N412" s="32">
        <f>SUM(Table15[[#This Row],[Federal]:[Local]])</f>
        <v>69000</v>
      </c>
      <c r="O412" s="32">
        <v>62100</v>
      </c>
      <c r="P412" s="32">
        <v>0</v>
      </c>
      <c r="Q412" s="32">
        <v>6900</v>
      </c>
    </row>
    <row r="413" spans="7:17" ht="15" hidden="1" customHeight="1" x14ac:dyDescent="0.25">
      <c r="G413">
        <v>2019</v>
      </c>
      <c r="H413" s="48">
        <v>2017</v>
      </c>
      <c r="I413" t="s">
        <v>3394</v>
      </c>
      <c r="J413" t="s">
        <v>18</v>
      </c>
      <c r="K413" t="s">
        <v>9684</v>
      </c>
      <c r="L413" t="s">
        <v>9980</v>
      </c>
      <c r="M413" s="32">
        <v>81351111</v>
      </c>
      <c r="N413" s="32">
        <f>SUM(Table15[[#This Row],[Federal]:[Local]])</f>
        <v>77000</v>
      </c>
      <c r="O413" s="32">
        <v>69300</v>
      </c>
      <c r="P413" s="32">
        <v>0</v>
      </c>
      <c r="Q413" s="32">
        <v>7700</v>
      </c>
    </row>
    <row r="414" spans="7:17" ht="15" hidden="1" customHeight="1" x14ac:dyDescent="0.25">
      <c r="G414">
        <v>2019</v>
      </c>
      <c r="H414" s="48">
        <v>2017</v>
      </c>
      <c r="I414" t="s">
        <v>3394</v>
      </c>
      <c r="J414" t="s">
        <v>18</v>
      </c>
      <c r="K414" t="s">
        <v>9684</v>
      </c>
      <c r="L414" t="s">
        <v>9981</v>
      </c>
      <c r="M414" s="32">
        <v>81351111</v>
      </c>
      <c r="N414" s="32">
        <f>SUM(Table15[[#This Row],[Federal]:[Local]])</f>
        <v>35000</v>
      </c>
      <c r="O414" s="32">
        <v>31500</v>
      </c>
      <c r="P414" s="32">
        <v>0</v>
      </c>
      <c r="Q414" s="32">
        <v>3500</v>
      </c>
    </row>
    <row r="415" spans="7:17" ht="15" hidden="1" customHeight="1" x14ac:dyDescent="0.25">
      <c r="G415">
        <v>2019</v>
      </c>
      <c r="H415" s="48">
        <v>2017</v>
      </c>
      <c r="I415" t="s">
        <v>3394</v>
      </c>
      <c r="J415" t="s">
        <v>18</v>
      </c>
      <c r="K415" t="s">
        <v>9684</v>
      </c>
      <c r="L415" t="s">
        <v>9982</v>
      </c>
      <c r="M415" s="32">
        <v>81351111</v>
      </c>
      <c r="N415" s="32">
        <f>SUM(Table15[[#This Row],[Federal]:[Local]])</f>
        <v>13750</v>
      </c>
      <c r="O415" s="32">
        <v>12375</v>
      </c>
      <c r="P415" s="32">
        <v>0</v>
      </c>
      <c r="Q415" s="32">
        <v>1375</v>
      </c>
    </row>
    <row r="416" spans="7:17" ht="15" hidden="1" customHeight="1" x14ac:dyDescent="0.25">
      <c r="G416">
        <v>2019</v>
      </c>
      <c r="H416" s="48">
        <v>2017</v>
      </c>
      <c r="I416" t="s">
        <v>3394</v>
      </c>
      <c r="J416" t="s">
        <v>18</v>
      </c>
      <c r="K416" t="s">
        <v>9684</v>
      </c>
      <c r="L416" t="s">
        <v>9983</v>
      </c>
      <c r="M416" s="32">
        <v>81351111</v>
      </c>
      <c r="N416" s="32">
        <f>SUM(Table15[[#This Row],[Federal]:[Local]])</f>
        <v>11700</v>
      </c>
      <c r="O416" s="32">
        <v>10530</v>
      </c>
      <c r="P416" s="32">
        <v>0</v>
      </c>
      <c r="Q416" s="32">
        <v>1170</v>
      </c>
    </row>
    <row r="417" spans="7:17" ht="15" hidden="1" customHeight="1" x14ac:dyDescent="0.25">
      <c r="G417">
        <v>2019</v>
      </c>
      <c r="H417" s="48">
        <v>2017</v>
      </c>
      <c r="I417" t="s">
        <v>3394</v>
      </c>
      <c r="J417" t="s">
        <v>18</v>
      </c>
      <c r="K417" t="s">
        <v>9684</v>
      </c>
      <c r="L417" t="s">
        <v>9984</v>
      </c>
      <c r="M417" s="32">
        <v>81351111</v>
      </c>
      <c r="N417" s="32">
        <f>SUM(Table15[[#This Row],[Federal]:[Local]])</f>
        <v>60000</v>
      </c>
      <c r="O417" s="32">
        <v>54000</v>
      </c>
      <c r="P417" s="32">
        <v>0</v>
      </c>
      <c r="Q417" s="32">
        <v>6000</v>
      </c>
    </row>
    <row r="418" spans="7:17" ht="15" hidden="1" customHeight="1" x14ac:dyDescent="0.25">
      <c r="G418">
        <v>2019</v>
      </c>
      <c r="H418" s="48">
        <v>2017</v>
      </c>
      <c r="I418" t="s">
        <v>3394</v>
      </c>
      <c r="J418" t="s">
        <v>18</v>
      </c>
      <c r="K418" t="s">
        <v>9684</v>
      </c>
      <c r="L418" t="s">
        <v>9985</v>
      </c>
      <c r="M418" s="32">
        <v>81351111</v>
      </c>
      <c r="N418" s="32">
        <f>SUM(Table15[[#This Row],[Federal]:[Local]])</f>
        <v>60000</v>
      </c>
      <c r="O418" s="32">
        <v>54000</v>
      </c>
      <c r="P418" s="32">
        <v>0</v>
      </c>
      <c r="Q418" s="32">
        <v>6000</v>
      </c>
    </row>
    <row r="419" spans="7:17" ht="15" hidden="1" customHeight="1" x14ac:dyDescent="0.25">
      <c r="G419">
        <v>2019</v>
      </c>
      <c r="H419" s="48">
        <v>2017</v>
      </c>
      <c r="I419" t="s">
        <v>3394</v>
      </c>
      <c r="J419" t="s">
        <v>18</v>
      </c>
      <c r="K419" t="s">
        <v>9684</v>
      </c>
      <c r="L419" t="s">
        <v>9986</v>
      </c>
      <c r="M419" s="32">
        <v>81351111</v>
      </c>
      <c r="N419" s="32">
        <f>SUM(Table15[[#This Row],[Federal]:[Local]])</f>
        <v>175000</v>
      </c>
      <c r="O419" s="32">
        <v>157500</v>
      </c>
      <c r="P419" s="32">
        <v>0</v>
      </c>
      <c r="Q419" s="32">
        <v>17500</v>
      </c>
    </row>
    <row r="420" spans="7:17" ht="15" hidden="1" customHeight="1" x14ac:dyDescent="0.25">
      <c r="G420">
        <v>2019</v>
      </c>
      <c r="H420" s="48">
        <v>2017</v>
      </c>
      <c r="I420" t="s">
        <v>3394</v>
      </c>
      <c r="J420" t="s">
        <v>18</v>
      </c>
      <c r="K420" t="s">
        <v>9684</v>
      </c>
      <c r="L420" t="s">
        <v>9987</v>
      </c>
      <c r="M420" s="32">
        <v>81351111</v>
      </c>
      <c r="N420" s="32">
        <f>SUM(Table15[[#This Row],[Federal]:[Local]])</f>
        <v>48750</v>
      </c>
      <c r="O420" s="32">
        <v>43875</v>
      </c>
      <c r="P420" s="32">
        <v>0</v>
      </c>
      <c r="Q420" s="32">
        <v>4875</v>
      </c>
    </row>
    <row r="421" spans="7:17" ht="15" hidden="1" customHeight="1" x14ac:dyDescent="0.25">
      <c r="G421">
        <v>2019</v>
      </c>
      <c r="H421" s="48">
        <v>2017</v>
      </c>
      <c r="I421" t="s">
        <v>3279</v>
      </c>
      <c r="J421" t="s">
        <v>18</v>
      </c>
      <c r="K421" t="s">
        <v>9686</v>
      </c>
      <c r="L421" t="s">
        <v>9988</v>
      </c>
      <c r="M421" s="32">
        <v>81351111</v>
      </c>
      <c r="N421" s="32">
        <f>SUM(Table15[[#This Row],[Federal]:[Local]])</f>
        <v>215400</v>
      </c>
      <c r="O421" s="32">
        <v>193860</v>
      </c>
      <c r="P421" s="32">
        <v>0</v>
      </c>
      <c r="Q421" s="32">
        <v>21540</v>
      </c>
    </row>
    <row r="422" spans="7:17" ht="15" hidden="1" customHeight="1" x14ac:dyDescent="0.25">
      <c r="G422">
        <v>2019</v>
      </c>
      <c r="H422" s="48">
        <v>2017</v>
      </c>
      <c r="I422" t="s">
        <v>3279</v>
      </c>
      <c r="J422" t="s">
        <v>18</v>
      </c>
      <c r="K422" t="s">
        <v>9686</v>
      </c>
      <c r="L422" t="s">
        <v>9989</v>
      </c>
      <c r="M422" s="32">
        <v>81351111</v>
      </c>
      <c r="N422" s="32">
        <f>SUM(Table15[[#This Row],[Federal]:[Local]])</f>
        <v>11400</v>
      </c>
      <c r="O422" s="32">
        <v>10260</v>
      </c>
      <c r="P422" s="32">
        <v>0</v>
      </c>
      <c r="Q422" s="32">
        <v>1140</v>
      </c>
    </row>
    <row r="423" spans="7:17" ht="15" hidden="1" customHeight="1" x14ac:dyDescent="0.25">
      <c r="G423">
        <v>2019</v>
      </c>
      <c r="H423" s="48">
        <v>2017</v>
      </c>
      <c r="I423" t="s">
        <v>3279</v>
      </c>
      <c r="J423" t="s">
        <v>18</v>
      </c>
      <c r="K423" t="s">
        <v>9686</v>
      </c>
      <c r="L423" t="s">
        <v>9990</v>
      </c>
      <c r="M423" s="32">
        <v>81351111</v>
      </c>
      <c r="N423" s="32">
        <f>SUM(Table15[[#This Row],[Federal]:[Local]])</f>
        <v>30000</v>
      </c>
      <c r="O423" s="32">
        <v>27000</v>
      </c>
      <c r="P423" s="32">
        <v>0</v>
      </c>
      <c r="Q423" s="32">
        <v>3000</v>
      </c>
    </row>
    <row r="424" spans="7:17" ht="15" hidden="1" customHeight="1" x14ac:dyDescent="0.25">
      <c r="G424">
        <v>2019</v>
      </c>
      <c r="H424" s="48">
        <v>2017</v>
      </c>
      <c r="I424" t="s">
        <v>3279</v>
      </c>
      <c r="J424" t="s">
        <v>18</v>
      </c>
      <c r="K424" t="s">
        <v>9686</v>
      </c>
      <c r="L424" t="s">
        <v>9991</v>
      </c>
      <c r="M424" s="32">
        <v>81351111</v>
      </c>
      <c r="N424" s="32">
        <f>SUM(Table15[[#This Row],[Federal]:[Local]])</f>
        <v>220200</v>
      </c>
      <c r="O424" s="32">
        <v>198180</v>
      </c>
      <c r="P424" s="32">
        <v>0</v>
      </c>
      <c r="Q424" s="32">
        <v>22020</v>
      </c>
    </row>
    <row r="425" spans="7:17" ht="15" hidden="1" customHeight="1" x14ac:dyDescent="0.25">
      <c r="G425">
        <v>2019</v>
      </c>
      <c r="H425" s="48">
        <v>2017</v>
      </c>
      <c r="I425" t="s">
        <v>3279</v>
      </c>
      <c r="J425" t="s">
        <v>18</v>
      </c>
      <c r="K425" t="s">
        <v>9686</v>
      </c>
      <c r="L425" t="s">
        <v>9992</v>
      </c>
      <c r="M425" s="32">
        <v>81351111</v>
      </c>
      <c r="N425" s="32">
        <f>SUM(Table15[[#This Row],[Federal]:[Local]])</f>
        <v>400000</v>
      </c>
      <c r="O425" s="32">
        <v>360000</v>
      </c>
      <c r="P425" s="32">
        <v>0</v>
      </c>
      <c r="Q425" s="32">
        <v>40000</v>
      </c>
    </row>
    <row r="426" spans="7:17" ht="15" hidden="1" customHeight="1" x14ac:dyDescent="0.25">
      <c r="G426">
        <v>2019</v>
      </c>
      <c r="H426" s="48">
        <v>2017</v>
      </c>
      <c r="I426" t="s">
        <v>3367</v>
      </c>
      <c r="J426" t="s">
        <v>18</v>
      </c>
      <c r="K426" t="s">
        <v>9700</v>
      </c>
      <c r="L426" t="s">
        <v>9993</v>
      </c>
      <c r="M426" s="32">
        <v>81351111</v>
      </c>
      <c r="N426" s="32">
        <f>SUM(Table15[[#This Row],[Federal]:[Local]])</f>
        <v>70000</v>
      </c>
      <c r="O426" s="32">
        <v>63000</v>
      </c>
      <c r="P426" s="32">
        <v>0</v>
      </c>
      <c r="Q426" s="32">
        <v>7000</v>
      </c>
    </row>
    <row r="427" spans="7:17" ht="15" hidden="1" customHeight="1" x14ac:dyDescent="0.25">
      <c r="G427">
        <v>2019</v>
      </c>
      <c r="H427" s="48">
        <v>2017</v>
      </c>
      <c r="I427" t="s">
        <v>3367</v>
      </c>
      <c r="J427" t="s">
        <v>18</v>
      </c>
      <c r="K427" t="s">
        <v>9700</v>
      </c>
      <c r="L427" t="s">
        <v>9994</v>
      </c>
      <c r="M427" s="32">
        <v>81351111</v>
      </c>
      <c r="N427" s="32">
        <f>SUM(Table15[[#This Row],[Federal]:[Local]])</f>
        <v>4930000</v>
      </c>
      <c r="O427" s="32">
        <v>4437000</v>
      </c>
      <c r="P427" s="32">
        <v>0</v>
      </c>
      <c r="Q427" s="32">
        <v>493000</v>
      </c>
    </row>
    <row r="428" spans="7:17" ht="15" hidden="1" customHeight="1" x14ac:dyDescent="0.25">
      <c r="G428">
        <v>2019</v>
      </c>
      <c r="H428" s="48">
        <v>2017</v>
      </c>
      <c r="I428" t="s">
        <v>3382</v>
      </c>
      <c r="J428" t="s">
        <v>18</v>
      </c>
      <c r="K428" t="s">
        <v>3381</v>
      </c>
      <c r="L428" t="s">
        <v>9995</v>
      </c>
      <c r="M428" s="32">
        <v>81351111</v>
      </c>
      <c r="N428" s="32">
        <f>SUM(Table15[[#This Row],[Federal]:[Local]])</f>
        <v>10000</v>
      </c>
      <c r="O428" s="32">
        <v>0</v>
      </c>
      <c r="P428" s="32">
        <v>9000</v>
      </c>
      <c r="Q428" s="32">
        <v>1000</v>
      </c>
    </row>
    <row r="429" spans="7:17" ht="15" hidden="1" customHeight="1" x14ac:dyDescent="0.25">
      <c r="G429">
        <v>2019</v>
      </c>
      <c r="H429" s="48">
        <v>2017</v>
      </c>
      <c r="I429" t="s">
        <v>3382</v>
      </c>
      <c r="J429" t="s">
        <v>18</v>
      </c>
      <c r="K429" t="s">
        <v>3381</v>
      </c>
      <c r="L429" t="s">
        <v>9996</v>
      </c>
      <c r="M429" s="32">
        <v>81351111</v>
      </c>
      <c r="N429" s="32">
        <f>SUM(Table15[[#This Row],[Federal]:[Local]])</f>
        <v>267930</v>
      </c>
      <c r="O429" s="32">
        <v>0</v>
      </c>
      <c r="P429" s="32">
        <v>241137</v>
      </c>
      <c r="Q429" s="32">
        <v>26793</v>
      </c>
    </row>
    <row r="430" spans="7:17" ht="15" hidden="1" customHeight="1" x14ac:dyDescent="0.25">
      <c r="G430">
        <v>2019</v>
      </c>
      <c r="H430" s="48">
        <v>2017</v>
      </c>
      <c r="I430" t="s">
        <v>3382</v>
      </c>
      <c r="J430" t="s">
        <v>18</v>
      </c>
      <c r="K430" t="s">
        <v>3381</v>
      </c>
      <c r="L430" t="s">
        <v>9997</v>
      </c>
      <c r="M430" s="32">
        <v>81351111</v>
      </c>
      <c r="N430" s="32">
        <f>SUM(Table15[[#This Row],[Federal]:[Local]])</f>
        <v>16650</v>
      </c>
      <c r="O430" s="32">
        <v>0</v>
      </c>
      <c r="P430" s="32">
        <v>14985</v>
      </c>
      <c r="Q430" s="32">
        <v>1665</v>
      </c>
    </row>
    <row r="431" spans="7:17" ht="15" hidden="1" customHeight="1" x14ac:dyDescent="0.25">
      <c r="G431">
        <v>2019</v>
      </c>
      <c r="H431" s="48">
        <v>2017</v>
      </c>
      <c r="I431" t="s">
        <v>3382</v>
      </c>
      <c r="J431" t="s">
        <v>18</v>
      </c>
      <c r="K431" t="s">
        <v>3381</v>
      </c>
      <c r="L431" t="s">
        <v>9998</v>
      </c>
      <c r="M431" s="32">
        <v>81351111</v>
      </c>
      <c r="N431" s="32">
        <f>SUM(Table15[[#This Row],[Federal]:[Local]])</f>
        <v>19000</v>
      </c>
      <c r="O431" s="32">
        <v>0</v>
      </c>
      <c r="P431" s="32">
        <v>17100</v>
      </c>
      <c r="Q431" s="32">
        <v>1900</v>
      </c>
    </row>
    <row r="432" spans="7:17" ht="15" hidden="1" customHeight="1" x14ac:dyDescent="0.25">
      <c r="G432">
        <v>2019</v>
      </c>
      <c r="H432" s="48">
        <v>2017</v>
      </c>
      <c r="I432" t="s">
        <v>3382</v>
      </c>
      <c r="J432" t="s">
        <v>18</v>
      </c>
      <c r="K432" t="s">
        <v>3381</v>
      </c>
      <c r="L432" t="s">
        <v>9999</v>
      </c>
      <c r="M432" s="32">
        <v>81351111</v>
      </c>
      <c r="N432" s="32">
        <f>SUM(Table15[[#This Row],[Federal]:[Local]])</f>
        <v>20000</v>
      </c>
      <c r="O432" s="32">
        <v>0</v>
      </c>
      <c r="P432" s="32">
        <v>18000</v>
      </c>
      <c r="Q432" s="32">
        <v>2000</v>
      </c>
    </row>
    <row r="433" spans="7:17" ht="15" hidden="1" customHeight="1" x14ac:dyDescent="0.25">
      <c r="G433">
        <v>2019</v>
      </c>
      <c r="H433" s="48">
        <v>2017</v>
      </c>
      <c r="I433" t="s">
        <v>3382</v>
      </c>
      <c r="J433" t="s">
        <v>18</v>
      </c>
      <c r="K433" t="s">
        <v>3381</v>
      </c>
      <c r="L433" t="s">
        <v>10000</v>
      </c>
      <c r="M433" s="32">
        <v>81351111</v>
      </c>
      <c r="N433" s="32">
        <f>SUM(Table15[[#This Row],[Federal]:[Local]])</f>
        <v>15000</v>
      </c>
      <c r="O433" s="32">
        <v>0</v>
      </c>
      <c r="P433" s="32">
        <v>13500</v>
      </c>
      <c r="Q433" s="32">
        <v>1500</v>
      </c>
    </row>
    <row r="434" spans="7:17" ht="15" hidden="1" customHeight="1" x14ac:dyDescent="0.25">
      <c r="G434">
        <v>2019</v>
      </c>
      <c r="H434" s="48">
        <v>2017</v>
      </c>
      <c r="I434" t="s">
        <v>3382</v>
      </c>
      <c r="J434" t="s">
        <v>18</v>
      </c>
      <c r="K434" t="s">
        <v>3381</v>
      </c>
      <c r="L434" t="s">
        <v>10001</v>
      </c>
      <c r="M434" s="32">
        <v>81351111</v>
      </c>
      <c r="N434" s="32">
        <f>SUM(Table15[[#This Row],[Federal]:[Local]])</f>
        <v>335790</v>
      </c>
      <c r="O434" s="32">
        <v>0</v>
      </c>
      <c r="P434" s="32">
        <v>302211</v>
      </c>
      <c r="Q434" s="32">
        <v>33579</v>
      </c>
    </row>
    <row r="435" spans="7:17" ht="15" hidden="1" customHeight="1" x14ac:dyDescent="0.25">
      <c r="G435">
        <v>2019</v>
      </c>
      <c r="H435" s="48">
        <v>2017</v>
      </c>
      <c r="I435" t="s">
        <v>3382</v>
      </c>
      <c r="J435" t="s">
        <v>18</v>
      </c>
      <c r="K435" t="s">
        <v>3381</v>
      </c>
      <c r="L435" t="s">
        <v>10002</v>
      </c>
      <c r="M435" s="32">
        <v>81351111</v>
      </c>
      <c r="N435" s="32">
        <f>SUM(Table15[[#This Row],[Federal]:[Local]])</f>
        <v>192000</v>
      </c>
      <c r="O435" s="32">
        <v>0</v>
      </c>
      <c r="P435" s="32">
        <v>172800</v>
      </c>
      <c r="Q435" s="32">
        <v>19200</v>
      </c>
    </row>
    <row r="436" spans="7:17" ht="15" hidden="1" customHeight="1" x14ac:dyDescent="0.25">
      <c r="G436">
        <v>2019</v>
      </c>
      <c r="H436" s="48">
        <v>2017</v>
      </c>
      <c r="I436" t="s">
        <v>3213</v>
      </c>
      <c r="J436" t="s">
        <v>18</v>
      </c>
      <c r="K436" t="s">
        <v>3212</v>
      </c>
      <c r="L436" t="s">
        <v>10003</v>
      </c>
      <c r="M436" s="32">
        <v>81351111</v>
      </c>
      <c r="N436" s="32">
        <f>SUM(Table15[[#This Row],[Federal]:[Local]])</f>
        <v>990000</v>
      </c>
      <c r="O436" s="32">
        <v>891000</v>
      </c>
      <c r="P436" s="32">
        <v>0</v>
      </c>
      <c r="Q436" s="32">
        <v>99000</v>
      </c>
    </row>
    <row r="437" spans="7:17" ht="15" hidden="1" customHeight="1" x14ac:dyDescent="0.25">
      <c r="G437">
        <v>2019</v>
      </c>
      <c r="H437" s="48">
        <v>2017</v>
      </c>
      <c r="I437" t="s">
        <v>3213</v>
      </c>
      <c r="J437" t="s">
        <v>18</v>
      </c>
      <c r="K437" t="s">
        <v>3212</v>
      </c>
      <c r="L437" t="s">
        <v>10004</v>
      </c>
      <c r="M437" s="32">
        <v>81351111</v>
      </c>
      <c r="N437" s="32">
        <f>SUM(Table15[[#This Row],[Federal]:[Local]])</f>
        <v>630000</v>
      </c>
      <c r="O437" s="32">
        <v>567000</v>
      </c>
      <c r="P437" s="32">
        <v>0</v>
      </c>
      <c r="Q437" s="32">
        <v>63000</v>
      </c>
    </row>
    <row r="438" spans="7:17" ht="15" hidden="1" customHeight="1" x14ac:dyDescent="0.25">
      <c r="G438">
        <v>2019</v>
      </c>
      <c r="H438" s="48">
        <v>2017</v>
      </c>
      <c r="I438" t="s">
        <v>3213</v>
      </c>
      <c r="J438" t="s">
        <v>18</v>
      </c>
      <c r="K438" t="s">
        <v>3212</v>
      </c>
      <c r="L438" t="s">
        <v>10005</v>
      </c>
      <c r="M438" s="32">
        <v>81351111</v>
      </c>
      <c r="N438" s="32">
        <f>SUM(Table15[[#This Row],[Federal]:[Local]])</f>
        <v>301400</v>
      </c>
      <c r="O438" s="32">
        <v>271260</v>
      </c>
      <c r="P438" s="32">
        <v>0</v>
      </c>
      <c r="Q438" s="32">
        <v>30140</v>
      </c>
    </row>
    <row r="439" spans="7:17" ht="15" hidden="1" customHeight="1" x14ac:dyDescent="0.25">
      <c r="G439">
        <v>2019</v>
      </c>
      <c r="H439" s="48">
        <v>2017</v>
      </c>
      <c r="I439" t="s">
        <v>3213</v>
      </c>
      <c r="J439" t="s">
        <v>18</v>
      </c>
      <c r="K439" t="s">
        <v>3212</v>
      </c>
      <c r="L439" t="s">
        <v>10006</v>
      </c>
      <c r="M439" s="32">
        <v>81351111</v>
      </c>
      <c r="N439" s="32">
        <f>SUM(Table15[[#This Row],[Federal]:[Local]])</f>
        <v>300000</v>
      </c>
      <c r="O439" s="32">
        <v>270000</v>
      </c>
      <c r="P439" s="32">
        <v>0</v>
      </c>
      <c r="Q439" s="32">
        <v>30000</v>
      </c>
    </row>
    <row r="440" spans="7:17" ht="15" hidden="1" customHeight="1" x14ac:dyDescent="0.25">
      <c r="G440">
        <v>2019</v>
      </c>
      <c r="H440" s="48">
        <v>2017</v>
      </c>
      <c r="I440" t="s">
        <v>9718</v>
      </c>
      <c r="J440" t="s">
        <v>18</v>
      </c>
      <c r="K440" t="s">
        <v>9719</v>
      </c>
      <c r="L440" t="s">
        <v>10007</v>
      </c>
      <c r="M440" s="32">
        <v>81351111</v>
      </c>
      <c r="N440" s="32">
        <f>SUM(Table15[[#This Row],[Federal]:[Local]])</f>
        <v>127998</v>
      </c>
      <c r="O440" s="32">
        <v>0</v>
      </c>
      <c r="P440" s="32">
        <v>115199</v>
      </c>
      <c r="Q440" s="32">
        <v>12799</v>
      </c>
    </row>
    <row r="441" spans="7:17" ht="15" hidden="1" customHeight="1" x14ac:dyDescent="0.25">
      <c r="G441">
        <v>2019</v>
      </c>
      <c r="H441" s="48">
        <v>2017</v>
      </c>
      <c r="I441" t="s">
        <v>9718</v>
      </c>
      <c r="J441" t="s">
        <v>18</v>
      </c>
      <c r="K441" t="s">
        <v>9719</v>
      </c>
      <c r="L441" t="s">
        <v>10008</v>
      </c>
      <c r="M441" s="32">
        <v>81351111</v>
      </c>
      <c r="N441" s="32">
        <f>SUM(Table15[[#This Row],[Federal]:[Local]])</f>
        <v>25000</v>
      </c>
      <c r="O441" s="32">
        <v>0</v>
      </c>
      <c r="P441" s="32">
        <v>22500</v>
      </c>
      <c r="Q441" s="32">
        <v>2500</v>
      </c>
    </row>
    <row r="442" spans="7:17" ht="15" hidden="1" customHeight="1" x14ac:dyDescent="0.25">
      <c r="G442">
        <v>2019</v>
      </c>
      <c r="H442" s="48">
        <v>2017</v>
      </c>
      <c r="I442" t="s">
        <v>9718</v>
      </c>
      <c r="J442" t="s">
        <v>18</v>
      </c>
      <c r="K442" t="s">
        <v>9719</v>
      </c>
      <c r="L442" t="s">
        <v>10009</v>
      </c>
      <c r="M442" s="32">
        <v>81351111</v>
      </c>
      <c r="N442" s="32">
        <f>SUM(Table15[[#This Row],[Federal]:[Local]])</f>
        <v>14894</v>
      </c>
      <c r="O442" s="32">
        <v>0</v>
      </c>
      <c r="P442" s="32">
        <v>13405</v>
      </c>
      <c r="Q442" s="32">
        <v>1489</v>
      </c>
    </row>
    <row r="443" spans="7:17" ht="15" hidden="1" customHeight="1" x14ac:dyDescent="0.25">
      <c r="G443">
        <v>2019</v>
      </c>
      <c r="H443" s="48">
        <v>2017</v>
      </c>
      <c r="I443" t="s">
        <v>9718</v>
      </c>
      <c r="J443" t="s">
        <v>18</v>
      </c>
      <c r="K443" t="s">
        <v>9719</v>
      </c>
      <c r="L443" t="s">
        <v>10010</v>
      </c>
      <c r="M443" s="32">
        <v>81351111</v>
      </c>
      <c r="N443" s="32">
        <f>SUM(Table15[[#This Row],[Federal]:[Local]])</f>
        <v>68800</v>
      </c>
      <c r="O443" s="32">
        <v>0</v>
      </c>
      <c r="P443" s="32">
        <v>61920</v>
      </c>
      <c r="Q443" s="32">
        <v>6880</v>
      </c>
    </row>
    <row r="444" spans="7:17" ht="15" hidden="1" customHeight="1" x14ac:dyDescent="0.25">
      <c r="G444">
        <v>2019</v>
      </c>
      <c r="H444" s="48">
        <v>2017</v>
      </c>
      <c r="I444" t="s">
        <v>9718</v>
      </c>
      <c r="J444" t="s">
        <v>18</v>
      </c>
      <c r="K444" t="s">
        <v>9719</v>
      </c>
      <c r="L444" t="s">
        <v>10011</v>
      </c>
      <c r="M444" s="32">
        <v>81351111</v>
      </c>
      <c r="N444" s="32">
        <f>SUM(Table15[[#This Row],[Federal]:[Local]])</f>
        <v>30000</v>
      </c>
      <c r="O444" s="32">
        <v>0</v>
      </c>
      <c r="P444" s="32">
        <v>27000</v>
      </c>
      <c r="Q444" s="32">
        <v>3000</v>
      </c>
    </row>
    <row r="445" spans="7:17" ht="15" hidden="1" customHeight="1" x14ac:dyDescent="0.25">
      <c r="G445">
        <v>2019</v>
      </c>
      <c r="H445" s="48">
        <v>2017</v>
      </c>
      <c r="I445" t="s">
        <v>9718</v>
      </c>
      <c r="J445" t="s">
        <v>18</v>
      </c>
      <c r="K445" t="s">
        <v>9719</v>
      </c>
      <c r="L445" t="s">
        <v>10012</v>
      </c>
      <c r="M445" s="32">
        <v>81351111</v>
      </c>
      <c r="N445" s="32">
        <f>SUM(Table15[[#This Row],[Federal]:[Local]])</f>
        <v>16662</v>
      </c>
      <c r="O445" s="32">
        <v>0</v>
      </c>
      <c r="P445" s="32">
        <v>14996</v>
      </c>
      <c r="Q445" s="32">
        <v>1666</v>
      </c>
    </row>
    <row r="446" spans="7:17" ht="15" hidden="1" customHeight="1" x14ac:dyDescent="0.25">
      <c r="G446">
        <v>2019</v>
      </c>
      <c r="H446" s="48">
        <v>2017</v>
      </c>
      <c r="I446" t="s">
        <v>3475</v>
      </c>
      <c r="J446" t="s">
        <v>18</v>
      </c>
      <c r="K446" t="s">
        <v>9721</v>
      </c>
      <c r="L446" t="s">
        <v>10013</v>
      </c>
      <c r="M446" s="32">
        <v>81351111</v>
      </c>
      <c r="N446" s="32">
        <f>SUM(Table15[[#This Row],[Federal]:[Local]])</f>
        <v>330000</v>
      </c>
      <c r="O446" s="32">
        <v>297000</v>
      </c>
      <c r="P446" s="32">
        <v>0</v>
      </c>
      <c r="Q446" s="32">
        <v>33000</v>
      </c>
    </row>
    <row r="447" spans="7:17" ht="15" hidden="1" customHeight="1" x14ac:dyDescent="0.25">
      <c r="G447">
        <v>2019</v>
      </c>
      <c r="H447" s="48">
        <v>2017</v>
      </c>
      <c r="I447" t="s">
        <v>3475</v>
      </c>
      <c r="J447" t="s">
        <v>18</v>
      </c>
      <c r="K447" t="s">
        <v>9721</v>
      </c>
      <c r="L447" t="s">
        <v>10014</v>
      </c>
      <c r="M447" s="32">
        <v>81351111</v>
      </c>
      <c r="N447" s="32">
        <f>SUM(Table15[[#This Row],[Federal]:[Local]])</f>
        <v>30000</v>
      </c>
      <c r="O447" s="32">
        <v>27000</v>
      </c>
      <c r="P447" s="32">
        <v>0</v>
      </c>
      <c r="Q447" s="32">
        <v>3000</v>
      </c>
    </row>
    <row r="448" spans="7:17" ht="15" hidden="1" customHeight="1" x14ac:dyDescent="0.25">
      <c r="G448">
        <v>2019</v>
      </c>
      <c r="H448" s="48">
        <v>2017</v>
      </c>
      <c r="I448" t="s">
        <v>3475</v>
      </c>
      <c r="J448" t="s">
        <v>18</v>
      </c>
      <c r="K448" t="s">
        <v>9721</v>
      </c>
      <c r="L448" t="s">
        <v>10015</v>
      </c>
      <c r="M448" s="32">
        <v>81351111</v>
      </c>
      <c r="N448" s="32">
        <f>SUM(Table15[[#This Row],[Federal]:[Local]])</f>
        <v>25800</v>
      </c>
      <c r="O448" s="32">
        <v>23220</v>
      </c>
      <c r="P448" s="32">
        <v>0</v>
      </c>
      <c r="Q448" s="32">
        <v>2580</v>
      </c>
    </row>
    <row r="449" spans="7:17" ht="15" hidden="1" customHeight="1" x14ac:dyDescent="0.25">
      <c r="G449">
        <v>2019</v>
      </c>
      <c r="H449" s="48">
        <v>2017</v>
      </c>
      <c r="I449" t="s">
        <v>3475</v>
      </c>
      <c r="J449" t="s">
        <v>18</v>
      </c>
      <c r="K449" t="s">
        <v>9721</v>
      </c>
      <c r="L449" t="s">
        <v>10016</v>
      </c>
      <c r="M449" s="32">
        <v>81351111</v>
      </c>
      <c r="N449" s="32">
        <f>SUM(Table15[[#This Row],[Federal]:[Local]])</f>
        <v>61800</v>
      </c>
      <c r="O449" s="32">
        <v>55620</v>
      </c>
      <c r="P449" s="32">
        <v>0</v>
      </c>
      <c r="Q449" s="32">
        <v>6180</v>
      </c>
    </row>
    <row r="450" spans="7:17" ht="15" hidden="1" customHeight="1" x14ac:dyDescent="0.25">
      <c r="G450">
        <v>2019</v>
      </c>
      <c r="H450" s="48">
        <v>2017</v>
      </c>
      <c r="I450" t="s">
        <v>3475</v>
      </c>
      <c r="J450" t="s">
        <v>18</v>
      </c>
      <c r="K450" t="s">
        <v>9721</v>
      </c>
      <c r="L450" t="s">
        <v>10017</v>
      </c>
      <c r="M450" s="32">
        <v>81351111</v>
      </c>
      <c r="N450" s="32">
        <f>SUM(Table15[[#This Row],[Federal]:[Local]])</f>
        <v>13800</v>
      </c>
      <c r="O450" s="32">
        <v>12420</v>
      </c>
      <c r="P450" s="32">
        <v>0</v>
      </c>
      <c r="Q450" s="32">
        <v>1380</v>
      </c>
    </row>
    <row r="451" spans="7:17" ht="15" hidden="1" customHeight="1" x14ac:dyDescent="0.25">
      <c r="G451">
        <v>2019</v>
      </c>
      <c r="H451" s="48">
        <v>2017</v>
      </c>
      <c r="I451" t="s">
        <v>3475</v>
      </c>
      <c r="J451" t="s">
        <v>18</v>
      </c>
      <c r="K451" t="s">
        <v>9721</v>
      </c>
      <c r="L451" t="s">
        <v>10018</v>
      </c>
      <c r="M451" s="32">
        <v>81351111</v>
      </c>
      <c r="N451" s="32">
        <f>SUM(Table15[[#This Row],[Federal]:[Local]])</f>
        <v>202200</v>
      </c>
      <c r="O451" s="32">
        <v>181980</v>
      </c>
      <c r="P451" s="32">
        <v>0</v>
      </c>
      <c r="Q451" s="32">
        <v>20220</v>
      </c>
    </row>
    <row r="452" spans="7:17" ht="15" hidden="1" customHeight="1" x14ac:dyDescent="0.25">
      <c r="G452">
        <v>2019</v>
      </c>
      <c r="H452" s="48">
        <v>2017</v>
      </c>
      <c r="I452" t="s">
        <v>3475</v>
      </c>
      <c r="J452" t="s">
        <v>18</v>
      </c>
      <c r="K452" t="s">
        <v>9721</v>
      </c>
      <c r="L452" t="s">
        <v>10019</v>
      </c>
      <c r="M452" s="32">
        <v>81351111</v>
      </c>
      <c r="N452" s="32">
        <f>SUM(Table15[[#This Row],[Federal]:[Local]])</f>
        <v>13000</v>
      </c>
      <c r="O452" s="32">
        <v>11700</v>
      </c>
      <c r="P452" s="32">
        <v>0</v>
      </c>
      <c r="Q452" s="32">
        <v>1300</v>
      </c>
    </row>
    <row r="453" spans="7:17" ht="15" hidden="1" customHeight="1" x14ac:dyDescent="0.25">
      <c r="G453">
        <v>2019</v>
      </c>
      <c r="H453" s="48">
        <v>2017</v>
      </c>
      <c r="I453" t="s">
        <v>3475</v>
      </c>
      <c r="J453" t="s">
        <v>18</v>
      </c>
      <c r="K453" t="s">
        <v>9721</v>
      </c>
      <c r="L453" t="s">
        <v>10020</v>
      </c>
      <c r="M453" s="32">
        <v>81351111</v>
      </c>
      <c r="N453" s="32">
        <f>SUM(Table15[[#This Row],[Federal]:[Local]])</f>
        <v>90000</v>
      </c>
      <c r="O453" s="32">
        <v>81000</v>
      </c>
      <c r="P453" s="32">
        <v>0</v>
      </c>
      <c r="Q453" s="32">
        <v>9000</v>
      </c>
    </row>
    <row r="454" spans="7:17" ht="15" hidden="1" customHeight="1" x14ac:dyDescent="0.25">
      <c r="G454">
        <v>2019</v>
      </c>
      <c r="H454" s="48">
        <v>2017</v>
      </c>
      <c r="I454" t="s">
        <v>3475</v>
      </c>
      <c r="J454" t="s">
        <v>18</v>
      </c>
      <c r="K454" t="s">
        <v>9721</v>
      </c>
      <c r="L454" t="s">
        <v>10021</v>
      </c>
      <c r="M454" s="32">
        <v>81351111</v>
      </c>
      <c r="N454" s="32">
        <f>SUM(Table15[[#This Row],[Federal]:[Local]])</f>
        <v>25000</v>
      </c>
      <c r="O454" s="32">
        <v>22500</v>
      </c>
      <c r="P454" s="32">
        <v>0</v>
      </c>
      <c r="Q454" s="32">
        <v>2500</v>
      </c>
    </row>
    <row r="455" spans="7:17" ht="15" hidden="1" customHeight="1" x14ac:dyDescent="0.25">
      <c r="G455">
        <v>2019</v>
      </c>
      <c r="H455" s="48">
        <v>2017</v>
      </c>
      <c r="I455" t="s">
        <v>3475</v>
      </c>
      <c r="J455" t="s">
        <v>18</v>
      </c>
      <c r="K455" t="s">
        <v>9721</v>
      </c>
      <c r="L455" t="s">
        <v>10022</v>
      </c>
      <c r="M455" s="32">
        <v>81351111</v>
      </c>
      <c r="N455" s="32">
        <f>SUM(Table15[[#This Row],[Federal]:[Local]])</f>
        <v>383500</v>
      </c>
      <c r="O455" s="32">
        <v>345150</v>
      </c>
      <c r="P455" s="32">
        <v>0</v>
      </c>
      <c r="Q455" s="32">
        <v>38350</v>
      </c>
    </row>
    <row r="456" spans="7:17" ht="15" hidden="1" customHeight="1" x14ac:dyDescent="0.25">
      <c r="G456">
        <v>2019</v>
      </c>
      <c r="H456" s="48">
        <v>2017</v>
      </c>
      <c r="I456" t="s">
        <v>3475</v>
      </c>
      <c r="J456" t="s">
        <v>18</v>
      </c>
      <c r="K456" t="s">
        <v>9721</v>
      </c>
      <c r="L456" t="s">
        <v>10023</v>
      </c>
      <c r="M456" s="32">
        <v>81351111</v>
      </c>
      <c r="N456" s="32">
        <f>SUM(Table15[[#This Row],[Federal]:[Local]])</f>
        <v>48400</v>
      </c>
      <c r="O456" s="32">
        <v>43560</v>
      </c>
      <c r="P456" s="32">
        <v>0</v>
      </c>
      <c r="Q456" s="32">
        <v>4840</v>
      </c>
    </row>
    <row r="457" spans="7:17" ht="15" hidden="1" customHeight="1" x14ac:dyDescent="0.25">
      <c r="G457">
        <v>2019</v>
      </c>
      <c r="H457" s="48">
        <v>2017</v>
      </c>
      <c r="I457" t="s">
        <v>3475</v>
      </c>
      <c r="J457" t="s">
        <v>18</v>
      </c>
      <c r="K457" t="s">
        <v>9721</v>
      </c>
      <c r="L457" t="s">
        <v>10024</v>
      </c>
      <c r="M457" s="32">
        <v>81351111</v>
      </c>
      <c r="N457" s="32">
        <f>SUM(Table15[[#This Row],[Federal]:[Local]])</f>
        <v>200000</v>
      </c>
      <c r="O457" s="32">
        <v>180000</v>
      </c>
      <c r="P457" s="32">
        <v>0</v>
      </c>
      <c r="Q457" s="32">
        <v>20000</v>
      </c>
    </row>
    <row r="458" spans="7:17" ht="15" hidden="1" customHeight="1" x14ac:dyDescent="0.25">
      <c r="G458">
        <v>2019</v>
      </c>
      <c r="H458" s="48">
        <v>2017</v>
      </c>
      <c r="I458" t="s">
        <v>3475</v>
      </c>
      <c r="J458" t="s">
        <v>18</v>
      </c>
      <c r="K458" t="s">
        <v>9721</v>
      </c>
      <c r="L458" t="s">
        <v>10025</v>
      </c>
      <c r="M458" s="32">
        <v>81351111</v>
      </c>
      <c r="N458" s="32">
        <f>SUM(Table15[[#This Row],[Federal]:[Local]])</f>
        <v>20000</v>
      </c>
      <c r="O458" s="32">
        <v>18000</v>
      </c>
      <c r="P458" s="32">
        <v>0</v>
      </c>
      <c r="Q458" s="32">
        <v>2000</v>
      </c>
    </row>
    <row r="459" spans="7:17" ht="15" hidden="1" customHeight="1" x14ac:dyDescent="0.25">
      <c r="G459">
        <v>2019</v>
      </c>
      <c r="H459" s="48">
        <v>2017</v>
      </c>
      <c r="I459" t="s">
        <v>3475</v>
      </c>
      <c r="J459" t="s">
        <v>18</v>
      </c>
      <c r="K459" t="s">
        <v>9721</v>
      </c>
      <c r="L459" t="s">
        <v>10026</v>
      </c>
      <c r="M459" s="32">
        <v>81351111</v>
      </c>
      <c r="N459" s="32">
        <f>SUM(Table15[[#This Row],[Federal]:[Local]])</f>
        <v>120000</v>
      </c>
      <c r="O459" s="32">
        <v>108000</v>
      </c>
      <c r="P459" s="32">
        <v>0</v>
      </c>
      <c r="Q459" s="32">
        <v>12000</v>
      </c>
    </row>
    <row r="460" spans="7:17" ht="15" hidden="1" customHeight="1" x14ac:dyDescent="0.25">
      <c r="G460">
        <v>2019</v>
      </c>
      <c r="H460" s="48">
        <v>2017</v>
      </c>
      <c r="I460" t="s">
        <v>3477</v>
      </c>
      <c r="J460" t="s">
        <v>51</v>
      </c>
      <c r="K460" t="s">
        <v>3476</v>
      </c>
      <c r="L460" t="s">
        <v>10027</v>
      </c>
      <c r="M460" s="32">
        <v>81351111</v>
      </c>
      <c r="N460" s="32">
        <f>SUM(Table15[[#This Row],[Federal]:[Local]])</f>
        <v>3333333</v>
      </c>
      <c r="O460" s="32">
        <v>3000000</v>
      </c>
      <c r="P460" s="32">
        <v>0</v>
      </c>
      <c r="Q460" s="32">
        <v>333333</v>
      </c>
    </row>
    <row r="461" spans="7:17" ht="15" hidden="1" customHeight="1" x14ac:dyDescent="0.25">
      <c r="G461">
        <v>2019</v>
      </c>
      <c r="H461" s="48">
        <v>2017</v>
      </c>
      <c r="I461" t="s">
        <v>3504</v>
      </c>
      <c r="J461" t="s">
        <v>51</v>
      </c>
      <c r="K461" t="s">
        <v>9522</v>
      </c>
      <c r="L461" t="s">
        <v>10028</v>
      </c>
      <c r="M461" s="32">
        <v>81351111</v>
      </c>
      <c r="N461" s="32">
        <f>SUM(Table15[[#This Row],[Federal]:[Local]])</f>
        <v>561700</v>
      </c>
      <c r="O461" s="32">
        <v>505530</v>
      </c>
      <c r="P461" s="32">
        <v>0</v>
      </c>
      <c r="Q461" s="32">
        <v>56170</v>
      </c>
    </row>
    <row r="462" spans="7:17" ht="15" hidden="1" customHeight="1" x14ac:dyDescent="0.25">
      <c r="G462">
        <v>2019</v>
      </c>
      <c r="H462" s="48">
        <v>2017</v>
      </c>
      <c r="I462" t="s">
        <v>3504</v>
      </c>
      <c r="J462" t="s">
        <v>51</v>
      </c>
      <c r="K462" t="s">
        <v>9522</v>
      </c>
      <c r="L462" t="s">
        <v>10029</v>
      </c>
      <c r="M462" s="32">
        <v>81351111</v>
      </c>
      <c r="N462" s="32">
        <f>SUM(Table15[[#This Row],[Federal]:[Local]])</f>
        <v>83300</v>
      </c>
      <c r="O462" s="32">
        <v>74970</v>
      </c>
      <c r="P462" s="32">
        <v>0</v>
      </c>
      <c r="Q462" s="32">
        <v>8330</v>
      </c>
    </row>
    <row r="463" spans="7:17" ht="15" hidden="1" customHeight="1" x14ac:dyDescent="0.25">
      <c r="G463">
        <v>2019</v>
      </c>
      <c r="H463" s="48">
        <v>2017</v>
      </c>
      <c r="I463" t="s">
        <v>3504</v>
      </c>
      <c r="J463" t="s">
        <v>51</v>
      </c>
      <c r="K463" t="s">
        <v>9522</v>
      </c>
      <c r="L463" t="s">
        <v>10030</v>
      </c>
      <c r="M463" s="32">
        <v>81351111</v>
      </c>
      <c r="N463" s="32">
        <f>SUM(Table15[[#This Row],[Federal]:[Local]])</f>
        <v>216500</v>
      </c>
      <c r="O463" s="32">
        <v>194850</v>
      </c>
      <c r="P463" s="32">
        <v>0</v>
      </c>
      <c r="Q463" s="32">
        <v>21650</v>
      </c>
    </row>
    <row r="464" spans="7:17" ht="15" hidden="1" customHeight="1" x14ac:dyDescent="0.25">
      <c r="G464">
        <v>2019</v>
      </c>
      <c r="H464" s="48">
        <v>2017</v>
      </c>
      <c r="I464" t="s">
        <v>9433</v>
      </c>
      <c r="J464" t="s">
        <v>18</v>
      </c>
      <c r="K464" t="s">
        <v>10031</v>
      </c>
      <c r="L464" t="s">
        <v>10032</v>
      </c>
      <c r="M464" s="32">
        <v>81351111</v>
      </c>
      <c r="N464" s="32">
        <f>SUM(Table15[[#This Row],[Federal]:[Local]])</f>
        <v>20000</v>
      </c>
      <c r="O464" s="32">
        <v>0</v>
      </c>
      <c r="P464" s="32">
        <v>18000</v>
      </c>
      <c r="Q464" s="32">
        <v>2000</v>
      </c>
    </row>
    <row r="465" spans="7:17" ht="15" hidden="1" customHeight="1" x14ac:dyDescent="0.25">
      <c r="G465">
        <v>2019</v>
      </c>
      <c r="H465" s="48">
        <v>2017</v>
      </c>
      <c r="I465" t="s">
        <v>9433</v>
      </c>
      <c r="J465" t="s">
        <v>18</v>
      </c>
      <c r="K465" t="s">
        <v>10031</v>
      </c>
      <c r="L465" t="s">
        <v>10033</v>
      </c>
      <c r="M465" s="32">
        <v>81351111</v>
      </c>
      <c r="N465" s="32">
        <f>SUM(Table15[[#This Row],[Federal]:[Local]])</f>
        <v>139998</v>
      </c>
      <c r="O465" s="32">
        <v>0</v>
      </c>
      <c r="P465" s="32">
        <v>125998</v>
      </c>
      <c r="Q465" s="32">
        <v>14000</v>
      </c>
    </row>
    <row r="466" spans="7:17" ht="15" hidden="1" customHeight="1" x14ac:dyDescent="0.25">
      <c r="G466">
        <v>2019</v>
      </c>
      <c r="H466" s="48">
        <v>2017</v>
      </c>
      <c r="I466" t="s">
        <v>9433</v>
      </c>
      <c r="J466" t="s">
        <v>18</v>
      </c>
      <c r="K466" t="s">
        <v>10031</v>
      </c>
      <c r="L466" t="s">
        <v>10034</v>
      </c>
      <c r="M466" s="32">
        <v>81351111</v>
      </c>
      <c r="N466" s="32">
        <f>SUM(Table15[[#This Row],[Federal]:[Local]])</f>
        <v>4246</v>
      </c>
      <c r="O466" s="32">
        <v>0</v>
      </c>
      <c r="P466" s="32">
        <v>3821</v>
      </c>
      <c r="Q466" s="32">
        <v>425</v>
      </c>
    </row>
    <row r="467" spans="7:17" ht="15" hidden="1" customHeight="1" x14ac:dyDescent="0.25">
      <c r="G467">
        <v>2019</v>
      </c>
      <c r="H467" s="48">
        <v>2017</v>
      </c>
      <c r="I467" t="s">
        <v>9433</v>
      </c>
      <c r="J467" t="s">
        <v>18</v>
      </c>
      <c r="K467" t="s">
        <v>10031</v>
      </c>
      <c r="L467" t="s">
        <v>10035</v>
      </c>
      <c r="M467" s="32">
        <v>81351111</v>
      </c>
      <c r="N467" s="32">
        <f>SUM(Table15[[#This Row],[Federal]:[Local]])</f>
        <v>5250</v>
      </c>
      <c r="O467" s="32">
        <v>0</v>
      </c>
      <c r="P467" s="32">
        <v>4725</v>
      </c>
      <c r="Q467" s="32">
        <v>525</v>
      </c>
    </row>
    <row r="468" spans="7:17" ht="15" hidden="1" customHeight="1" x14ac:dyDescent="0.25">
      <c r="G468">
        <v>2019</v>
      </c>
      <c r="H468" s="48">
        <v>2017</v>
      </c>
      <c r="I468" t="s">
        <v>9433</v>
      </c>
      <c r="J468" t="s">
        <v>18</v>
      </c>
      <c r="K468" t="s">
        <v>10031</v>
      </c>
      <c r="L468" t="s">
        <v>10036</v>
      </c>
      <c r="M468" s="32">
        <v>81351111</v>
      </c>
      <c r="N468" s="32">
        <f>SUM(Table15[[#This Row],[Federal]:[Local]])</f>
        <v>36732</v>
      </c>
      <c r="O468" s="32">
        <v>0</v>
      </c>
      <c r="P468" s="32">
        <v>33058</v>
      </c>
      <c r="Q468" s="32">
        <v>3674</v>
      </c>
    </row>
    <row r="469" spans="7:17" ht="15" hidden="1" customHeight="1" x14ac:dyDescent="0.25">
      <c r="G469">
        <v>2019</v>
      </c>
      <c r="H469" s="48">
        <v>2017</v>
      </c>
      <c r="I469" t="s">
        <v>10037</v>
      </c>
      <c r="J469" t="s">
        <v>18</v>
      </c>
      <c r="K469" t="s">
        <v>10038</v>
      </c>
      <c r="L469" t="s">
        <v>10039</v>
      </c>
      <c r="M469" s="32">
        <v>81351111</v>
      </c>
      <c r="N469" s="32">
        <f>SUM(Table15[[#This Row],[Federal]:[Local]])</f>
        <v>27900</v>
      </c>
      <c r="O469" s="32">
        <v>25110</v>
      </c>
      <c r="P469" s="32">
        <v>0</v>
      </c>
      <c r="Q469" s="32">
        <v>2790</v>
      </c>
    </row>
    <row r="470" spans="7:17" ht="15" hidden="1" customHeight="1" x14ac:dyDescent="0.25">
      <c r="G470">
        <v>2019</v>
      </c>
      <c r="H470" s="48">
        <v>2017</v>
      </c>
      <c r="I470" t="s">
        <v>3806</v>
      </c>
      <c r="J470" t="s">
        <v>18</v>
      </c>
      <c r="K470" t="s">
        <v>10040</v>
      </c>
      <c r="L470" t="s">
        <v>9575</v>
      </c>
      <c r="M470" s="32">
        <v>81351111</v>
      </c>
      <c r="N470" s="32">
        <f>SUM(Table15[[#This Row],[Federal]:[Local]])</f>
        <v>4000</v>
      </c>
      <c r="O470" s="32">
        <v>3600</v>
      </c>
      <c r="P470" s="32">
        <v>0</v>
      </c>
      <c r="Q470" s="32">
        <v>400</v>
      </c>
    </row>
    <row r="471" spans="7:17" ht="15" hidden="1" customHeight="1" x14ac:dyDescent="0.25">
      <c r="G471">
        <v>2019</v>
      </c>
      <c r="H471" s="48">
        <v>2017</v>
      </c>
      <c r="I471" t="s">
        <v>3806</v>
      </c>
      <c r="J471" t="s">
        <v>18</v>
      </c>
      <c r="K471" t="s">
        <v>10040</v>
      </c>
      <c r="L471" t="s">
        <v>10041</v>
      </c>
      <c r="M471" s="32">
        <v>81351111</v>
      </c>
      <c r="N471" s="32">
        <f>SUM(Table15[[#This Row],[Federal]:[Local]])</f>
        <v>63100</v>
      </c>
      <c r="O471" s="32">
        <v>56790</v>
      </c>
      <c r="P471" s="32">
        <v>0</v>
      </c>
      <c r="Q471" s="32">
        <v>6310</v>
      </c>
    </row>
    <row r="472" spans="7:17" ht="15" hidden="1" customHeight="1" x14ac:dyDescent="0.25">
      <c r="G472">
        <v>2019</v>
      </c>
      <c r="H472" s="48">
        <v>2017</v>
      </c>
      <c r="I472" t="s">
        <v>3806</v>
      </c>
      <c r="J472" t="s">
        <v>18</v>
      </c>
      <c r="K472" t="s">
        <v>10040</v>
      </c>
      <c r="L472" t="s">
        <v>10042</v>
      </c>
      <c r="M472" s="32">
        <v>81351111</v>
      </c>
      <c r="N472" s="32">
        <f>SUM(Table15[[#This Row],[Federal]:[Local]])</f>
        <v>29400</v>
      </c>
      <c r="O472" s="32">
        <v>26460</v>
      </c>
      <c r="P472" s="32">
        <v>0</v>
      </c>
      <c r="Q472" s="32">
        <v>2940</v>
      </c>
    </row>
    <row r="473" spans="7:17" ht="15" hidden="1" customHeight="1" x14ac:dyDescent="0.25">
      <c r="G473">
        <v>2019</v>
      </c>
      <c r="H473" s="48">
        <v>2017</v>
      </c>
      <c r="I473" t="s">
        <v>3806</v>
      </c>
      <c r="J473" t="s">
        <v>18</v>
      </c>
      <c r="K473" t="s">
        <v>10040</v>
      </c>
      <c r="L473" t="s">
        <v>9605</v>
      </c>
      <c r="M473" s="32">
        <v>81351111</v>
      </c>
      <c r="N473" s="32">
        <f>SUM(Table15[[#This Row],[Federal]:[Local]])</f>
        <v>24900</v>
      </c>
      <c r="O473" s="32">
        <v>22410</v>
      </c>
      <c r="P473" s="32">
        <v>0</v>
      </c>
      <c r="Q473" s="32">
        <v>2490</v>
      </c>
    </row>
    <row r="474" spans="7:17" ht="15" hidden="1" customHeight="1" x14ac:dyDescent="0.25">
      <c r="G474">
        <v>2019</v>
      </c>
      <c r="H474" s="48">
        <v>2017</v>
      </c>
      <c r="I474" t="s">
        <v>3806</v>
      </c>
      <c r="J474" t="s">
        <v>18</v>
      </c>
      <c r="K474" t="s">
        <v>10040</v>
      </c>
      <c r="L474" t="s">
        <v>10043</v>
      </c>
      <c r="M474" s="32">
        <v>81351111</v>
      </c>
      <c r="N474" s="32">
        <f>SUM(Table15[[#This Row],[Federal]:[Local]])</f>
        <v>114000</v>
      </c>
      <c r="O474" s="32">
        <v>102600</v>
      </c>
      <c r="P474" s="32">
        <v>0</v>
      </c>
      <c r="Q474" s="32">
        <v>11400</v>
      </c>
    </row>
    <row r="475" spans="7:17" ht="15" hidden="1" customHeight="1" x14ac:dyDescent="0.25">
      <c r="G475">
        <v>2019</v>
      </c>
      <c r="H475" s="48">
        <v>2017</v>
      </c>
      <c r="I475" t="s">
        <v>3806</v>
      </c>
      <c r="J475" t="s">
        <v>18</v>
      </c>
      <c r="K475" t="s">
        <v>10040</v>
      </c>
      <c r="L475" t="s">
        <v>10044</v>
      </c>
      <c r="M475" s="32">
        <v>81351111</v>
      </c>
      <c r="N475" s="32">
        <f>SUM(Table15[[#This Row],[Federal]:[Local]])</f>
        <v>23600</v>
      </c>
      <c r="O475" s="32">
        <v>21240</v>
      </c>
      <c r="P475" s="32">
        <v>0</v>
      </c>
      <c r="Q475" s="32">
        <v>2360</v>
      </c>
    </row>
    <row r="476" spans="7:17" ht="15" hidden="1" customHeight="1" x14ac:dyDescent="0.25">
      <c r="G476">
        <v>2019</v>
      </c>
      <c r="H476" s="48">
        <v>2017</v>
      </c>
      <c r="I476" t="s">
        <v>3951</v>
      </c>
      <c r="J476" t="s">
        <v>18</v>
      </c>
      <c r="K476" t="s">
        <v>10045</v>
      </c>
      <c r="L476" t="s">
        <v>10046</v>
      </c>
      <c r="M476" s="32">
        <v>81351111</v>
      </c>
      <c r="N476" s="32">
        <f>SUM(Table15[[#This Row],[Federal]:[Local]])</f>
        <v>314600</v>
      </c>
      <c r="O476" s="32">
        <v>283140</v>
      </c>
      <c r="P476" s="32">
        <v>0</v>
      </c>
      <c r="Q476" s="32">
        <v>31460</v>
      </c>
    </row>
    <row r="477" spans="7:17" ht="15" hidden="1" customHeight="1" x14ac:dyDescent="0.25">
      <c r="G477">
        <v>2019</v>
      </c>
      <c r="H477" s="48">
        <v>2017</v>
      </c>
      <c r="I477" t="s">
        <v>3951</v>
      </c>
      <c r="J477" t="s">
        <v>18</v>
      </c>
      <c r="K477" t="s">
        <v>10045</v>
      </c>
      <c r="L477" t="s">
        <v>10047</v>
      </c>
      <c r="M477" s="32">
        <v>81351111</v>
      </c>
      <c r="N477" s="32">
        <f>SUM(Table15[[#This Row],[Federal]:[Local]])</f>
        <v>113300</v>
      </c>
      <c r="O477" s="32">
        <v>101970</v>
      </c>
      <c r="P477" s="32">
        <v>0</v>
      </c>
      <c r="Q477" s="32">
        <v>11330</v>
      </c>
    </row>
    <row r="478" spans="7:17" ht="15" hidden="1" customHeight="1" x14ac:dyDescent="0.25">
      <c r="G478">
        <v>2019</v>
      </c>
      <c r="H478" s="48">
        <v>2017</v>
      </c>
      <c r="I478" t="s">
        <v>3951</v>
      </c>
      <c r="J478" t="s">
        <v>18</v>
      </c>
      <c r="K478" t="s">
        <v>10045</v>
      </c>
      <c r="L478" t="s">
        <v>10048</v>
      </c>
      <c r="M478" s="32">
        <v>81351111</v>
      </c>
      <c r="N478" s="32">
        <f>SUM(Table15[[#This Row],[Federal]:[Local]])</f>
        <v>48400</v>
      </c>
      <c r="O478" s="32">
        <v>43560</v>
      </c>
      <c r="P478" s="32">
        <v>0</v>
      </c>
      <c r="Q478" s="32">
        <v>4840</v>
      </c>
    </row>
    <row r="479" spans="7:17" ht="15" hidden="1" customHeight="1" x14ac:dyDescent="0.25">
      <c r="G479">
        <v>2019</v>
      </c>
      <c r="H479" s="48">
        <v>2017</v>
      </c>
      <c r="I479" t="s">
        <v>3951</v>
      </c>
      <c r="J479" t="s">
        <v>18</v>
      </c>
      <c r="K479" t="s">
        <v>10045</v>
      </c>
      <c r="L479" t="s">
        <v>10049</v>
      </c>
      <c r="M479" s="32">
        <v>81351111</v>
      </c>
      <c r="N479" s="32">
        <f>SUM(Table15[[#This Row],[Federal]:[Local]])</f>
        <v>8000</v>
      </c>
      <c r="O479" s="32">
        <v>7200</v>
      </c>
      <c r="P479" s="32">
        <v>0</v>
      </c>
      <c r="Q479" s="32">
        <v>800</v>
      </c>
    </row>
    <row r="480" spans="7:17" ht="15" hidden="1" customHeight="1" x14ac:dyDescent="0.25">
      <c r="G480">
        <v>2019</v>
      </c>
      <c r="H480" s="48">
        <v>2017</v>
      </c>
      <c r="I480" t="s">
        <v>3951</v>
      </c>
      <c r="J480" t="s">
        <v>18</v>
      </c>
      <c r="K480" t="s">
        <v>10045</v>
      </c>
      <c r="L480" t="s">
        <v>10050</v>
      </c>
      <c r="M480" s="32">
        <v>81351111</v>
      </c>
      <c r="N480" s="32">
        <f>SUM(Table15[[#This Row],[Federal]:[Local]])</f>
        <v>59600</v>
      </c>
      <c r="O480" s="32">
        <v>53640</v>
      </c>
      <c r="P480" s="32">
        <v>0</v>
      </c>
      <c r="Q480" s="32">
        <v>5960</v>
      </c>
    </row>
    <row r="481" spans="7:17" ht="15" hidden="1" customHeight="1" x14ac:dyDescent="0.25">
      <c r="G481">
        <v>2019</v>
      </c>
      <c r="H481" s="48">
        <v>2017</v>
      </c>
      <c r="I481" t="s">
        <v>3951</v>
      </c>
      <c r="J481" t="s">
        <v>18</v>
      </c>
      <c r="K481" t="s">
        <v>10045</v>
      </c>
      <c r="L481" t="s">
        <v>10051</v>
      </c>
      <c r="M481" s="32">
        <v>81351111</v>
      </c>
      <c r="N481" s="32">
        <f>SUM(Table15[[#This Row],[Federal]:[Local]])</f>
        <v>59600</v>
      </c>
      <c r="O481" s="32">
        <v>53640</v>
      </c>
      <c r="P481" s="32">
        <v>0</v>
      </c>
      <c r="Q481" s="32">
        <v>5960</v>
      </c>
    </row>
    <row r="482" spans="7:17" ht="15" hidden="1" customHeight="1" x14ac:dyDescent="0.25">
      <c r="G482">
        <v>2019</v>
      </c>
      <c r="H482" s="48">
        <v>2017</v>
      </c>
      <c r="I482" t="s">
        <v>3951</v>
      </c>
      <c r="J482" t="s">
        <v>18</v>
      </c>
      <c r="K482" t="s">
        <v>10045</v>
      </c>
      <c r="L482" t="s">
        <v>10052</v>
      </c>
      <c r="M482" s="32">
        <v>81351111</v>
      </c>
      <c r="N482" s="32">
        <f>SUM(Table15[[#This Row],[Federal]:[Local]])</f>
        <v>59600</v>
      </c>
      <c r="O482" s="32">
        <v>53640</v>
      </c>
      <c r="P482" s="32">
        <v>0</v>
      </c>
      <c r="Q482" s="32">
        <v>5960</v>
      </c>
    </row>
    <row r="483" spans="7:17" ht="15" hidden="1" customHeight="1" x14ac:dyDescent="0.25">
      <c r="G483">
        <v>2019</v>
      </c>
      <c r="H483" s="48">
        <v>2017</v>
      </c>
      <c r="I483" t="s">
        <v>3951</v>
      </c>
      <c r="J483" t="s">
        <v>18</v>
      </c>
      <c r="K483" t="s">
        <v>10045</v>
      </c>
      <c r="L483" t="s">
        <v>10053</v>
      </c>
      <c r="M483" s="32">
        <v>81351111</v>
      </c>
      <c r="N483" s="32">
        <f>SUM(Table15[[#This Row],[Federal]:[Local]])</f>
        <v>53600</v>
      </c>
      <c r="O483" s="32">
        <v>48240</v>
      </c>
      <c r="P483" s="32">
        <v>0</v>
      </c>
      <c r="Q483" s="32">
        <v>5360</v>
      </c>
    </row>
    <row r="484" spans="7:17" ht="15" hidden="1" customHeight="1" x14ac:dyDescent="0.25">
      <c r="G484">
        <v>2019</v>
      </c>
      <c r="H484" s="48">
        <v>2017</v>
      </c>
      <c r="I484" t="s">
        <v>1436</v>
      </c>
      <c r="J484" t="s">
        <v>18</v>
      </c>
      <c r="K484" t="s">
        <v>1435</v>
      </c>
      <c r="L484" t="s">
        <v>10054</v>
      </c>
      <c r="M484" s="32">
        <v>81351111</v>
      </c>
      <c r="N484" s="32">
        <f>SUM(Table15[[#This Row],[Federal]:[Local]])</f>
        <v>30000</v>
      </c>
      <c r="O484" s="32">
        <v>27000</v>
      </c>
      <c r="P484" s="32">
        <v>0</v>
      </c>
      <c r="Q484" s="32">
        <v>3000</v>
      </c>
    </row>
    <row r="485" spans="7:17" ht="15" hidden="1" customHeight="1" x14ac:dyDescent="0.25">
      <c r="G485">
        <v>2019</v>
      </c>
      <c r="H485" s="48">
        <v>2017</v>
      </c>
      <c r="I485" t="s">
        <v>1436</v>
      </c>
      <c r="J485" t="s">
        <v>18</v>
      </c>
      <c r="K485" t="s">
        <v>1435</v>
      </c>
      <c r="L485" t="s">
        <v>10055</v>
      </c>
      <c r="M485" s="32">
        <v>81351111</v>
      </c>
      <c r="N485" s="32">
        <f>SUM(Table15[[#This Row],[Federal]:[Local]])</f>
        <v>35000</v>
      </c>
      <c r="O485" s="32">
        <v>31500</v>
      </c>
      <c r="P485" s="32">
        <v>0</v>
      </c>
      <c r="Q485" s="32">
        <v>3500</v>
      </c>
    </row>
    <row r="486" spans="7:17" ht="15" hidden="1" customHeight="1" x14ac:dyDescent="0.25">
      <c r="G486">
        <v>2019</v>
      </c>
      <c r="H486" s="48">
        <v>2017</v>
      </c>
      <c r="I486" t="s">
        <v>1436</v>
      </c>
      <c r="J486" t="s">
        <v>18</v>
      </c>
      <c r="K486" t="s">
        <v>1435</v>
      </c>
      <c r="L486" t="s">
        <v>10056</v>
      </c>
      <c r="M486" s="32">
        <v>81351111</v>
      </c>
      <c r="N486" s="32">
        <f>SUM(Table15[[#This Row],[Federal]:[Local]])</f>
        <v>235000</v>
      </c>
      <c r="O486" s="32">
        <v>211500</v>
      </c>
      <c r="P486" s="32">
        <v>0</v>
      </c>
      <c r="Q486" s="32">
        <v>23500</v>
      </c>
    </row>
    <row r="487" spans="7:17" ht="15" hidden="1" customHeight="1" x14ac:dyDescent="0.25">
      <c r="G487">
        <v>2019</v>
      </c>
      <c r="H487" s="48">
        <v>2017</v>
      </c>
      <c r="I487" t="s">
        <v>1436</v>
      </c>
      <c r="J487" t="s">
        <v>18</v>
      </c>
      <c r="K487" t="s">
        <v>1435</v>
      </c>
      <c r="L487" t="s">
        <v>10057</v>
      </c>
      <c r="M487" s="32">
        <v>81351111</v>
      </c>
      <c r="N487" s="32">
        <f>SUM(Table15[[#This Row],[Federal]:[Local]])</f>
        <v>160000</v>
      </c>
      <c r="O487" s="32">
        <v>144000</v>
      </c>
      <c r="P487" s="32">
        <v>0</v>
      </c>
      <c r="Q487" s="32">
        <v>16000</v>
      </c>
    </row>
    <row r="488" spans="7:17" ht="15" hidden="1" customHeight="1" x14ac:dyDescent="0.25">
      <c r="G488">
        <v>2019</v>
      </c>
      <c r="H488" s="48">
        <v>2017</v>
      </c>
      <c r="I488" t="s">
        <v>1436</v>
      </c>
      <c r="J488" t="s">
        <v>18</v>
      </c>
      <c r="K488" t="s">
        <v>1435</v>
      </c>
      <c r="L488" t="s">
        <v>10058</v>
      </c>
      <c r="M488" s="32">
        <v>81351111</v>
      </c>
      <c r="N488" s="32">
        <f>SUM(Table15[[#This Row],[Federal]:[Local]])</f>
        <v>90000</v>
      </c>
      <c r="O488" s="32">
        <v>81000</v>
      </c>
      <c r="P488" s="32">
        <v>0</v>
      </c>
      <c r="Q488" s="32">
        <v>9000</v>
      </c>
    </row>
    <row r="489" spans="7:17" ht="15" hidden="1" customHeight="1" x14ac:dyDescent="0.25">
      <c r="G489">
        <v>2019</v>
      </c>
      <c r="H489" s="48">
        <v>2017</v>
      </c>
      <c r="I489" t="s">
        <v>1436</v>
      </c>
      <c r="J489" t="s">
        <v>18</v>
      </c>
      <c r="K489" t="s">
        <v>1435</v>
      </c>
      <c r="L489" t="s">
        <v>10059</v>
      </c>
      <c r="M489" s="32">
        <v>81351111</v>
      </c>
      <c r="N489" s="32">
        <f>SUM(Table15[[#This Row],[Federal]:[Local]])</f>
        <v>210000</v>
      </c>
      <c r="O489" s="32">
        <v>189000</v>
      </c>
      <c r="P489" s="32">
        <v>0</v>
      </c>
      <c r="Q489" s="32">
        <v>21000</v>
      </c>
    </row>
    <row r="490" spans="7:17" ht="15" hidden="1" customHeight="1" x14ac:dyDescent="0.25">
      <c r="G490">
        <v>2019</v>
      </c>
      <c r="H490" s="48">
        <v>2017</v>
      </c>
      <c r="I490" t="s">
        <v>1436</v>
      </c>
      <c r="J490" t="s">
        <v>18</v>
      </c>
      <c r="K490" t="s">
        <v>1435</v>
      </c>
      <c r="L490" t="s">
        <v>10060</v>
      </c>
      <c r="M490" s="32">
        <v>81351111</v>
      </c>
      <c r="N490" s="32">
        <f>SUM(Table15[[#This Row],[Federal]:[Local]])</f>
        <v>95000</v>
      </c>
      <c r="O490" s="32">
        <v>85500</v>
      </c>
      <c r="P490" s="32">
        <v>0</v>
      </c>
      <c r="Q490" s="32">
        <v>9500</v>
      </c>
    </row>
    <row r="491" spans="7:17" ht="15" hidden="1" customHeight="1" x14ac:dyDescent="0.25">
      <c r="G491">
        <v>2019</v>
      </c>
      <c r="H491" s="48">
        <v>2017</v>
      </c>
      <c r="I491" t="s">
        <v>1162</v>
      </c>
      <c r="J491" t="s">
        <v>18</v>
      </c>
      <c r="K491" t="s">
        <v>1161</v>
      </c>
      <c r="L491" t="s">
        <v>10061</v>
      </c>
      <c r="M491" s="32">
        <v>81351111</v>
      </c>
      <c r="N491" s="32">
        <f>SUM(Table15[[#This Row],[Federal]:[Local]])</f>
        <v>90000</v>
      </c>
      <c r="O491" s="32">
        <v>81000</v>
      </c>
      <c r="P491" s="32">
        <v>0</v>
      </c>
      <c r="Q491" s="32">
        <v>9000</v>
      </c>
    </row>
    <row r="492" spans="7:17" ht="15" hidden="1" customHeight="1" x14ac:dyDescent="0.25">
      <c r="G492">
        <v>2019</v>
      </c>
      <c r="H492" s="48">
        <v>2017</v>
      </c>
      <c r="I492" t="s">
        <v>1162</v>
      </c>
      <c r="J492" t="s">
        <v>18</v>
      </c>
      <c r="K492" t="s">
        <v>1161</v>
      </c>
      <c r="L492" t="s">
        <v>10062</v>
      </c>
      <c r="M492" s="32">
        <v>81351111</v>
      </c>
      <c r="N492" s="32">
        <f>SUM(Table15[[#This Row],[Federal]:[Local]])</f>
        <v>200000</v>
      </c>
      <c r="O492" s="32">
        <v>180000</v>
      </c>
      <c r="P492" s="32">
        <v>0</v>
      </c>
      <c r="Q492" s="32">
        <v>20000</v>
      </c>
    </row>
    <row r="493" spans="7:17" ht="15" hidden="1" customHeight="1" x14ac:dyDescent="0.25">
      <c r="G493">
        <v>2019</v>
      </c>
      <c r="H493" s="48">
        <v>2017</v>
      </c>
      <c r="I493" t="s">
        <v>1162</v>
      </c>
      <c r="J493" t="s">
        <v>18</v>
      </c>
      <c r="K493" t="s">
        <v>1161</v>
      </c>
      <c r="L493" t="s">
        <v>10063</v>
      </c>
      <c r="M493" s="32">
        <v>81351111</v>
      </c>
      <c r="N493" s="32">
        <f>SUM(Table15[[#This Row],[Federal]:[Local]])</f>
        <v>110000</v>
      </c>
      <c r="O493" s="32">
        <v>99000</v>
      </c>
      <c r="P493" s="32">
        <v>0</v>
      </c>
      <c r="Q493" s="32">
        <v>11000</v>
      </c>
    </row>
    <row r="494" spans="7:17" ht="15" hidden="1" customHeight="1" x14ac:dyDescent="0.25">
      <c r="G494">
        <v>2019</v>
      </c>
      <c r="H494" s="48">
        <v>2017</v>
      </c>
      <c r="I494" t="s">
        <v>1162</v>
      </c>
      <c r="J494" t="s">
        <v>18</v>
      </c>
      <c r="K494" t="s">
        <v>1161</v>
      </c>
      <c r="L494" t="s">
        <v>10064</v>
      </c>
      <c r="M494" s="32">
        <v>81351111</v>
      </c>
      <c r="N494" s="32">
        <f>SUM(Table15[[#This Row],[Federal]:[Local]])</f>
        <v>40000</v>
      </c>
      <c r="O494" s="32">
        <v>36000</v>
      </c>
      <c r="P494" s="32">
        <v>0</v>
      </c>
      <c r="Q494" s="32">
        <v>4000</v>
      </c>
    </row>
    <row r="495" spans="7:17" ht="15" hidden="1" customHeight="1" x14ac:dyDescent="0.25">
      <c r="G495">
        <v>2019</v>
      </c>
      <c r="H495" s="48">
        <v>2017</v>
      </c>
      <c r="I495" t="s">
        <v>1162</v>
      </c>
      <c r="J495" t="s">
        <v>18</v>
      </c>
      <c r="K495" t="s">
        <v>1161</v>
      </c>
      <c r="L495" t="s">
        <v>10065</v>
      </c>
      <c r="M495" s="32">
        <v>81351111</v>
      </c>
      <c r="N495" s="32">
        <f>SUM(Table15[[#This Row],[Federal]:[Local]])</f>
        <v>25000</v>
      </c>
      <c r="O495" s="32">
        <v>22500</v>
      </c>
      <c r="P495" s="32">
        <v>0</v>
      </c>
      <c r="Q495" s="32">
        <v>2500</v>
      </c>
    </row>
    <row r="496" spans="7:17" ht="15" hidden="1" customHeight="1" x14ac:dyDescent="0.25">
      <c r="G496">
        <v>2019</v>
      </c>
      <c r="H496" s="48">
        <v>2017</v>
      </c>
      <c r="I496" t="s">
        <v>1162</v>
      </c>
      <c r="J496" t="s">
        <v>18</v>
      </c>
      <c r="K496" t="s">
        <v>1161</v>
      </c>
      <c r="L496" t="s">
        <v>10066</v>
      </c>
      <c r="M496" s="32">
        <v>81351111</v>
      </c>
      <c r="N496" s="32">
        <f>SUM(Table15[[#This Row],[Federal]:[Local]])</f>
        <v>1000000</v>
      </c>
      <c r="O496" s="32">
        <v>900000</v>
      </c>
      <c r="P496" s="32">
        <v>0</v>
      </c>
      <c r="Q496" s="32">
        <v>100000</v>
      </c>
    </row>
    <row r="497" spans="7:17" ht="15" hidden="1" customHeight="1" x14ac:dyDescent="0.25">
      <c r="G497">
        <v>2019</v>
      </c>
      <c r="H497" s="48">
        <v>2017</v>
      </c>
      <c r="I497" t="s">
        <v>1162</v>
      </c>
      <c r="J497" t="s">
        <v>18</v>
      </c>
      <c r="K497" t="s">
        <v>1161</v>
      </c>
      <c r="L497" t="s">
        <v>10067</v>
      </c>
      <c r="M497" s="32">
        <v>81351111</v>
      </c>
      <c r="N497" s="32">
        <f>SUM(Table15[[#This Row],[Federal]:[Local]])</f>
        <v>290000</v>
      </c>
      <c r="O497" s="32">
        <v>261000</v>
      </c>
      <c r="P497" s="32">
        <v>0</v>
      </c>
      <c r="Q497" s="32">
        <v>29000</v>
      </c>
    </row>
    <row r="498" spans="7:17" ht="15" hidden="1" customHeight="1" x14ac:dyDescent="0.25">
      <c r="G498">
        <v>2019</v>
      </c>
      <c r="H498" s="48">
        <v>2017</v>
      </c>
      <c r="I498" t="s">
        <v>4524</v>
      </c>
      <c r="J498" t="s">
        <v>18</v>
      </c>
      <c r="K498" t="s">
        <v>4523</v>
      </c>
      <c r="L498" t="s">
        <v>10068</v>
      </c>
      <c r="M498" s="32">
        <v>81351111</v>
      </c>
      <c r="N498" s="32">
        <f>SUM(Table15[[#This Row],[Federal]:[Local]])</f>
        <v>424200</v>
      </c>
      <c r="O498" s="32">
        <v>0</v>
      </c>
      <c r="P498" s="32">
        <v>381780</v>
      </c>
      <c r="Q498" s="32">
        <v>42420</v>
      </c>
    </row>
    <row r="499" spans="7:17" ht="15" hidden="1" customHeight="1" x14ac:dyDescent="0.25">
      <c r="G499">
        <v>2019</v>
      </c>
      <c r="H499" s="48">
        <v>2017</v>
      </c>
      <c r="I499" t="s">
        <v>4524</v>
      </c>
      <c r="J499" t="s">
        <v>18</v>
      </c>
      <c r="K499" t="s">
        <v>4523</v>
      </c>
      <c r="L499" t="s">
        <v>10069</v>
      </c>
      <c r="M499" s="32">
        <v>81351111</v>
      </c>
      <c r="N499" s="32">
        <f>SUM(Table15[[#This Row],[Federal]:[Local]])</f>
        <v>170200</v>
      </c>
      <c r="O499" s="32">
        <v>0</v>
      </c>
      <c r="P499" s="32">
        <v>153180</v>
      </c>
      <c r="Q499" s="32">
        <v>17020</v>
      </c>
    </row>
    <row r="500" spans="7:17" ht="15" hidden="1" customHeight="1" x14ac:dyDescent="0.25">
      <c r="G500">
        <v>2019</v>
      </c>
      <c r="H500" s="48">
        <v>2017</v>
      </c>
      <c r="I500" t="s">
        <v>4524</v>
      </c>
      <c r="J500" t="s">
        <v>18</v>
      </c>
      <c r="K500" t="s">
        <v>4523</v>
      </c>
      <c r="L500" t="s">
        <v>10070</v>
      </c>
      <c r="M500" s="32">
        <v>81351111</v>
      </c>
      <c r="N500" s="32">
        <f>SUM(Table15[[#This Row],[Federal]:[Local]])</f>
        <v>24100</v>
      </c>
      <c r="O500" s="32">
        <v>0</v>
      </c>
      <c r="P500" s="32">
        <v>21690</v>
      </c>
      <c r="Q500" s="32">
        <v>2410</v>
      </c>
    </row>
    <row r="501" spans="7:17" ht="15" hidden="1" customHeight="1" x14ac:dyDescent="0.25">
      <c r="G501">
        <v>2019</v>
      </c>
      <c r="H501" s="48">
        <v>2017</v>
      </c>
      <c r="I501" t="s">
        <v>4524</v>
      </c>
      <c r="J501" t="s">
        <v>18</v>
      </c>
      <c r="K501" t="s">
        <v>4523</v>
      </c>
      <c r="L501" t="s">
        <v>10071</v>
      </c>
      <c r="M501" s="32">
        <v>81351111</v>
      </c>
      <c r="N501" s="32">
        <f>SUM(Table15[[#This Row],[Federal]:[Local]])</f>
        <v>12000</v>
      </c>
      <c r="O501" s="32">
        <v>0</v>
      </c>
      <c r="P501" s="32">
        <v>10800</v>
      </c>
      <c r="Q501" s="32">
        <v>1200</v>
      </c>
    </row>
    <row r="502" spans="7:17" ht="15" hidden="1" customHeight="1" x14ac:dyDescent="0.25">
      <c r="G502">
        <v>2019</v>
      </c>
      <c r="H502" s="48">
        <v>2017</v>
      </c>
      <c r="I502" t="s">
        <v>4524</v>
      </c>
      <c r="J502" t="s">
        <v>18</v>
      </c>
      <c r="K502" t="s">
        <v>4523</v>
      </c>
      <c r="L502" t="s">
        <v>10072</v>
      </c>
      <c r="M502" s="32">
        <v>81351111</v>
      </c>
      <c r="N502" s="32">
        <f>SUM(Table15[[#This Row],[Federal]:[Local]])</f>
        <v>0</v>
      </c>
      <c r="O502" s="32">
        <v>0</v>
      </c>
      <c r="P502" s="32">
        <v>0</v>
      </c>
      <c r="Q502" s="32">
        <v>0</v>
      </c>
    </row>
    <row r="503" spans="7:17" ht="15" hidden="1" customHeight="1" x14ac:dyDescent="0.25">
      <c r="G503">
        <v>2019</v>
      </c>
      <c r="H503" s="48">
        <v>2017</v>
      </c>
      <c r="I503" t="s">
        <v>4524</v>
      </c>
      <c r="J503" t="s">
        <v>18</v>
      </c>
      <c r="K503" t="s">
        <v>4523</v>
      </c>
      <c r="L503" t="s">
        <v>9556</v>
      </c>
      <c r="M503" s="32">
        <v>81351111</v>
      </c>
      <c r="N503" s="32">
        <f>SUM(Table15[[#This Row],[Federal]:[Local]])</f>
        <v>95700</v>
      </c>
      <c r="O503" s="32">
        <v>0</v>
      </c>
      <c r="P503" s="32">
        <v>86130</v>
      </c>
      <c r="Q503" s="32">
        <v>9570</v>
      </c>
    </row>
    <row r="504" spans="7:17" ht="15" hidden="1" customHeight="1" x14ac:dyDescent="0.25">
      <c r="G504">
        <v>2019</v>
      </c>
      <c r="H504" s="48">
        <v>2017</v>
      </c>
      <c r="I504" t="s">
        <v>4524</v>
      </c>
      <c r="J504" t="s">
        <v>18</v>
      </c>
      <c r="K504" t="s">
        <v>4523</v>
      </c>
      <c r="L504" t="s">
        <v>10073</v>
      </c>
      <c r="M504" s="32">
        <v>81351111</v>
      </c>
      <c r="N504" s="32">
        <f>SUM(Table15[[#This Row],[Federal]:[Local]])</f>
        <v>265600</v>
      </c>
      <c r="O504" s="32">
        <v>0</v>
      </c>
      <c r="P504" s="32">
        <v>239040</v>
      </c>
      <c r="Q504" s="32">
        <v>26560</v>
      </c>
    </row>
    <row r="505" spans="7:17" ht="15" hidden="1" customHeight="1" x14ac:dyDescent="0.25">
      <c r="G505">
        <v>2019</v>
      </c>
      <c r="H505" s="48">
        <v>2017</v>
      </c>
      <c r="I505" t="s">
        <v>4524</v>
      </c>
      <c r="J505" t="s">
        <v>18</v>
      </c>
      <c r="K505" t="s">
        <v>4523</v>
      </c>
      <c r="L505" t="s">
        <v>10074</v>
      </c>
      <c r="M505" s="32">
        <v>81351111</v>
      </c>
      <c r="N505" s="32">
        <f>SUM(Table15[[#This Row],[Federal]:[Local]])</f>
        <v>0</v>
      </c>
      <c r="O505" s="32">
        <v>0</v>
      </c>
      <c r="P505" s="32">
        <v>0</v>
      </c>
      <c r="Q505" s="32">
        <v>0</v>
      </c>
    </row>
    <row r="506" spans="7:17" ht="15" hidden="1" customHeight="1" x14ac:dyDescent="0.25">
      <c r="G506">
        <v>2019</v>
      </c>
      <c r="H506" s="48">
        <v>2017</v>
      </c>
      <c r="I506" t="s">
        <v>4524</v>
      </c>
      <c r="J506" t="s">
        <v>18</v>
      </c>
      <c r="K506" t="s">
        <v>4523</v>
      </c>
      <c r="L506" t="s">
        <v>9945</v>
      </c>
      <c r="M506" s="32">
        <v>81351111</v>
      </c>
      <c r="N506" s="32">
        <f>SUM(Table15[[#This Row],[Federal]:[Local]])</f>
        <v>135000</v>
      </c>
      <c r="O506" s="32">
        <v>0</v>
      </c>
      <c r="P506" s="32">
        <v>121500</v>
      </c>
      <c r="Q506" s="32">
        <v>13500</v>
      </c>
    </row>
    <row r="507" spans="7:17" ht="15" hidden="1" customHeight="1" x14ac:dyDescent="0.25">
      <c r="G507">
        <v>2019</v>
      </c>
      <c r="H507" s="48">
        <v>2017</v>
      </c>
      <c r="I507" t="s">
        <v>4524</v>
      </c>
      <c r="J507" t="s">
        <v>18</v>
      </c>
      <c r="K507" t="s">
        <v>4523</v>
      </c>
      <c r="L507" t="s">
        <v>10075</v>
      </c>
      <c r="M507" s="32">
        <v>81351111</v>
      </c>
      <c r="N507" s="32">
        <f>SUM(Table15[[#This Row],[Federal]:[Local]])</f>
        <v>34600</v>
      </c>
      <c r="O507" s="32">
        <v>0</v>
      </c>
      <c r="P507" s="32">
        <v>31140</v>
      </c>
      <c r="Q507" s="32">
        <v>3460</v>
      </c>
    </row>
    <row r="508" spans="7:17" ht="15" hidden="1" customHeight="1" x14ac:dyDescent="0.25">
      <c r="G508">
        <v>2019</v>
      </c>
      <c r="H508" s="48">
        <v>2017</v>
      </c>
      <c r="I508" t="s">
        <v>4524</v>
      </c>
      <c r="J508" t="s">
        <v>18</v>
      </c>
      <c r="K508" t="s">
        <v>4523</v>
      </c>
      <c r="L508" t="s">
        <v>10076</v>
      </c>
      <c r="M508" s="32">
        <v>81351111</v>
      </c>
      <c r="N508" s="32">
        <f>SUM(Table15[[#This Row],[Federal]:[Local]])</f>
        <v>251000</v>
      </c>
      <c r="O508" s="32">
        <v>0</v>
      </c>
      <c r="P508" s="32">
        <v>225900</v>
      </c>
      <c r="Q508" s="32">
        <v>25100</v>
      </c>
    </row>
    <row r="509" spans="7:17" ht="15" hidden="1" customHeight="1" x14ac:dyDescent="0.25">
      <c r="G509">
        <v>2019</v>
      </c>
      <c r="H509" s="48">
        <v>2017</v>
      </c>
      <c r="I509" t="s">
        <v>4524</v>
      </c>
      <c r="J509" t="s">
        <v>18</v>
      </c>
      <c r="K509" t="s">
        <v>4523</v>
      </c>
      <c r="L509" t="s">
        <v>10077</v>
      </c>
      <c r="M509" s="32">
        <v>81351111</v>
      </c>
      <c r="N509" s="32">
        <f>SUM(Table15[[#This Row],[Federal]:[Local]])</f>
        <v>150000</v>
      </c>
      <c r="O509" s="32">
        <v>135000</v>
      </c>
      <c r="P509" s="32">
        <v>0</v>
      </c>
      <c r="Q509" s="32">
        <v>15000</v>
      </c>
    </row>
    <row r="510" spans="7:17" ht="15" hidden="1" customHeight="1" x14ac:dyDescent="0.25">
      <c r="G510">
        <v>2019</v>
      </c>
      <c r="H510" s="48">
        <v>2017</v>
      </c>
      <c r="I510" t="s">
        <v>4715</v>
      </c>
      <c r="J510" t="s">
        <v>18</v>
      </c>
      <c r="K510" t="s">
        <v>10078</v>
      </c>
      <c r="L510" t="s">
        <v>10079</v>
      </c>
      <c r="M510" s="32">
        <v>81351111</v>
      </c>
      <c r="N510" s="32">
        <f>SUM(Table15[[#This Row],[Federal]:[Local]])</f>
        <v>115000</v>
      </c>
      <c r="O510" s="32">
        <v>103500</v>
      </c>
      <c r="P510" s="32">
        <v>0</v>
      </c>
      <c r="Q510" s="32">
        <v>11500</v>
      </c>
    </row>
    <row r="511" spans="7:17" ht="15" hidden="1" customHeight="1" x14ac:dyDescent="0.25">
      <c r="G511">
        <v>2019</v>
      </c>
      <c r="H511" s="48">
        <v>2017</v>
      </c>
      <c r="I511" t="s">
        <v>4715</v>
      </c>
      <c r="J511" t="s">
        <v>18</v>
      </c>
      <c r="K511" t="s">
        <v>10078</v>
      </c>
      <c r="L511" t="s">
        <v>10080</v>
      </c>
      <c r="M511" s="32">
        <v>81351111</v>
      </c>
      <c r="N511" s="32">
        <f>SUM(Table15[[#This Row],[Federal]:[Local]])</f>
        <v>240000</v>
      </c>
      <c r="O511" s="32">
        <v>216000</v>
      </c>
      <c r="P511" s="32">
        <v>0</v>
      </c>
      <c r="Q511" s="32">
        <v>24000</v>
      </c>
    </row>
    <row r="512" spans="7:17" ht="15" hidden="1" customHeight="1" x14ac:dyDescent="0.25">
      <c r="G512">
        <v>2019</v>
      </c>
      <c r="H512" s="48">
        <v>2017</v>
      </c>
      <c r="I512" t="s">
        <v>4715</v>
      </c>
      <c r="J512" t="s">
        <v>18</v>
      </c>
      <c r="K512" t="s">
        <v>10078</v>
      </c>
      <c r="L512" t="s">
        <v>10081</v>
      </c>
      <c r="M512" s="32">
        <v>81351111</v>
      </c>
      <c r="N512" s="32">
        <f>SUM(Table15[[#This Row],[Federal]:[Local]])</f>
        <v>180000</v>
      </c>
      <c r="O512" s="32">
        <v>162000</v>
      </c>
      <c r="P512" s="32">
        <v>0</v>
      </c>
      <c r="Q512" s="32">
        <v>18000</v>
      </c>
    </row>
    <row r="513" spans="7:17" ht="15" hidden="1" customHeight="1" x14ac:dyDescent="0.25">
      <c r="G513">
        <v>2019</v>
      </c>
      <c r="H513" s="48">
        <v>2017</v>
      </c>
      <c r="I513" t="s">
        <v>4715</v>
      </c>
      <c r="J513" t="s">
        <v>18</v>
      </c>
      <c r="K513" t="s">
        <v>10078</v>
      </c>
      <c r="L513" t="s">
        <v>10082</v>
      </c>
      <c r="M513" s="32">
        <v>81351111</v>
      </c>
      <c r="N513" s="32">
        <f>SUM(Table15[[#This Row],[Federal]:[Local]])</f>
        <v>90000</v>
      </c>
      <c r="O513" s="32">
        <v>81000</v>
      </c>
      <c r="P513" s="32">
        <v>0</v>
      </c>
      <c r="Q513" s="32">
        <v>9000</v>
      </c>
    </row>
    <row r="514" spans="7:17" ht="15" hidden="1" customHeight="1" x14ac:dyDescent="0.25">
      <c r="G514">
        <v>2019</v>
      </c>
      <c r="H514" s="48">
        <v>2017</v>
      </c>
      <c r="I514" t="s">
        <v>4715</v>
      </c>
      <c r="J514" t="s">
        <v>18</v>
      </c>
      <c r="K514" t="s">
        <v>10078</v>
      </c>
      <c r="L514" t="s">
        <v>10083</v>
      </c>
      <c r="M514" s="32">
        <v>81351111</v>
      </c>
      <c r="N514" s="32">
        <f>SUM(Table15[[#This Row],[Federal]:[Local]])</f>
        <v>90000</v>
      </c>
      <c r="O514" s="32">
        <v>81000</v>
      </c>
      <c r="P514" s="32">
        <v>0</v>
      </c>
      <c r="Q514" s="32">
        <v>9000</v>
      </c>
    </row>
    <row r="515" spans="7:17" ht="15" hidden="1" customHeight="1" x14ac:dyDescent="0.25">
      <c r="G515">
        <v>2019</v>
      </c>
      <c r="H515" s="48">
        <v>2017</v>
      </c>
      <c r="I515" t="s">
        <v>4715</v>
      </c>
      <c r="J515" t="s">
        <v>18</v>
      </c>
      <c r="K515" t="s">
        <v>10078</v>
      </c>
      <c r="L515" t="s">
        <v>10084</v>
      </c>
      <c r="M515" s="32">
        <v>81351111</v>
      </c>
      <c r="N515" s="32">
        <f>SUM(Table15[[#This Row],[Federal]:[Local]])</f>
        <v>40000</v>
      </c>
      <c r="O515" s="32">
        <v>36000</v>
      </c>
      <c r="P515" s="32">
        <v>0</v>
      </c>
      <c r="Q515" s="32">
        <v>4000</v>
      </c>
    </row>
    <row r="516" spans="7:17" ht="15" hidden="1" customHeight="1" x14ac:dyDescent="0.25">
      <c r="G516">
        <v>2019</v>
      </c>
      <c r="H516" s="48">
        <v>2017</v>
      </c>
      <c r="I516" t="s">
        <v>4715</v>
      </c>
      <c r="J516" t="s">
        <v>18</v>
      </c>
      <c r="K516" t="s">
        <v>10078</v>
      </c>
      <c r="L516" t="s">
        <v>10085</v>
      </c>
      <c r="M516" s="32">
        <v>81351111</v>
      </c>
      <c r="N516" s="32">
        <f>SUM(Table15[[#This Row],[Federal]:[Local]])</f>
        <v>270000</v>
      </c>
      <c r="O516" s="32">
        <v>243000</v>
      </c>
      <c r="P516" s="32">
        <v>0</v>
      </c>
      <c r="Q516" s="32">
        <v>27000</v>
      </c>
    </row>
    <row r="517" spans="7:17" ht="15" hidden="1" customHeight="1" x14ac:dyDescent="0.25">
      <c r="G517">
        <v>2019</v>
      </c>
      <c r="H517" s="48">
        <v>2017</v>
      </c>
      <c r="I517" t="s">
        <v>4715</v>
      </c>
      <c r="J517" t="s">
        <v>18</v>
      </c>
      <c r="K517" t="s">
        <v>10078</v>
      </c>
      <c r="L517" t="s">
        <v>10086</v>
      </c>
      <c r="M517" s="32">
        <v>81351111</v>
      </c>
      <c r="N517" s="32">
        <f>SUM(Table15[[#This Row],[Federal]:[Local]])</f>
        <v>70000</v>
      </c>
      <c r="O517" s="32">
        <v>63000</v>
      </c>
      <c r="P517" s="32">
        <v>0</v>
      </c>
      <c r="Q517" s="32">
        <v>7000</v>
      </c>
    </row>
    <row r="518" spans="7:17" ht="15" hidden="1" customHeight="1" x14ac:dyDescent="0.25">
      <c r="G518">
        <v>2019</v>
      </c>
      <c r="H518" s="48">
        <v>2017</v>
      </c>
      <c r="I518" t="s">
        <v>4715</v>
      </c>
      <c r="J518" t="s">
        <v>18</v>
      </c>
      <c r="K518" t="s">
        <v>10078</v>
      </c>
      <c r="L518" t="s">
        <v>10087</v>
      </c>
      <c r="M518" s="32">
        <v>81351111</v>
      </c>
      <c r="N518" s="32">
        <f>SUM(Table15[[#This Row],[Federal]:[Local]])</f>
        <v>5000</v>
      </c>
      <c r="O518" s="32">
        <v>4500</v>
      </c>
      <c r="P518" s="32">
        <v>0</v>
      </c>
      <c r="Q518" s="32">
        <v>500</v>
      </c>
    </row>
    <row r="519" spans="7:17" ht="15" hidden="1" customHeight="1" x14ac:dyDescent="0.25">
      <c r="G519">
        <v>2019</v>
      </c>
      <c r="H519" s="48">
        <v>2017</v>
      </c>
      <c r="I519" t="s">
        <v>4715</v>
      </c>
      <c r="J519" t="s">
        <v>18</v>
      </c>
      <c r="K519" t="s">
        <v>10078</v>
      </c>
      <c r="L519" t="s">
        <v>10088</v>
      </c>
      <c r="M519" s="32">
        <v>81351111</v>
      </c>
      <c r="N519" s="32">
        <f>SUM(Table15[[#This Row],[Federal]:[Local]])</f>
        <v>190000</v>
      </c>
      <c r="O519" s="32">
        <v>171000</v>
      </c>
      <c r="P519" s="32">
        <v>0</v>
      </c>
      <c r="Q519" s="32">
        <v>19000</v>
      </c>
    </row>
    <row r="520" spans="7:17" ht="15" hidden="1" customHeight="1" x14ac:dyDescent="0.25">
      <c r="G520">
        <v>2019</v>
      </c>
      <c r="H520" s="48">
        <v>2017</v>
      </c>
      <c r="I520" t="s">
        <v>4715</v>
      </c>
      <c r="J520" t="s">
        <v>18</v>
      </c>
      <c r="K520" t="s">
        <v>10078</v>
      </c>
      <c r="L520" t="s">
        <v>10089</v>
      </c>
      <c r="M520" s="32">
        <v>81351111</v>
      </c>
      <c r="N520" s="32">
        <f>SUM(Table15[[#This Row],[Federal]:[Local]])</f>
        <v>10000</v>
      </c>
      <c r="O520" s="32">
        <v>9000</v>
      </c>
      <c r="P520" s="32">
        <v>0</v>
      </c>
      <c r="Q520" s="32">
        <v>1000</v>
      </c>
    </row>
    <row r="521" spans="7:17" ht="15" hidden="1" customHeight="1" x14ac:dyDescent="0.25">
      <c r="G521">
        <v>2019</v>
      </c>
      <c r="H521" s="48">
        <v>2017</v>
      </c>
      <c r="I521" t="s">
        <v>4715</v>
      </c>
      <c r="J521" t="s">
        <v>18</v>
      </c>
      <c r="K521" t="s">
        <v>10078</v>
      </c>
      <c r="L521" t="s">
        <v>10090</v>
      </c>
      <c r="M521" s="32">
        <v>81351111</v>
      </c>
      <c r="N521" s="32">
        <f>SUM(Table15[[#This Row],[Federal]:[Local]])</f>
        <v>230000</v>
      </c>
      <c r="O521" s="32">
        <v>207000</v>
      </c>
      <c r="P521" s="32">
        <v>0</v>
      </c>
      <c r="Q521" s="32">
        <v>23000</v>
      </c>
    </row>
    <row r="522" spans="7:17" ht="15" hidden="1" customHeight="1" x14ac:dyDescent="0.25">
      <c r="G522">
        <v>2019</v>
      </c>
      <c r="H522" s="48">
        <v>2017</v>
      </c>
      <c r="I522" t="s">
        <v>4715</v>
      </c>
      <c r="J522" t="s">
        <v>18</v>
      </c>
      <c r="K522" t="s">
        <v>10078</v>
      </c>
      <c r="L522" t="s">
        <v>10091</v>
      </c>
      <c r="M522" s="32">
        <v>81351111</v>
      </c>
      <c r="N522" s="32">
        <f>SUM(Table15[[#This Row],[Federal]:[Local]])</f>
        <v>300000</v>
      </c>
      <c r="O522" s="32">
        <v>270000</v>
      </c>
      <c r="P522" s="32">
        <v>0</v>
      </c>
      <c r="Q522" s="32">
        <v>30000</v>
      </c>
    </row>
    <row r="523" spans="7:17" ht="15" hidden="1" customHeight="1" x14ac:dyDescent="0.25">
      <c r="G523">
        <v>2019</v>
      </c>
      <c r="H523" s="48">
        <v>2017</v>
      </c>
      <c r="I523" t="s">
        <v>4715</v>
      </c>
      <c r="J523" t="s">
        <v>18</v>
      </c>
      <c r="K523" t="s">
        <v>10078</v>
      </c>
      <c r="L523" t="s">
        <v>10092</v>
      </c>
      <c r="M523" s="32">
        <v>81351111</v>
      </c>
      <c r="N523" s="32">
        <f>SUM(Table15[[#This Row],[Federal]:[Local]])</f>
        <v>165000</v>
      </c>
      <c r="O523" s="32">
        <v>148500</v>
      </c>
      <c r="P523" s="32">
        <v>0</v>
      </c>
      <c r="Q523" s="32">
        <v>16500</v>
      </c>
    </row>
    <row r="524" spans="7:17" ht="15" hidden="1" customHeight="1" x14ac:dyDescent="0.25">
      <c r="G524">
        <v>2019</v>
      </c>
      <c r="H524" s="48">
        <v>2017</v>
      </c>
      <c r="I524" t="s">
        <v>4739</v>
      </c>
      <c r="J524" t="s">
        <v>18</v>
      </c>
      <c r="K524" t="s">
        <v>4738</v>
      </c>
      <c r="L524" t="s">
        <v>10093</v>
      </c>
      <c r="M524" s="32">
        <v>81351111</v>
      </c>
      <c r="N524" s="32">
        <f>SUM(Table15[[#This Row],[Federal]:[Local]])</f>
        <v>45000</v>
      </c>
      <c r="O524" s="32">
        <v>0</v>
      </c>
      <c r="P524" s="32">
        <v>40500</v>
      </c>
      <c r="Q524" s="32">
        <v>4500</v>
      </c>
    </row>
    <row r="525" spans="7:17" ht="15" hidden="1" customHeight="1" x14ac:dyDescent="0.25">
      <c r="G525">
        <v>2019</v>
      </c>
      <c r="H525" s="48">
        <v>2017</v>
      </c>
      <c r="I525" t="s">
        <v>4739</v>
      </c>
      <c r="J525" t="s">
        <v>18</v>
      </c>
      <c r="K525" t="s">
        <v>4738</v>
      </c>
      <c r="L525" t="s">
        <v>10094</v>
      </c>
      <c r="M525" s="32">
        <v>81351111</v>
      </c>
      <c r="N525" s="32">
        <f>SUM(Table15[[#This Row],[Federal]:[Local]])</f>
        <v>45000</v>
      </c>
      <c r="O525" s="32">
        <v>0</v>
      </c>
      <c r="P525" s="32">
        <v>40500</v>
      </c>
      <c r="Q525" s="32">
        <v>4500</v>
      </c>
    </row>
    <row r="526" spans="7:17" ht="15" hidden="1" customHeight="1" x14ac:dyDescent="0.25">
      <c r="G526">
        <v>2019</v>
      </c>
      <c r="H526" s="48">
        <v>2017</v>
      </c>
      <c r="I526" t="s">
        <v>4739</v>
      </c>
      <c r="J526" t="s">
        <v>18</v>
      </c>
      <c r="K526" t="s">
        <v>4738</v>
      </c>
      <c r="L526" t="s">
        <v>10095</v>
      </c>
      <c r="M526" s="32">
        <v>81351111</v>
      </c>
      <c r="N526" s="32">
        <f>SUM(Table15[[#This Row],[Federal]:[Local]])</f>
        <v>25000</v>
      </c>
      <c r="O526" s="32">
        <v>0</v>
      </c>
      <c r="P526" s="32">
        <v>22500</v>
      </c>
      <c r="Q526" s="32">
        <v>2500</v>
      </c>
    </row>
    <row r="527" spans="7:17" ht="15" hidden="1" customHeight="1" x14ac:dyDescent="0.25">
      <c r="G527">
        <v>2019</v>
      </c>
      <c r="H527" s="48">
        <v>2017</v>
      </c>
      <c r="I527" t="s">
        <v>4739</v>
      </c>
      <c r="J527" t="s">
        <v>18</v>
      </c>
      <c r="K527" t="s">
        <v>4738</v>
      </c>
      <c r="L527" t="s">
        <v>10096</v>
      </c>
      <c r="M527" s="32">
        <v>81351111</v>
      </c>
      <c r="N527" s="32">
        <f>SUM(Table15[[#This Row],[Federal]:[Local]])</f>
        <v>62295</v>
      </c>
      <c r="O527" s="32">
        <v>0</v>
      </c>
      <c r="P527" s="32">
        <v>56065</v>
      </c>
      <c r="Q527" s="32">
        <v>6230</v>
      </c>
    </row>
    <row r="528" spans="7:17" ht="15" hidden="1" customHeight="1" x14ac:dyDescent="0.25">
      <c r="G528">
        <v>2019</v>
      </c>
      <c r="H528" s="48">
        <v>2017</v>
      </c>
      <c r="I528" t="s">
        <v>4739</v>
      </c>
      <c r="J528" t="s">
        <v>18</v>
      </c>
      <c r="K528" t="s">
        <v>4738</v>
      </c>
      <c r="L528" t="s">
        <v>10097</v>
      </c>
      <c r="M528" s="32">
        <v>81351111</v>
      </c>
      <c r="N528" s="32">
        <f>SUM(Table15[[#This Row],[Federal]:[Local]])</f>
        <v>25000</v>
      </c>
      <c r="O528" s="32">
        <v>0</v>
      </c>
      <c r="P528" s="32">
        <v>22500</v>
      </c>
      <c r="Q528" s="32">
        <v>2500</v>
      </c>
    </row>
    <row r="529" spans="7:17" ht="15" hidden="1" customHeight="1" x14ac:dyDescent="0.25">
      <c r="G529">
        <v>2019</v>
      </c>
      <c r="H529" s="48">
        <v>2017</v>
      </c>
      <c r="I529" t="s">
        <v>4739</v>
      </c>
      <c r="J529" t="s">
        <v>18</v>
      </c>
      <c r="K529" t="s">
        <v>4738</v>
      </c>
      <c r="L529" t="s">
        <v>10098</v>
      </c>
      <c r="M529" s="32">
        <v>81351111</v>
      </c>
      <c r="N529" s="32">
        <f>SUM(Table15[[#This Row],[Federal]:[Local]])</f>
        <v>55000</v>
      </c>
      <c r="O529" s="32">
        <v>0</v>
      </c>
      <c r="P529" s="32">
        <v>49500</v>
      </c>
      <c r="Q529" s="32">
        <v>5500</v>
      </c>
    </row>
    <row r="530" spans="7:17" ht="15" hidden="1" customHeight="1" x14ac:dyDescent="0.25">
      <c r="G530">
        <v>2019</v>
      </c>
      <c r="H530" s="48">
        <v>2017</v>
      </c>
      <c r="I530" t="s">
        <v>4090</v>
      </c>
      <c r="J530" t="s">
        <v>18</v>
      </c>
      <c r="K530" t="s">
        <v>4089</v>
      </c>
      <c r="L530" t="s">
        <v>10099</v>
      </c>
      <c r="M530" s="32">
        <v>81351111</v>
      </c>
      <c r="N530" s="32">
        <f>SUM(Table15[[#This Row],[Federal]:[Local]])</f>
        <v>1277778</v>
      </c>
      <c r="O530" s="32">
        <v>1150001</v>
      </c>
      <c r="P530" s="32">
        <v>0</v>
      </c>
      <c r="Q530" s="32">
        <v>127777</v>
      </c>
    </row>
    <row r="531" spans="7:17" ht="15" hidden="1" customHeight="1" x14ac:dyDescent="0.25">
      <c r="G531">
        <v>2019</v>
      </c>
      <c r="H531" s="48">
        <v>2017</v>
      </c>
      <c r="I531" t="s">
        <v>5334</v>
      </c>
      <c r="J531" t="s">
        <v>18</v>
      </c>
      <c r="K531" t="s">
        <v>9775</v>
      </c>
      <c r="L531" t="s">
        <v>10100</v>
      </c>
      <c r="M531" s="32">
        <v>81351111</v>
      </c>
      <c r="N531" s="32">
        <f>SUM(Table15[[#This Row],[Federal]:[Local]])</f>
        <v>295000</v>
      </c>
      <c r="O531" s="32">
        <v>265500</v>
      </c>
      <c r="P531" s="32">
        <v>0</v>
      </c>
      <c r="Q531" s="32">
        <v>29500</v>
      </c>
    </row>
    <row r="532" spans="7:17" ht="15" hidden="1" customHeight="1" x14ac:dyDescent="0.25">
      <c r="G532">
        <v>2019</v>
      </c>
      <c r="H532" s="48">
        <v>2017</v>
      </c>
      <c r="I532" t="s">
        <v>5334</v>
      </c>
      <c r="J532" t="s">
        <v>18</v>
      </c>
      <c r="K532" t="s">
        <v>9775</v>
      </c>
      <c r="L532" t="s">
        <v>10101</v>
      </c>
      <c r="M532" s="32">
        <v>81351111</v>
      </c>
      <c r="N532" s="32">
        <f>SUM(Table15[[#This Row],[Federal]:[Local]])</f>
        <v>416834</v>
      </c>
      <c r="O532" s="32">
        <v>375151</v>
      </c>
      <c r="P532" s="32">
        <v>0</v>
      </c>
      <c r="Q532" s="32">
        <v>41683</v>
      </c>
    </row>
    <row r="533" spans="7:17" ht="15" hidden="1" customHeight="1" x14ac:dyDescent="0.25">
      <c r="G533">
        <v>2019</v>
      </c>
      <c r="H533" s="48">
        <v>2017</v>
      </c>
      <c r="I533" t="s">
        <v>5334</v>
      </c>
      <c r="J533" t="s">
        <v>18</v>
      </c>
      <c r="K533" t="s">
        <v>9775</v>
      </c>
      <c r="L533" t="s">
        <v>10102</v>
      </c>
      <c r="M533" s="32">
        <v>81351111</v>
      </c>
      <c r="N533" s="32">
        <f>SUM(Table15[[#This Row],[Federal]:[Local]])</f>
        <v>1735000</v>
      </c>
      <c r="O533" s="32">
        <v>1561500</v>
      </c>
      <c r="P533" s="32">
        <v>0</v>
      </c>
      <c r="Q533" s="32">
        <v>173500</v>
      </c>
    </row>
    <row r="534" spans="7:17" ht="15" hidden="1" customHeight="1" x14ac:dyDescent="0.25">
      <c r="G534">
        <v>2019</v>
      </c>
      <c r="H534" s="48">
        <v>2017</v>
      </c>
      <c r="I534" t="s">
        <v>5334</v>
      </c>
      <c r="J534" t="s">
        <v>18</v>
      </c>
      <c r="K534" t="s">
        <v>9775</v>
      </c>
      <c r="L534" t="s">
        <v>10103</v>
      </c>
      <c r="M534" s="32">
        <v>81351111</v>
      </c>
      <c r="N534" s="32">
        <f>SUM(Table15[[#This Row],[Federal]:[Local]])</f>
        <v>45000</v>
      </c>
      <c r="O534" s="32">
        <v>40500</v>
      </c>
      <c r="P534" s="32">
        <v>0</v>
      </c>
      <c r="Q534" s="32">
        <v>4500</v>
      </c>
    </row>
    <row r="535" spans="7:17" ht="15" hidden="1" customHeight="1" x14ac:dyDescent="0.25">
      <c r="G535">
        <v>2019</v>
      </c>
      <c r="H535" s="48">
        <v>2017</v>
      </c>
      <c r="I535" t="s">
        <v>5334</v>
      </c>
      <c r="J535" t="s">
        <v>18</v>
      </c>
      <c r="K535" t="s">
        <v>9775</v>
      </c>
      <c r="L535" t="s">
        <v>10104</v>
      </c>
      <c r="M535" s="32">
        <v>81351111</v>
      </c>
      <c r="N535" s="32">
        <f>SUM(Table15[[#This Row],[Federal]:[Local]])</f>
        <v>170000</v>
      </c>
      <c r="O535" s="32">
        <v>153000</v>
      </c>
      <c r="P535" s="32">
        <v>0</v>
      </c>
      <c r="Q535" s="32">
        <v>17000</v>
      </c>
    </row>
    <row r="536" spans="7:17" ht="15" hidden="1" customHeight="1" x14ac:dyDescent="0.25">
      <c r="G536">
        <v>2019</v>
      </c>
      <c r="H536" s="48">
        <v>2017</v>
      </c>
      <c r="I536" t="s">
        <v>5334</v>
      </c>
      <c r="J536" t="s">
        <v>18</v>
      </c>
      <c r="K536" t="s">
        <v>9775</v>
      </c>
      <c r="L536" t="s">
        <v>10105</v>
      </c>
      <c r="M536" s="32">
        <v>81351111</v>
      </c>
      <c r="N536" s="32">
        <f>SUM(Table15[[#This Row],[Federal]:[Local]])</f>
        <v>255000</v>
      </c>
      <c r="O536" s="32">
        <v>229500</v>
      </c>
      <c r="P536" s="32">
        <v>0</v>
      </c>
      <c r="Q536" s="32">
        <v>25500</v>
      </c>
    </row>
    <row r="537" spans="7:17" ht="15" hidden="1" customHeight="1" x14ac:dyDescent="0.25">
      <c r="G537">
        <v>2019</v>
      </c>
      <c r="H537" s="48">
        <v>2017</v>
      </c>
      <c r="I537" t="s">
        <v>5334</v>
      </c>
      <c r="J537" t="s">
        <v>18</v>
      </c>
      <c r="K537" t="s">
        <v>9775</v>
      </c>
      <c r="L537" t="s">
        <v>10106</v>
      </c>
      <c r="M537" s="32">
        <v>81351111</v>
      </c>
      <c r="N537" s="32">
        <f>SUM(Table15[[#This Row],[Federal]:[Local]])</f>
        <v>390000</v>
      </c>
      <c r="O537" s="32">
        <v>351000</v>
      </c>
      <c r="P537" s="32">
        <v>0</v>
      </c>
      <c r="Q537" s="32">
        <v>39000</v>
      </c>
    </row>
    <row r="538" spans="7:17" ht="15" hidden="1" customHeight="1" x14ac:dyDescent="0.25">
      <c r="G538">
        <v>2019</v>
      </c>
      <c r="H538" s="48">
        <v>2017</v>
      </c>
      <c r="I538" t="s">
        <v>5162</v>
      </c>
      <c r="J538" t="s">
        <v>18</v>
      </c>
      <c r="K538" t="s">
        <v>5161</v>
      </c>
      <c r="L538" t="s">
        <v>10107</v>
      </c>
      <c r="M538" s="32">
        <v>81351111</v>
      </c>
      <c r="N538" s="32">
        <f>SUM(Table15[[#This Row],[Federal]:[Local]])</f>
        <v>325000</v>
      </c>
      <c r="O538" s="32">
        <v>0</v>
      </c>
      <c r="P538" s="32">
        <v>292500</v>
      </c>
      <c r="Q538" s="32">
        <v>32500</v>
      </c>
    </row>
    <row r="539" spans="7:17" ht="15" hidden="1" customHeight="1" x14ac:dyDescent="0.25">
      <c r="G539">
        <v>2019</v>
      </c>
      <c r="H539" s="48">
        <v>2017</v>
      </c>
      <c r="I539" t="s">
        <v>5162</v>
      </c>
      <c r="J539" t="s">
        <v>18</v>
      </c>
      <c r="K539" t="s">
        <v>5161</v>
      </c>
      <c r="L539" t="s">
        <v>10108</v>
      </c>
      <c r="M539" s="32">
        <v>81351111</v>
      </c>
      <c r="N539" s="32">
        <f>SUM(Table15[[#This Row],[Federal]:[Local]])</f>
        <v>110000</v>
      </c>
      <c r="O539" s="32">
        <v>0</v>
      </c>
      <c r="P539" s="32">
        <v>99000</v>
      </c>
      <c r="Q539" s="32">
        <v>11000</v>
      </c>
    </row>
    <row r="540" spans="7:17" ht="15" hidden="1" customHeight="1" x14ac:dyDescent="0.25">
      <c r="G540">
        <v>2019</v>
      </c>
      <c r="H540" s="48">
        <v>2017</v>
      </c>
      <c r="I540" t="s">
        <v>5162</v>
      </c>
      <c r="J540" t="s">
        <v>18</v>
      </c>
      <c r="K540" t="s">
        <v>5161</v>
      </c>
      <c r="L540" t="s">
        <v>10109</v>
      </c>
      <c r="M540" s="32">
        <v>81351111</v>
      </c>
      <c r="N540" s="32">
        <f>SUM(Table15[[#This Row],[Federal]:[Local]])</f>
        <v>100000</v>
      </c>
      <c r="O540" s="32">
        <v>0</v>
      </c>
      <c r="P540" s="32">
        <v>90000</v>
      </c>
      <c r="Q540" s="32">
        <v>10000</v>
      </c>
    </row>
    <row r="541" spans="7:17" ht="15" hidden="1" customHeight="1" x14ac:dyDescent="0.25">
      <c r="G541">
        <v>2019</v>
      </c>
      <c r="H541" s="48">
        <v>2017</v>
      </c>
      <c r="I541" t="s">
        <v>5162</v>
      </c>
      <c r="J541" t="s">
        <v>18</v>
      </c>
      <c r="K541" t="s">
        <v>5161</v>
      </c>
      <c r="L541" t="s">
        <v>10110</v>
      </c>
      <c r="M541" s="32">
        <v>81351111</v>
      </c>
      <c r="N541" s="32">
        <f>SUM(Table15[[#This Row],[Federal]:[Local]])</f>
        <v>325000</v>
      </c>
      <c r="O541" s="32">
        <v>0</v>
      </c>
      <c r="P541" s="32">
        <v>292500</v>
      </c>
      <c r="Q541" s="32">
        <v>32500</v>
      </c>
    </row>
    <row r="542" spans="7:17" ht="15" hidden="1" customHeight="1" x14ac:dyDescent="0.25">
      <c r="G542">
        <v>2019</v>
      </c>
      <c r="H542" s="48">
        <v>2017</v>
      </c>
      <c r="I542" t="s">
        <v>8849</v>
      </c>
      <c r="J542" t="s">
        <v>18</v>
      </c>
      <c r="K542" t="s">
        <v>8848</v>
      </c>
      <c r="L542" t="s">
        <v>10111</v>
      </c>
      <c r="M542" s="32">
        <v>81351111</v>
      </c>
      <c r="N542" s="32">
        <f>SUM(Table15[[#This Row],[Federal]:[Local]])</f>
        <v>76100</v>
      </c>
      <c r="O542" s="32">
        <v>68490</v>
      </c>
      <c r="P542" s="32">
        <v>0</v>
      </c>
      <c r="Q542" s="32">
        <v>7610</v>
      </c>
    </row>
    <row r="543" spans="7:17" ht="15" hidden="1" customHeight="1" x14ac:dyDescent="0.25">
      <c r="G543">
        <v>2019</v>
      </c>
      <c r="H543" s="48">
        <v>2017</v>
      </c>
      <c r="I543" t="s">
        <v>4228</v>
      </c>
      <c r="J543" t="s">
        <v>18</v>
      </c>
      <c r="K543" t="s">
        <v>4227</v>
      </c>
      <c r="L543" t="s">
        <v>10112</v>
      </c>
      <c r="M543" s="32">
        <v>81351111</v>
      </c>
      <c r="N543" s="32">
        <f>SUM(Table15[[#This Row],[Federal]:[Local]])</f>
        <v>1000000</v>
      </c>
      <c r="O543" s="32">
        <v>0</v>
      </c>
      <c r="P543" s="32">
        <v>500000</v>
      </c>
      <c r="Q543" s="32">
        <v>500000</v>
      </c>
    </row>
    <row r="544" spans="7:17" ht="15" hidden="1" customHeight="1" x14ac:dyDescent="0.25">
      <c r="G544">
        <v>2019</v>
      </c>
      <c r="H544" s="48">
        <v>2017</v>
      </c>
      <c r="I544" t="s">
        <v>4228</v>
      </c>
      <c r="J544" t="s">
        <v>18</v>
      </c>
      <c r="K544" t="s">
        <v>4227</v>
      </c>
      <c r="L544" t="s">
        <v>10113</v>
      </c>
      <c r="M544" s="32">
        <v>81351111</v>
      </c>
      <c r="N544" s="32">
        <f>SUM(Table15[[#This Row],[Federal]:[Local]])</f>
        <v>100000</v>
      </c>
      <c r="O544" s="32">
        <v>0</v>
      </c>
      <c r="P544" s="32">
        <v>50000</v>
      </c>
      <c r="Q544" s="32">
        <v>50000</v>
      </c>
    </row>
    <row r="545" spans="7:17" ht="15" hidden="1" customHeight="1" x14ac:dyDescent="0.25">
      <c r="G545">
        <v>2019</v>
      </c>
      <c r="H545" s="48">
        <v>2017</v>
      </c>
      <c r="I545" t="s">
        <v>4228</v>
      </c>
      <c r="J545" t="s">
        <v>18</v>
      </c>
      <c r="K545" t="s">
        <v>4227</v>
      </c>
      <c r="L545" t="s">
        <v>10114</v>
      </c>
      <c r="M545" s="32">
        <v>81351111</v>
      </c>
      <c r="N545" s="32">
        <f>SUM(Table15[[#This Row],[Federal]:[Local]])</f>
        <v>20000</v>
      </c>
      <c r="O545" s="32">
        <v>0</v>
      </c>
      <c r="P545" s="32">
        <v>10000</v>
      </c>
      <c r="Q545" s="32">
        <v>10000</v>
      </c>
    </row>
    <row r="546" spans="7:17" ht="15" hidden="1" customHeight="1" x14ac:dyDescent="0.25">
      <c r="G546">
        <v>2019</v>
      </c>
      <c r="H546" s="48">
        <v>2017</v>
      </c>
      <c r="I546" t="s">
        <v>4228</v>
      </c>
      <c r="J546" t="s">
        <v>18</v>
      </c>
      <c r="K546" t="s">
        <v>4227</v>
      </c>
      <c r="L546" t="s">
        <v>10115</v>
      </c>
      <c r="M546" s="32">
        <v>81351111</v>
      </c>
      <c r="N546" s="32">
        <f>SUM(Table15[[#This Row],[Federal]:[Local]])</f>
        <v>35000</v>
      </c>
      <c r="O546" s="32">
        <v>0</v>
      </c>
      <c r="P546" s="32">
        <v>31500</v>
      </c>
      <c r="Q546" s="32">
        <v>3500</v>
      </c>
    </row>
    <row r="547" spans="7:17" ht="15" hidden="1" customHeight="1" x14ac:dyDescent="0.25">
      <c r="G547">
        <v>2019</v>
      </c>
      <c r="H547" s="48">
        <v>2017</v>
      </c>
      <c r="I547" t="s">
        <v>5556</v>
      </c>
      <c r="J547" t="s">
        <v>51</v>
      </c>
      <c r="K547" t="s">
        <v>5555</v>
      </c>
      <c r="L547" t="s">
        <v>10116</v>
      </c>
      <c r="M547" s="32">
        <v>81351111</v>
      </c>
      <c r="N547" s="32">
        <f>SUM(Table15[[#This Row],[Federal]:[Local]])</f>
        <v>1200000</v>
      </c>
      <c r="O547" s="32">
        <v>1080000</v>
      </c>
      <c r="P547" s="32">
        <v>0</v>
      </c>
      <c r="Q547" s="32">
        <v>120000</v>
      </c>
    </row>
    <row r="548" spans="7:17" ht="15" hidden="1" customHeight="1" x14ac:dyDescent="0.25">
      <c r="G548">
        <v>2019</v>
      </c>
      <c r="H548" s="48">
        <v>2017</v>
      </c>
      <c r="I548" t="s">
        <v>5681</v>
      </c>
      <c r="J548" t="s">
        <v>51</v>
      </c>
      <c r="K548" t="s">
        <v>5680</v>
      </c>
      <c r="L548" t="s">
        <v>10117</v>
      </c>
      <c r="M548" s="32">
        <v>81351111</v>
      </c>
      <c r="N548" s="32">
        <f>SUM(Table15[[#This Row],[Federal]:[Local]])</f>
        <v>399700</v>
      </c>
      <c r="O548" s="32">
        <v>359730</v>
      </c>
      <c r="P548" s="32">
        <v>0</v>
      </c>
      <c r="Q548" s="32">
        <v>39970</v>
      </c>
    </row>
    <row r="549" spans="7:17" ht="15" hidden="1" customHeight="1" x14ac:dyDescent="0.25">
      <c r="G549">
        <v>2019</v>
      </c>
      <c r="H549" s="48">
        <v>2017</v>
      </c>
      <c r="I549" t="s">
        <v>5681</v>
      </c>
      <c r="J549" t="s">
        <v>51</v>
      </c>
      <c r="K549" t="s">
        <v>5680</v>
      </c>
      <c r="L549" t="s">
        <v>10118</v>
      </c>
      <c r="M549" s="32">
        <v>81351111</v>
      </c>
      <c r="N549" s="32">
        <f>SUM(Table15[[#This Row],[Federal]:[Local]])</f>
        <v>40900</v>
      </c>
      <c r="O549" s="32">
        <v>36810</v>
      </c>
      <c r="P549" s="32">
        <v>0</v>
      </c>
      <c r="Q549" s="32">
        <v>4090</v>
      </c>
    </row>
    <row r="550" spans="7:17" ht="15" hidden="1" customHeight="1" x14ac:dyDescent="0.25">
      <c r="G550">
        <v>2019</v>
      </c>
      <c r="H550" s="48">
        <v>2017</v>
      </c>
      <c r="I550" t="s">
        <v>5681</v>
      </c>
      <c r="J550" t="s">
        <v>51</v>
      </c>
      <c r="K550" t="s">
        <v>5680</v>
      </c>
      <c r="L550" t="s">
        <v>10119</v>
      </c>
      <c r="M550" s="32">
        <v>81351111</v>
      </c>
      <c r="N550" s="32">
        <f>SUM(Table15[[#This Row],[Federal]:[Local]])</f>
        <v>2000</v>
      </c>
      <c r="O550" s="32">
        <v>1800</v>
      </c>
      <c r="P550" s="32">
        <v>0</v>
      </c>
      <c r="Q550" s="32">
        <v>200</v>
      </c>
    </row>
    <row r="551" spans="7:17" ht="15" hidden="1" customHeight="1" x14ac:dyDescent="0.25">
      <c r="G551">
        <v>2019</v>
      </c>
      <c r="H551" s="48">
        <v>2017</v>
      </c>
      <c r="I551" t="s">
        <v>5681</v>
      </c>
      <c r="J551" t="s">
        <v>51</v>
      </c>
      <c r="K551" t="s">
        <v>5680</v>
      </c>
      <c r="L551" t="s">
        <v>10120</v>
      </c>
      <c r="M551" s="32">
        <v>81351111</v>
      </c>
      <c r="N551" s="32">
        <f>SUM(Table15[[#This Row],[Federal]:[Local]])</f>
        <v>7000</v>
      </c>
      <c r="O551" s="32">
        <v>6300</v>
      </c>
      <c r="P551" s="32">
        <v>0</v>
      </c>
      <c r="Q551" s="32">
        <v>700</v>
      </c>
    </row>
    <row r="552" spans="7:17" ht="15" hidden="1" customHeight="1" x14ac:dyDescent="0.25">
      <c r="G552">
        <v>2019</v>
      </c>
      <c r="H552" s="48">
        <v>2017</v>
      </c>
      <c r="I552" t="s">
        <v>5681</v>
      </c>
      <c r="J552" t="s">
        <v>51</v>
      </c>
      <c r="K552" t="s">
        <v>5680</v>
      </c>
      <c r="L552" t="s">
        <v>10121</v>
      </c>
      <c r="M552" s="32">
        <v>81351111</v>
      </c>
      <c r="N552" s="32">
        <f>SUM(Table15[[#This Row],[Federal]:[Local]])</f>
        <v>1100</v>
      </c>
      <c r="O552" s="32">
        <v>990</v>
      </c>
      <c r="P552" s="32">
        <v>0</v>
      </c>
      <c r="Q552" s="32">
        <v>110</v>
      </c>
    </row>
    <row r="553" spans="7:17" ht="15" hidden="1" customHeight="1" x14ac:dyDescent="0.25">
      <c r="G553">
        <v>2019</v>
      </c>
      <c r="H553" s="48">
        <v>2017</v>
      </c>
      <c r="I553" t="s">
        <v>5681</v>
      </c>
      <c r="J553" t="s">
        <v>51</v>
      </c>
      <c r="K553" t="s">
        <v>5680</v>
      </c>
      <c r="L553" t="s">
        <v>10122</v>
      </c>
      <c r="M553" s="32">
        <v>81351111</v>
      </c>
      <c r="N553" s="32">
        <f>SUM(Table15[[#This Row],[Federal]:[Local]])</f>
        <v>203300</v>
      </c>
      <c r="O553" s="32">
        <v>182970</v>
      </c>
      <c r="P553" s="32">
        <v>0</v>
      </c>
      <c r="Q553" s="32">
        <v>20330</v>
      </c>
    </row>
    <row r="554" spans="7:17" ht="15" hidden="1" customHeight="1" x14ac:dyDescent="0.25">
      <c r="G554">
        <v>2019</v>
      </c>
      <c r="H554" s="48">
        <v>2017</v>
      </c>
      <c r="I554" t="s">
        <v>5681</v>
      </c>
      <c r="J554" t="s">
        <v>51</v>
      </c>
      <c r="K554" t="s">
        <v>5680</v>
      </c>
      <c r="L554" t="s">
        <v>10123</v>
      </c>
      <c r="M554" s="32">
        <v>81351111</v>
      </c>
      <c r="N554" s="32">
        <f>SUM(Table15[[#This Row],[Federal]:[Local]])</f>
        <v>153600</v>
      </c>
      <c r="O554" s="32">
        <v>138240</v>
      </c>
      <c r="P554" s="32">
        <v>0</v>
      </c>
      <c r="Q554" s="32">
        <v>15360</v>
      </c>
    </row>
    <row r="555" spans="7:17" ht="15" hidden="1" customHeight="1" x14ac:dyDescent="0.25">
      <c r="G555">
        <v>2019</v>
      </c>
      <c r="H555" s="48">
        <v>2017</v>
      </c>
      <c r="I555" t="s">
        <v>2631</v>
      </c>
      <c r="J555" t="s">
        <v>18</v>
      </c>
      <c r="K555" t="s">
        <v>2630</v>
      </c>
      <c r="L555" t="s">
        <v>10124</v>
      </c>
      <c r="M555" s="32">
        <v>81351111</v>
      </c>
      <c r="N555" s="32">
        <f>SUM(Table15[[#This Row],[Federal]:[Local]])</f>
        <v>650000</v>
      </c>
      <c r="O555" s="32">
        <v>585000</v>
      </c>
      <c r="P555" s="32">
        <v>0</v>
      </c>
      <c r="Q555" s="32">
        <v>65000</v>
      </c>
    </row>
    <row r="556" spans="7:17" ht="15" hidden="1" customHeight="1" x14ac:dyDescent="0.25">
      <c r="G556">
        <v>2019</v>
      </c>
      <c r="H556" s="48">
        <v>2017</v>
      </c>
      <c r="I556" t="s">
        <v>2631</v>
      </c>
      <c r="J556" t="s">
        <v>18</v>
      </c>
      <c r="K556" t="s">
        <v>2630</v>
      </c>
      <c r="L556" t="s">
        <v>10125</v>
      </c>
      <c r="M556" s="32">
        <v>81351111</v>
      </c>
      <c r="N556" s="32">
        <f>SUM(Table15[[#This Row],[Federal]:[Local]])</f>
        <v>325000</v>
      </c>
      <c r="O556" s="32">
        <v>292500</v>
      </c>
      <c r="P556" s="32">
        <v>0</v>
      </c>
      <c r="Q556" s="32">
        <v>32500</v>
      </c>
    </row>
    <row r="557" spans="7:17" ht="15" hidden="1" customHeight="1" x14ac:dyDescent="0.25">
      <c r="G557">
        <v>2019</v>
      </c>
      <c r="H557" s="48">
        <v>2017</v>
      </c>
      <c r="I557" t="s">
        <v>2631</v>
      </c>
      <c r="J557" t="s">
        <v>18</v>
      </c>
      <c r="K557" t="s">
        <v>2630</v>
      </c>
      <c r="L557" t="s">
        <v>10126</v>
      </c>
      <c r="M557" s="32">
        <v>81351111</v>
      </c>
      <c r="N557" s="32">
        <f>SUM(Table15[[#This Row],[Federal]:[Local]])</f>
        <v>325000</v>
      </c>
      <c r="O557" s="32">
        <v>292500</v>
      </c>
      <c r="P557" s="32">
        <v>0</v>
      </c>
      <c r="Q557" s="32">
        <v>32500</v>
      </c>
    </row>
    <row r="558" spans="7:17" ht="15" hidden="1" customHeight="1" x14ac:dyDescent="0.25">
      <c r="G558">
        <v>2019</v>
      </c>
      <c r="H558" s="48">
        <v>2017</v>
      </c>
      <c r="I558" t="s">
        <v>10127</v>
      </c>
      <c r="J558" t="s">
        <v>18</v>
      </c>
      <c r="K558" t="s">
        <v>10128</v>
      </c>
      <c r="L558" t="s">
        <v>10129</v>
      </c>
      <c r="M558" s="32">
        <v>81351111</v>
      </c>
      <c r="N558" s="32">
        <f>SUM(Table15[[#This Row],[Federal]:[Local]])</f>
        <v>15864</v>
      </c>
      <c r="O558" s="32">
        <v>0</v>
      </c>
      <c r="P558" s="32">
        <v>14277</v>
      </c>
      <c r="Q558" s="32">
        <v>1587</v>
      </c>
    </row>
    <row r="559" spans="7:17" ht="15" hidden="1" customHeight="1" x14ac:dyDescent="0.25">
      <c r="G559">
        <v>2019</v>
      </c>
      <c r="H559" s="48">
        <v>2017</v>
      </c>
      <c r="I559" t="s">
        <v>10127</v>
      </c>
      <c r="J559" t="s">
        <v>18</v>
      </c>
      <c r="K559" t="s">
        <v>10128</v>
      </c>
      <c r="L559" t="s">
        <v>10130</v>
      </c>
      <c r="M559" s="32">
        <v>81351111</v>
      </c>
      <c r="N559" s="32">
        <f>SUM(Table15[[#This Row],[Federal]:[Local]])</f>
        <v>6204</v>
      </c>
      <c r="O559" s="32">
        <v>0</v>
      </c>
      <c r="P559" s="32">
        <v>5583</v>
      </c>
      <c r="Q559" s="32">
        <v>621</v>
      </c>
    </row>
    <row r="560" spans="7:17" ht="15" hidden="1" customHeight="1" x14ac:dyDescent="0.25">
      <c r="G560">
        <v>2019</v>
      </c>
      <c r="H560" s="48">
        <v>2017</v>
      </c>
      <c r="I560" t="s">
        <v>10127</v>
      </c>
      <c r="J560" t="s">
        <v>18</v>
      </c>
      <c r="K560" t="s">
        <v>10128</v>
      </c>
      <c r="L560" t="s">
        <v>10131</v>
      </c>
      <c r="M560" s="32">
        <v>81351111</v>
      </c>
      <c r="N560" s="32">
        <f>SUM(Table15[[#This Row],[Federal]:[Local]])</f>
        <v>4300</v>
      </c>
      <c r="O560" s="32">
        <v>0</v>
      </c>
      <c r="P560" s="32">
        <v>3870</v>
      </c>
      <c r="Q560" s="32">
        <v>430</v>
      </c>
    </row>
    <row r="561" spans="7:17" ht="15" hidden="1" customHeight="1" x14ac:dyDescent="0.25">
      <c r="G561">
        <v>2019</v>
      </c>
      <c r="H561" s="48">
        <v>2017</v>
      </c>
      <c r="I561" t="s">
        <v>10127</v>
      </c>
      <c r="J561" t="s">
        <v>18</v>
      </c>
      <c r="K561" t="s">
        <v>10128</v>
      </c>
      <c r="L561" t="s">
        <v>10132</v>
      </c>
      <c r="M561" s="32">
        <v>81351111</v>
      </c>
      <c r="N561" s="32">
        <f>SUM(Table15[[#This Row],[Federal]:[Local]])</f>
        <v>7800</v>
      </c>
      <c r="O561" s="32">
        <v>0</v>
      </c>
      <c r="P561" s="32">
        <v>7020</v>
      </c>
      <c r="Q561" s="32">
        <v>780</v>
      </c>
    </row>
    <row r="562" spans="7:17" ht="15" hidden="1" customHeight="1" x14ac:dyDescent="0.25">
      <c r="G562">
        <v>2019</v>
      </c>
      <c r="H562" s="48">
        <v>2017</v>
      </c>
      <c r="I562" t="s">
        <v>10127</v>
      </c>
      <c r="J562" t="s">
        <v>18</v>
      </c>
      <c r="K562" t="s">
        <v>10128</v>
      </c>
      <c r="L562" t="s">
        <v>10133</v>
      </c>
      <c r="M562" s="32">
        <v>81351111</v>
      </c>
      <c r="N562" s="32">
        <f>SUM(Table15[[#This Row],[Federal]:[Local]])</f>
        <v>4398</v>
      </c>
      <c r="O562" s="32">
        <v>0</v>
      </c>
      <c r="P562" s="32">
        <v>3958</v>
      </c>
      <c r="Q562" s="32">
        <v>440</v>
      </c>
    </row>
    <row r="563" spans="7:17" ht="15" hidden="1" customHeight="1" x14ac:dyDescent="0.25">
      <c r="G563">
        <v>2019</v>
      </c>
      <c r="H563" s="48">
        <v>2017</v>
      </c>
      <c r="I563" t="s">
        <v>10127</v>
      </c>
      <c r="J563" t="s">
        <v>18</v>
      </c>
      <c r="K563" t="s">
        <v>10128</v>
      </c>
      <c r="L563" t="s">
        <v>10134</v>
      </c>
      <c r="M563" s="32">
        <v>81351111</v>
      </c>
      <c r="N563" s="32">
        <f>SUM(Table15[[#This Row],[Federal]:[Local]])</f>
        <v>4398</v>
      </c>
      <c r="O563" s="32">
        <v>0</v>
      </c>
      <c r="P563" s="32">
        <v>3958</v>
      </c>
      <c r="Q563" s="32">
        <v>440</v>
      </c>
    </row>
    <row r="564" spans="7:17" ht="15" hidden="1" customHeight="1" x14ac:dyDescent="0.25">
      <c r="G564">
        <v>2019</v>
      </c>
      <c r="H564" s="48">
        <v>2017</v>
      </c>
      <c r="I564" t="s">
        <v>10127</v>
      </c>
      <c r="J564" t="s">
        <v>18</v>
      </c>
      <c r="K564" t="s">
        <v>10128</v>
      </c>
      <c r="L564" t="s">
        <v>10135</v>
      </c>
      <c r="M564" s="32">
        <v>81351111</v>
      </c>
      <c r="N564" s="32">
        <f>SUM(Table15[[#This Row],[Federal]:[Local]])</f>
        <v>360000</v>
      </c>
      <c r="O564" s="32">
        <v>0</v>
      </c>
      <c r="P564" s="32">
        <v>324000</v>
      </c>
      <c r="Q564" s="32">
        <v>36000</v>
      </c>
    </row>
    <row r="565" spans="7:17" ht="15" hidden="1" customHeight="1" x14ac:dyDescent="0.25">
      <c r="G565">
        <v>2019</v>
      </c>
      <c r="H565" s="48">
        <v>2017</v>
      </c>
      <c r="I565" t="s">
        <v>10127</v>
      </c>
      <c r="J565" t="s">
        <v>18</v>
      </c>
      <c r="K565" t="s">
        <v>10128</v>
      </c>
      <c r="L565" t="s">
        <v>10136</v>
      </c>
      <c r="M565" s="32">
        <v>81351111</v>
      </c>
      <c r="N565" s="32">
        <f>SUM(Table15[[#This Row],[Federal]:[Local]])</f>
        <v>43000</v>
      </c>
      <c r="O565" s="32">
        <v>0</v>
      </c>
      <c r="P565" s="32">
        <v>38700</v>
      </c>
      <c r="Q565" s="32">
        <v>4300</v>
      </c>
    </row>
    <row r="566" spans="7:17" ht="15" hidden="1" customHeight="1" x14ac:dyDescent="0.25">
      <c r="G566">
        <v>2019</v>
      </c>
      <c r="H566" s="48">
        <v>2017</v>
      </c>
      <c r="I566" t="s">
        <v>10127</v>
      </c>
      <c r="J566" t="s">
        <v>18</v>
      </c>
      <c r="K566" t="s">
        <v>10128</v>
      </c>
      <c r="L566" t="s">
        <v>10137</v>
      </c>
      <c r="M566" s="32">
        <v>81351111</v>
      </c>
      <c r="N566" s="32">
        <f>SUM(Table15[[#This Row],[Federal]:[Local]])</f>
        <v>50000</v>
      </c>
      <c r="O566" s="32">
        <v>0</v>
      </c>
      <c r="P566" s="32">
        <v>45000</v>
      </c>
      <c r="Q566" s="32">
        <v>5000</v>
      </c>
    </row>
    <row r="567" spans="7:17" ht="15" hidden="1" customHeight="1" x14ac:dyDescent="0.25">
      <c r="G567">
        <v>2019</v>
      </c>
      <c r="H567" s="48">
        <v>2017</v>
      </c>
      <c r="I567" t="s">
        <v>10127</v>
      </c>
      <c r="J567" t="s">
        <v>18</v>
      </c>
      <c r="K567" t="s">
        <v>10128</v>
      </c>
      <c r="L567" t="s">
        <v>10138</v>
      </c>
      <c r="M567" s="32">
        <v>81351111</v>
      </c>
      <c r="N567" s="32">
        <f>SUM(Table15[[#This Row],[Federal]:[Local]])</f>
        <v>106668</v>
      </c>
      <c r="O567" s="32">
        <v>0</v>
      </c>
      <c r="P567" s="32">
        <v>96001</v>
      </c>
      <c r="Q567" s="32">
        <v>10667</v>
      </c>
    </row>
    <row r="568" spans="7:17" ht="15" hidden="1" customHeight="1" x14ac:dyDescent="0.25">
      <c r="G568">
        <v>2019</v>
      </c>
      <c r="H568" s="48">
        <v>2017</v>
      </c>
      <c r="I568" t="s">
        <v>6330</v>
      </c>
      <c r="J568" t="s">
        <v>18</v>
      </c>
      <c r="K568" t="s">
        <v>6329</v>
      </c>
      <c r="L568" t="s">
        <v>10139</v>
      </c>
      <c r="M568" s="32">
        <v>81351111</v>
      </c>
      <c r="N568" s="32">
        <f>SUM(Table15[[#This Row],[Federal]:[Local]])</f>
        <v>660000</v>
      </c>
      <c r="O568" s="32">
        <v>594000</v>
      </c>
      <c r="P568" s="32">
        <v>0</v>
      </c>
      <c r="Q568" s="32">
        <v>66000</v>
      </c>
    </row>
    <row r="569" spans="7:17" ht="15" hidden="1" customHeight="1" x14ac:dyDescent="0.25">
      <c r="G569">
        <v>2019</v>
      </c>
      <c r="H569" s="48">
        <v>2017</v>
      </c>
      <c r="I569" t="s">
        <v>8789</v>
      </c>
      <c r="J569" t="s">
        <v>18</v>
      </c>
      <c r="K569" t="s">
        <v>8788</v>
      </c>
      <c r="L569" t="s">
        <v>10140</v>
      </c>
      <c r="M569" s="32">
        <v>81351111</v>
      </c>
      <c r="N569" s="32">
        <f>SUM(Table15[[#This Row],[Federal]:[Local]])</f>
        <v>17000</v>
      </c>
      <c r="O569" s="32">
        <v>0</v>
      </c>
      <c r="P569" s="32">
        <v>15300</v>
      </c>
      <c r="Q569" s="32">
        <v>1700</v>
      </c>
    </row>
    <row r="570" spans="7:17" ht="15" hidden="1" customHeight="1" x14ac:dyDescent="0.25">
      <c r="G570">
        <v>2019</v>
      </c>
      <c r="H570" s="48">
        <v>2017</v>
      </c>
      <c r="I570" t="s">
        <v>8789</v>
      </c>
      <c r="J570" t="s">
        <v>18</v>
      </c>
      <c r="K570" t="s">
        <v>8788</v>
      </c>
      <c r="L570" t="s">
        <v>9534</v>
      </c>
      <c r="M570" s="32">
        <v>81351111</v>
      </c>
      <c r="N570" s="32">
        <f>SUM(Table15[[#This Row],[Federal]:[Local]])</f>
        <v>61686</v>
      </c>
      <c r="O570" s="32">
        <v>0</v>
      </c>
      <c r="P570" s="32">
        <v>55517</v>
      </c>
      <c r="Q570" s="32">
        <v>6169</v>
      </c>
    </row>
    <row r="571" spans="7:17" ht="15" hidden="1" customHeight="1" x14ac:dyDescent="0.25">
      <c r="G571">
        <v>2019</v>
      </c>
      <c r="H571" s="48">
        <v>2017</v>
      </c>
      <c r="I571" t="s">
        <v>8789</v>
      </c>
      <c r="J571" t="s">
        <v>18</v>
      </c>
      <c r="K571" t="s">
        <v>8788</v>
      </c>
      <c r="L571" t="s">
        <v>10141</v>
      </c>
      <c r="M571" s="32">
        <v>81351111</v>
      </c>
      <c r="N571" s="32">
        <f>SUM(Table15[[#This Row],[Federal]:[Local]])</f>
        <v>143000</v>
      </c>
      <c r="O571" s="32">
        <v>0</v>
      </c>
      <c r="P571" s="32">
        <v>128700</v>
      </c>
      <c r="Q571" s="32">
        <v>14300</v>
      </c>
    </row>
    <row r="572" spans="7:17" ht="15" hidden="1" customHeight="1" x14ac:dyDescent="0.25">
      <c r="G572">
        <v>2019</v>
      </c>
      <c r="H572" s="48">
        <v>2017</v>
      </c>
      <c r="I572" t="s">
        <v>8789</v>
      </c>
      <c r="J572" t="s">
        <v>18</v>
      </c>
      <c r="K572" t="s">
        <v>8788</v>
      </c>
      <c r="L572" t="s">
        <v>10142</v>
      </c>
      <c r="M572" s="32">
        <v>81351111</v>
      </c>
      <c r="N572" s="32">
        <f>SUM(Table15[[#This Row],[Federal]:[Local]])</f>
        <v>6000</v>
      </c>
      <c r="O572" s="32">
        <v>0</v>
      </c>
      <c r="P572" s="32">
        <v>5400</v>
      </c>
      <c r="Q572" s="32">
        <v>600</v>
      </c>
    </row>
    <row r="573" spans="7:17" ht="15" hidden="1" customHeight="1" x14ac:dyDescent="0.25">
      <c r="G573">
        <v>2019</v>
      </c>
      <c r="H573" s="48">
        <v>2017</v>
      </c>
      <c r="I573" t="s">
        <v>8789</v>
      </c>
      <c r="J573" t="s">
        <v>18</v>
      </c>
      <c r="K573" t="s">
        <v>8788</v>
      </c>
      <c r="L573" t="s">
        <v>10143</v>
      </c>
      <c r="M573" s="32">
        <v>81351111</v>
      </c>
      <c r="N573" s="32">
        <f>SUM(Table15[[#This Row],[Federal]:[Local]])</f>
        <v>3498</v>
      </c>
      <c r="O573" s="32">
        <v>0</v>
      </c>
      <c r="P573" s="32">
        <v>3148</v>
      </c>
      <c r="Q573" s="32">
        <v>350</v>
      </c>
    </row>
    <row r="574" spans="7:17" ht="15" hidden="1" customHeight="1" x14ac:dyDescent="0.25">
      <c r="G574">
        <v>2019</v>
      </c>
      <c r="H574" s="48">
        <v>2017</v>
      </c>
      <c r="I574" t="s">
        <v>8789</v>
      </c>
      <c r="J574" t="s">
        <v>18</v>
      </c>
      <c r="K574" t="s">
        <v>8788</v>
      </c>
      <c r="L574" t="s">
        <v>10144</v>
      </c>
      <c r="M574" s="32">
        <v>81351111</v>
      </c>
      <c r="N574" s="32">
        <f>SUM(Table15[[#This Row],[Federal]:[Local]])</f>
        <v>16020</v>
      </c>
      <c r="O574" s="32">
        <v>0</v>
      </c>
      <c r="P574" s="32">
        <v>14418</v>
      </c>
      <c r="Q574" s="32">
        <v>1602</v>
      </c>
    </row>
    <row r="575" spans="7:17" ht="15" hidden="1" customHeight="1" x14ac:dyDescent="0.25">
      <c r="G575">
        <v>2019</v>
      </c>
      <c r="H575" s="48">
        <v>2017</v>
      </c>
      <c r="I575" t="s">
        <v>8789</v>
      </c>
      <c r="J575" t="s">
        <v>18</v>
      </c>
      <c r="K575" t="s">
        <v>8788</v>
      </c>
      <c r="L575" t="s">
        <v>10145</v>
      </c>
      <c r="M575" s="32">
        <v>81351111</v>
      </c>
      <c r="N575" s="32">
        <f>SUM(Table15[[#This Row],[Federal]:[Local]])</f>
        <v>250000</v>
      </c>
      <c r="O575" s="32">
        <v>0</v>
      </c>
      <c r="P575" s="32">
        <v>225000</v>
      </c>
      <c r="Q575" s="32">
        <v>25000</v>
      </c>
    </row>
    <row r="576" spans="7:17" ht="15" hidden="1" customHeight="1" x14ac:dyDescent="0.25">
      <c r="G576">
        <v>2019</v>
      </c>
      <c r="H576" s="48">
        <v>2017</v>
      </c>
      <c r="I576" t="s">
        <v>6575</v>
      </c>
      <c r="J576" t="s">
        <v>18</v>
      </c>
      <c r="K576" t="s">
        <v>10146</v>
      </c>
      <c r="L576" t="s">
        <v>10147</v>
      </c>
      <c r="M576" s="32">
        <v>81351111</v>
      </c>
      <c r="N576" s="32">
        <f>SUM(Table15[[#This Row],[Federal]:[Local]])</f>
        <v>180000</v>
      </c>
      <c r="O576" s="32">
        <v>162000</v>
      </c>
      <c r="P576" s="32">
        <v>0</v>
      </c>
      <c r="Q576" s="32">
        <v>18000</v>
      </c>
    </row>
    <row r="577" spans="7:17" ht="15" hidden="1" customHeight="1" x14ac:dyDescent="0.25">
      <c r="G577">
        <v>2019</v>
      </c>
      <c r="H577" s="48">
        <v>2017</v>
      </c>
      <c r="I577" t="s">
        <v>6575</v>
      </c>
      <c r="J577" t="s">
        <v>18</v>
      </c>
      <c r="K577" t="s">
        <v>10146</v>
      </c>
      <c r="L577" t="s">
        <v>10148</v>
      </c>
      <c r="M577" s="32">
        <v>81351111</v>
      </c>
      <c r="N577" s="32">
        <f>SUM(Table15[[#This Row],[Federal]:[Local]])</f>
        <v>235000</v>
      </c>
      <c r="O577" s="32">
        <v>211500</v>
      </c>
      <c r="P577" s="32">
        <v>0</v>
      </c>
      <c r="Q577" s="32">
        <v>23500</v>
      </c>
    </row>
    <row r="578" spans="7:17" ht="15" hidden="1" customHeight="1" x14ac:dyDescent="0.25">
      <c r="G578">
        <v>2019</v>
      </c>
      <c r="H578" s="48">
        <v>2017</v>
      </c>
      <c r="I578" t="s">
        <v>6575</v>
      </c>
      <c r="J578" t="s">
        <v>18</v>
      </c>
      <c r="K578" t="s">
        <v>10146</v>
      </c>
      <c r="L578" t="s">
        <v>10149</v>
      </c>
      <c r="M578" s="32">
        <v>81351111</v>
      </c>
      <c r="N578" s="32">
        <f>SUM(Table15[[#This Row],[Federal]:[Local]])</f>
        <v>42000</v>
      </c>
      <c r="O578" s="32">
        <v>37800</v>
      </c>
      <c r="P578" s="32">
        <v>0</v>
      </c>
      <c r="Q578" s="32">
        <v>4200</v>
      </c>
    </row>
    <row r="579" spans="7:17" ht="15" hidden="1" customHeight="1" x14ac:dyDescent="0.25">
      <c r="G579">
        <v>2019</v>
      </c>
      <c r="H579" s="48">
        <v>2017</v>
      </c>
      <c r="I579" t="s">
        <v>6575</v>
      </c>
      <c r="J579" t="s">
        <v>18</v>
      </c>
      <c r="K579" t="s">
        <v>10146</v>
      </c>
      <c r="L579" t="s">
        <v>10150</v>
      </c>
      <c r="M579" s="32">
        <v>81351111</v>
      </c>
      <c r="N579" s="32">
        <f>SUM(Table15[[#This Row],[Federal]:[Local]])</f>
        <v>25000</v>
      </c>
      <c r="O579" s="32">
        <v>22500</v>
      </c>
      <c r="P579" s="32">
        <v>0</v>
      </c>
      <c r="Q579" s="32">
        <v>2500</v>
      </c>
    </row>
    <row r="580" spans="7:17" ht="15" hidden="1" customHeight="1" x14ac:dyDescent="0.25">
      <c r="G580">
        <v>2019</v>
      </c>
      <c r="H580" s="48">
        <v>2017</v>
      </c>
      <c r="I580" t="s">
        <v>6575</v>
      </c>
      <c r="J580" t="s">
        <v>18</v>
      </c>
      <c r="K580" t="s">
        <v>10146</v>
      </c>
      <c r="L580" t="s">
        <v>10151</v>
      </c>
      <c r="M580" s="32">
        <v>81351111</v>
      </c>
      <c r="N580" s="32">
        <f>SUM(Table15[[#This Row],[Federal]:[Local]])</f>
        <v>52100</v>
      </c>
      <c r="O580" s="32">
        <v>46890</v>
      </c>
      <c r="P580" s="32">
        <v>0</v>
      </c>
      <c r="Q580" s="32">
        <v>5210</v>
      </c>
    </row>
    <row r="581" spans="7:17" ht="15" hidden="1" customHeight="1" x14ac:dyDescent="0.25">
      <c r="G581">
        <v>2019</v>
      </c>
      <c r="H581" s="48">
        <v>2017</v>
      </c>
      <c r="I581" t="s">
        <v>10152</v>
      </c>
      <c r="J581" t="s">
        <v>51</v>
      </c>
      <c r="K581" t="s">
        <v>9523</v>
      </c>
      <c r="L581" t="s">
        <v>10153</v>
      </c>
      <c r="M581" s="32">
        <v>81351111</v>
      </c>
      <c r="N581" s="32">
        <f>SUM(Table15[[#This Row],[Federal]:[Local]])</f>
        <v>9000</v>
      </c>
      <c r="O581" s="32">
        <v>0</v>
      </c>
      <c r="P581" s="32">
        <v>8100</v>
      </c>
      <c r="Q581" s="32">
        <v>900</v>
      </c>
    </row>
    <row r="582" spans="7:17" ht="15" hidden="1" customHeight="1" x14ac:dyDescent="0.25">
      <c r="G582">
        <v>2019</v>
      </c>
      <c r="H582" s="48">
        <v>2017</v>
      </c>
      <c r="I582" t="s">
        <v>10152</v>
      </c>
      <c r="J582" t="s">
        <v>51</v>
      </c>
      <c r="K582" t="s">
        <v>9523</v>
      </c>
      <c r="L582" t="s">
        <v>10154</v>
      </c>
      <c r="M582" s="32">
        <v>81351111</v>
      </c>
      <c r="N582" s="32">
        <f>SUM(Table15[[#This Row],[Federal]:[Local]])</f>
        <v>34200</v>
      </c>
      <c r="O582" s="32">
        <v>0</v>
      </c>
      <c r="P582" s="32">
        <v>30780</v>
      </c>
      <c r="Q582" s="32">
        <v>3420</v>
      </c>
    </row>
    <row r="583" spans="7:17" ht="15" hidden="1" customHeight="1" x14ac:dyDescent="0.25">
      <c r="G583">
        <v>2019</v>
      </c>
      <c r="H583" s="48">
        <v>2017</v>
      </c>
      <c r="I583" t="s">
        <v>10152</v>
      </c>
      <c r="J583" t="s">
        <v>51</v>
      </c>
      <c r="K583" t="s">
        <v>9523</v>
      </c>
      <c r="L583" t="s">
        <v>10155</v>
      </c>
      <c r="M583" s="32">
        <v>81351111</v>
      </c>
      <c r="N583" s="32">
        <f>SUM(Table15[[#This Row],[Federal]:[Local]])</f>
        <v>9300</v>
      </c>
      <c r="O583" s="32">
        <v>0</v>
      </c>
      <c r="P583" s="32">
        <v>8370</v>
      </c>
      <c r="Q583" s="32">
        <v>930</v>
      </c>
    </row>
    <row r="584" spans="7:17" ht="15" hidden="1" customHeight="1" x14ac:dyDescent="0.25">
      <c r="G584">
        <v>2019</v>
      </c>
      <c r="H584" s="48">
        <v>2017</v>
      </c>
      <c r="I584" t="s">
        <v>10152</v>
      </c>
      <c r="J584" t="s">
        <v>51</v>
      </c>
      <c r="K584" t="s">
        <v>9523</v>
      </c>
      <c r="L584" t="s">
        <v>10156</v>
      </c>
      <c r="M584" s="32">
        <v>81351111</v>
      </c>
      <c r="N584" s="32">
        <f>SUM(Table15[[#This Row],[Federal]:[Local]])</f>
        <v>1200</v>
      </c>
      <c r="O584" s="32">
        <v>0</v>
      </c>
      <c r="P584" s="32">
        <v>1080</v>
      </c>
      <c r="Q584" s="32">
        <v>120</v>
      </c>
    </row>
    <row r="585" spans="7:17" ht="15" hidden="1" customHeight="1" x14ac:dyDescent="0.25">
      <c r="G585">
        <v>2019</v>
      </c>
      <c r="H585" s="48">
        <v>2017</v>
      </c>
      <c r="I585" t="s">
        <v>10152</v>
      </c>
      <c r="J585" t="s">
        <v>51</v>
      </c>
      <c r="K585" t="s">
        <v>9523</v>
      </c>
      <c r="L585" t="s">
        <v>10157</v>
      </c>
      <c r="M585" s="32">
        <v>81351111</v>
      </c>
      <c r="N585" s="32">
        <f>SUM(Table15[[#This Row],[Federal]:[Local]])</f>
        <v>164800</v>
      </c>
      <c r="O585" s="32">
        <v>0</v>
      </c>
      <c r="P585" s="32">
        <v>148320</v>
      </c>
      <c r="Q585" s="32">
        <v>16480</v>
      </c>
    </row>
    <row r="586" spans="7:17" ht="15" hidden="1" customHeight="1" x14ac:dyDescent="0.25">
      <c r="G586">
        <v>2019</v>
      </c>
      <c r="H586" s="48">
        <v>2017</v>
      </c>
      <c r="I586" t="s">
        <v>10152</v>
      </c>
      <c r="J586" t="s">
        <v>51</v>
      </c>
      <c r="K586" t="s">
        <v>9523</v>
      </c>
      <c r="L586" t="s">
        <v>10158</v>
      </c>
      <c r="M586" s="32">
        <v>81351111</v>
      </c>
      <c r="N586" s="32">
        <f>SUM(Table15[[#This Row],[Federal]:[Local]])</f>
        <v>5400</v>
      </c>
      <c r="O586" s="32">
        <v>0</v>
      </c>
      <c r="P586" s="32">
        <v>4860</v>
      </c>
      <c r="Q586" s="32">
        <v>540</v>
      </c>
    </row>
    <row r="587" spans="7:17" ht="15" hidden="1" customHeight="1" x14ac:dyDescent="0.25">
      <c r="G587">
        <v>2019</v>
      </c>
      <c r="H587" s="48">
        <v>2017</v>
      </c>
      <c r="I587" t="s">
        <v>10152</v>
      </c>
      <c r="J587" t="s">
        <v>51</v>
      </c>
      <c r="K587" t="s">
        <v>9523</v>
      </c>
      <c r="L587" t="s">
        <v>10159</v>
      </c>
      <c r="M587" s="32">
        <v>81351111</v>
      </c>
      <c r="N587" s="32">
        <f>SUM(Table15[[#This Row],[Federal]:[Local]])</f>
        <v>8600</v>
      </c>
      <c r="O587" s="32">
        <v>0</v>
      </c>
      <c r="P587" s="32">
        <v>4300</v>
      </c>
      <c r="Q587" s="32">
        <v>4300</v>
      </c>
    </row>
    <row r="588" spans="7:17" ht="15" hidden="1" customHeight="1" x14ac:dyDescent="0.25">
      <c r="G588">
        <v>2019</v>
      </c>
      <c r="H588" s="48">
        <v>2017</v>
      </c>
      <c r="I588" t="s">
        <v>10152</v>
      </c>
      <c r="J588" t="s">
        <v>51</v>
      </c>
      <c r="K588" t="s">
        <v>9523</v>
      </c>
      <c r="L588" t="s">
        <v>10160</v>
      </c>
      <c r="M588" s="32">
        <v>81351111</v>
      </c>
      <c r="N588" s="32">
        <f>SUM(Table15[[#This Row],[Federal]:[Local]])</f>
        <v>34400</v>
      </c>
      <c r="O588" s="32">
        <v>0</v>
      </c>
      <c r="P588" s="32">
        <v>30960</v>
      </c>
      <c r="Q588" s="32">
        <v>3440</v>
      </c>
    </row>
    <row r="589" spans="7:17" ht="15" hidden="1" customHeight="1" x14ac:dyDescent="0.25">
      <c r="G589">
        <v>2019</v>
      </c>
      <c r="H589" s="48">
        <v>2017</v>
      </c>
      <c r="I589" t="s">
        <v>10152</v>
      </c>
      <c r="J589" t="s">
        <v>51</v>
      </c>
      <c r="K589" t="s">
        <v>9523</v>
      </c>
      <c r="L589" t="s">
        <v>10161</v>
      </c>
      <c r="M589" s="32">
        <v>81351111</v>
      </c>
      <c r="N589" s="32">
        <f>SUM(Table15[[#This Row],[Federal]:[Local]])</f>
        <v>93500</v>
      </c>
      <c r="O589" s="32">
        <v>0</v>
      </c>
      <c r="P589" s="32">
        <v>84150</v>
      </c>
      <c r="Q589" s="32">
        <v>9350</v>
      </c>
    </row>
    <row r="590" spans="7:17" ht="15" hidden="1" customHeight="1" x14ac:dyDescent="0.25">
      <c r="G590">
        <v>2019</v>
      </c>
      <c r="H590" s="48">
        <v>2017</v>
      </c>
      <c r="I590" t="s">
        <v>10152</v>
      </c>
      <c r="J590" t="s">
        <v>51</v>
      </c>
      <c r="K590" t="s">
        <v>9523</v>
      </c>
      <c r="L590" t="s">
        <v>9605</v>
      </c>
      <c r="M590" s="32">
        <v>81351111</v>
      </c>
      <c r="N590" s="32">
        <f>SUM(Table15[[#This Row],[Federal]:[Local]])</f>
        <v>30800</v>
      </c>
      <c r="O590" s="32">
        <v>0</v>
      </c>
      <c r="P590" s="32">
        <v>27720</v>
      </c>
      <c r="Q590" s="32">
        <v>3080</v>
      </c>
    </row>
    <row r="591" spans="7:17" ht="15" hidden="1" customHeight="1" x14ac:dyDescent="0.25">
      <c r="G591">
        <v>2019</v>
      </c>
      <c r="H591" s="48">
        <v>2017</v>
      </c>
      <c r="I591" t="s">
        <v>7039</v>
      </c>
      <c r="J591" t="s">
        <v>18</v>
      </c>
      <c r="K591" t="s">
        <v>10162</v>
      </c>
      <c r="L591" t="s">
        <v>10163</v>
      </c>
      <c r="M591" s="32">
        <v>81351111</v>
      </c>
      <c r="N591" s="32">
        <f>SUM(Table15[[#This Row],[Federal]:[Local]])</f>
        <v>80000</v>
      </c>
      <c r="O591" s="32">
        <v>72000</v>
      </c>
      <c r="P591" s="32">
        <v>0</v>
      </c>
      <c r="Q591" s="32">
        <v>8000</v>
      </c>
    </row>
    <row r="592" spans="7:17" ht="15" hidden="1" customHeight="1" x14ac:dyDescent="0.25">
      <c r="G592">
        <v>2019</v>
      </c>
      <c r="H592" s="48">
        <v>2017</v>
      </c>
      <c r="I592" t="s">
        <v>7039</v>
      </c>
      <c r="J592" t="s">
        <v>18</v>
      </c>
      <c r="K592" t="s">
        <v>10162</v>
      </c>
      <c r="L592" t="s">
        <v>10164</v>
      </c>
      <c r="M592" s="32">
        <v>81351111</v>
      </c>
      <c r="N592" s="32">
        <f>SUM(Table15[[#This Row],[Federal]:[Local]])</f>
        <v>30000</v>
      </c>
      <c r="O592" s="32">
        <v>27000</v>
      </c>
      <c r="P592" s="32">
        <v>0</v>
      </c>
      <c r="Q592" s="32">
        <v>3000</v>
      </c>
    </row>
    <row r="593" spans="7:17" ht="15" hidden="1" customHeight="1" x14ac:dyDescent="0.25">
      <c r="G593">
        <v>2019</v>
      </c>
      <c r="H593" s="48">
        <v>2017</v>
      </c>
      <c r="I593" t="s">
        <v>7039</v>
      </c>
      <c r="J593" t="s">
        <v>18</v>
      </c>
      <c r="K593" t="s">
        <v>10162</v>
      </c>
      <c r="L593" t="s">
        <v>10165</v>
      </c>
      <c r="M593" s="32">
        <v>81351111</v>
      </c>
      <c r="N593" s="32">
        <f>SUM(Table15[[#This Row],[Federal]:[Local]])</f>
        <v>235000</v>
      </c>
      <c r="O593" s="32">
        <v>211500</v>
      </c>
      <c r="P593" s="32">
        <v>0</v>
      </c>
      <c r="Q593" s="32">
        <v>23500</v>
      </c>
    </row>
    <row r="594" spans="7:17" ht="15" hidden="1" customHeight="1" x14ac:dyDescent="0.25">
      <c r="G594">
        <v>2019</v>
      </c>
      <c r="H594" s="48">
        <v>2017</v>
      </c>
      <c r="I594" t="s">
        <v>7039</v>
      </c>
      <c r="J594" t="s">
        <v>18</v>
      </c>
      <c r="K594" t="s">
        <v>10162</v>
      </c>
      <c r="L594" t="s">
        <v>10166</v>
      </c>
      <c r="M594" s="32">
        <v>81351111</v>
      </c>
      <c r="N594" s="32">
        <f>SUM(Table15[[#This Row],[Federal]:[Local]])</f>
        <v>140000</v>
      </c>
      <c r="O594" s="32">
        <v>126000</v>
      </c>
      <c r="P594" s="32">
        <v>0</v>
      </c>
      <c r="Q594" s="32">
        <v>14000</v>
      </c>
    </row>
    <row r="595" spans="7:17" ht="15" hidden="1" customHeight="1" x14ac:dyDescent="0.25">
      <c r="G595">
        <v>2019</v>
      </c>
      <c r="H595" s="48">
        <v>2017</v>
      </c>
      <c r="I595" t="s">
        <v>7039</v>
      </c>
      <c r="J595" t="s">
        <v>18</v>
      </c>
      <c r="K595" t="s">
        <v>10162</v>
      </c>
      <c r="L595" t="s">
        <v>10167</v>
      </c>
      <c r="M595" s="32">
        <v>81351111</v>
      </c>
      <c r="N595" s="32">
        <f>SUM(Table15[[#This Row],[Federal]:[Local]])</f>
        <v>375000</v>
      </c>
      <c r="O595" s="32">
        <v>337500</v>
      </c>
      <c r="P595" s="32">
        <v>0</v>
      </c>
      <c r="Q595" s="32">
        <v>37500</v>
      </c>
    </row>
    <row r="596" spans="7:17" ht="15" hidden="1" customHeight="1" x14ac:dyDescent="0.25">
      <c r="G596">
        <v>2019</v>
      </c>
      <c r="H596" s="48">
        <v>2017</v>
      </c>
      <c r="I596" t="s">
        <v>7039</v>
      </c>
      <c r="J596" t="s">
        <v>18</v>
      </c>
      <c r="K596" t="s">
        <v>10162</v>
      </c>
      <c r="L596" t="s">
        <v>10168</v>
      </c>
      <c r="M596" s="32">
        <v>81351111</v>
      </c>
      <c r="N596" s="32">
        <f>SUM(Table15[[#This Row],[Federal]:[Local]])</f>
        <v>80000</v>
      </c>
      <c r="O596" s="32">
        <v>72000</v>
      </c>
      <c r="P596" s="32">
        <v>0</v>
      </c>
      <c r="Q596" s="32">
        <v>8000</v>
      </c>
    </row>
    <row r="597" spans="7:17" ht="15" hidden="1" customHeight="1" x14ac:dyDescent="0.25">
      <c r="G597">
        <v>2019</v>
      </c>
      <c r="H597" s="48">
        <v>2017</v>
      </c>
      <c r="I597" t="s">
        <v>7039</v>
      </c>
      <c r="J597" t="s">
        <v>18</v>
      </c>
      <c r="K597" t="s">
        <v>10162</v>
      </c>
      <c r="L597" t="s">
        <v>10169</v>
      </c>
      <c r="M597" s="32">
        <v>81351111</v>
      </c>
      <c r="N597" s="32">
        <f>SUM(Table15[[#This Row],[Federal]:[Local]])</f>
        <v>150000</v>
      </c>
      <c r="O597" s="32">
        <v>135000</v>
      </c>
      <c r="P597" s="32">
        <v>0</v>
      </c>
      <c r="Q597" s="32">
        <v>15000</v>
      </c>
    </row>
    <row r="598" spans="7:17" ht="15" hidden="1" customHeight="1" x14ac:dyDescent="0.25">
      <c r="G598">
        <v>2019</v>
      </c>
      <c r="H598" s="48">
        <v>2017</v>
      </c>
      <c r="I598" t="s">
        <v>7039</v>
      </c>
      <c r="J598" t="s">
        <v>18</v>
      </c>
      <c r="K598" t="s">
        <v>10162</v>
      </c>
      <c r="L598" t="s">
        <v>10170</v>
      </c>
      <c r="M598" s="32">
        <v>81351111</v>
      </c>
      <c r="N598" s="32">
        <f>SUM(Table15[[#This Row],[Federal]:[Local]])</f>
        <v>50000</v>
      </c>
      <c r="O598" s="32">
        <v>45000</v>
      </c>
      <c r="P598" s="32">
        <v>0</v>
      </c>
      <c r="Q598" s="32">
        <v>5000</v>
      </c>
    </row>
    <row r="599" spans="7:17" ht="15" hidden="1" customHeight="1" x14ac:dyDescent="0.25">
      <c r="G599">
        <v>2019</v>
      </c>
      <c r="H599" s="48">
        <v>2017</v>
      </c>
      <c r="I599" t="s">
        <v>7039</v>
      </c>
      <c r="J599" t="s">
        <v>18</v>
      </c>
      <c r="K599" t="s">
        <v>10162</v>
      </c>
      <c r="L599" t="s">
        <v>10171</v>
      </c>
      <c r="M599" s="32">
        <v>81351111</v>
      </c>
      <c r="N599" s="32">
        <f>SUM(Table15[[#This Row],[Federal]:[Local]])</f>
        <v>25000</v>
      </c>
      <c r="O599" s="32">
        <v>22500</v>
      </c>
      <c r="P599" s="32">
        <v>0</v>
      </c>
      <c r="Q599" s="32">
        <v>2500</v>
      </c>
    </row>
    <row r="600" spans="7:17" ht="15" hidden="1" customHeight="1" x14ac:dyDescent="0.25">
      <c r="G600">
        <v>2019</v>
      </c>
      <c r="H600" s="48">
        <v>2017</v>
      </c>
      <c r="I600" t="s">
        <v>9834</v>
      </c>
      <c r="J600" t="s">
        <v>18</v>
      </c>
      <c r="K600" t="s">
        <v>9835</v>
      </c>
      <c r="L600" t="s">
        <v>10172</v>
      </c>
      <c r="M600" s="32">
        <v>81351111</v>
      </c>
      <c r="N600" s="32">
        <f>SUM(Table15[[#This Row],[Federal]:[Local]])</f>
        <v>220000</v>
      </c>
      <c r="O600" s="32">
        <v>0</v>
      </c>
      <c r="P600" s="32">
        <v>198000</v>
      </c>
      <c r="Q600" s="32">
        <v>22000</v>
      </c>
    </row>
    <row r="601" spans="7:17" ht="15" hidden="1" customHeight="1" x14ac:dyDescent="0.25">
      <c r="G601">
        <v>2019</v>
      </c>
      <c r="H601" s="48">
        <v>2017</v>
      </c>
      <c r="I601" t="s">
        <v>9834</v>
      </c>
      <c r="J601" t="s">
        <v>18</v>
      </c>
      <c r="K601" t="s">
        <v>9835</v>
      </c>
      <c r="L601" t="s">
        <v>10173</v>
      </c>
      <c r="M601" s="32">
        <v>81351111</v>
      </c>
      <c r="N601" s="32">
        <f>SUM(Table15[[#This Row],[Federal]:[Local]])</f>
        <v>15000</v>
      </c>
      <c r="O601" s="32">
        <v>0</v>
      </c>
      <c r="P601" s="32">
        <v>13500</v>
      </c>
      <c r="Q601" s="32">
        <v>1500</v>
      </c>
    </row>
    <row r="602" spans="7:17" ht="15" hidden="1" customHeight="1" x14ac:dyDescent="0.25">
      <c r="G602">
        <v>2019</v>
      </c>
      <c r="H602" s="48">
        <v>2017</v>
      </c>
      <c r="I602" t="s">
        <v>9834</v>
      </c>
      <c r="J602" t="s">
        <v>18</v>
      </c>
      <c r="K602" t="s">
        <v>9835</v>
      </c>
      <c r="L602" t="s">
        <v>10174</v>
      </c>
      <c r="M602" s="32">
        <v>81351111</v>
      </c>
      <c r="N602" s="32">
        <f>SUM(Table15[[#This Row],[Federal]:[Local]])</f>
        <v>25000</v>
      </c>
      <c r="O602" s="32">
        <v>0</v>
      </c>
      <c r="P602" s="32">
        <v>22500</v>
      </c>
      <c r="Q602" s="32">
        <v>2500</v>
      </c>
    </row>
    <row r="603" spans="7:17" ht="15" hidden="1" customHeight="1" x14ac:dyDescent="0.25">
      <c r="G603">
        <v>2019</v>
      </c>
      <c r="H603" s="48">
        <v>2017</v>
      </c>
      <c r="I603" t="s">
        <v>9834</v>
      </c>
      <c r="J603" t="s">
        <v>18</v>
      </c>
      <c r="K603" t="s">
        <v>9835</v>
      </c>
      <c r="L603" t="s">
        <v>10175</v>
      </c>
      <c r="M603" s="32">
        <v>81351111</v>
      </c>
      <c r="N603" s="32">
        <f>SUM(Table15[[#This Row],[Federal]:[Local]])</f>
        <v>55000</v>
      </c>
      <c r="O603" s="32">
        <v>0</v>
      </c>
      <c r="P603" s="32">
        <v>49500</v>
      </c>
      <c r="Q603" s="32">
        <v>5500</v>
      </c>
    </row>
    <row r="604" spans="7:17" ht="15" hidden="1" customHeight="1" x14ac:dyDescent="0.25">
      <c r="G604">
        <v>2019</v>
      </c>
      <c r="H604" s="48">
        <v>2017</v>
      </c>
      <c r="I604" t="s">
        <v>9834</v>
      </c>
      <c r="J604" t="s">
        <v>18</v>
      </c>
      <c r="K604" t="s">
        <v>9835</v>
      </c>
      <c r="L604" t="s">
        <v>10176</v>
      </c>
      <c r="M604" s="32">
        <v>81351111</v>
      </c>
      <c r="N604" s="32">
        <f>SUM(Table15[[#This Row],[Federal]:[Local]])</f>
        <v>50000</v>
      </c>
      <c r="O604" s="32">
        <v>0</v>
      </c>
      <c r="P604" s="32">
        <v>45000</v>
      </c>
      <c r="Q604" s="32">
        <v>5000</v>
      </c>
    </row>
    <row r="605" spans="7:17" ht="15" hidden="1" customHeight="1" x14ac:dyDescent="0.25">
      <c r="G605">
        <v>2019</v>
      </c>
      <c r="H605" s="48">
        <v>2017</v>
      </c>
      <c r="I605" t="s">
        <v>9837</v>
      </c>
      <c r="J605" t="s">
        <v>18</v>
      </c>
      <c r="K605" t="s">
        <v>9838</v>
      </c>
      <c r="L605" t="s">
        <v>9659</v>
      </c>
      <c r="M605" s="32">
        <v>81351111</v>
      </c>
      <c r="N605" s="32">
        <f>SUM(Table15[[#This Row],[Federal]:[Local]])</f>
        <v>110000</v>
      </c>
      <c r="O605" s="32">
        <v>0</v>
      </c>
      <c r="P605" s="32">
        <v>99000</v>
      </c>
      <c r="Q605" s="32">
        <v>11000</v>
      </c>
    </row>
    <row r="606" spans="7:17" ht="15" hidden="1" customHeight="1" x14ac:dyDescent="0.25">
      <c r="G606">
        <v>2019</v>
      </c>
      <c r="H606" s="48">
        <v>2017</v>
      </c>
      <c r="I606" t="s">
        <v>3911</v>
      </c>
      <c r="J606" t="s">
        <v>18</v>
      </c>
      <c r="K606" t="s">
        <v>3910</v>
      </c>
      <c r="L606" t="s">
        <v>10177</v>
      </c>
      <c r="M606" s="32">
        <v>81351111</v>
      </c>
      <c r="N606" s="32">
        <f>SUM(Table15[[#This Row],[Federal]:[Local]])</f>
        <v>45000</v>
      </c>
      <c r="O606" s="32">
        <v>40500</v>
      </c>
      <c r="P606" s="32">
        <v>0</v>
      </c>
      <c r="Q606" s="32">
        <v>4500</v>
      </c>
    </row>
    <row r="607" spans="7:17" ht="15" hidden="1" customHeight="1" x14ac:dyDescent="0.25">
      <c r="G607">
        <v>2019</v>
      </c>
      <c r="H607" s="48">
        <v>2017</v>
      </c>
      <c r="I607" t="s">
        <v>3911</v>
      </c>
      <c r="J607" t="s">
        <v>18</v>
      </c>
      <c r="K607" t="s">
        <v>3910</v>
      </c>
      <c r="L607" t="s">
        <v>10178</v>
      </c>
      <c r="M607" s="32">
        <v>81351111</v>
      </c>
      <c r="N607" s="32">
        <f>SUM(Table15[[#This Row],[Federal]:[Local]])</f>
        <v>10000</v>
      </c>
      <c r="O607" s="32">
        <v>9000</v>
      </c>
      <c r="P607" s="32">
        <v>0</v>
      </c>
      <c r="Q607" s="32">
        <v>1000</v>
      </c>
    </row>
    <row r="608" spans="7:17" ht="15" hidden="1" customHeight="1" x14ac:dyDescent="0.25">
      <c r="G608">
        <v>2019</v>
      </c>
      <c r="H608" s="48">
        <v>2017</v>
      </c>
      <c r="I608" t="s">
        <v>3911</v>
      </c>
      <c r="J608" t="s">
        <v>18</v>
      </c>
      <c r="K608" t="s">
        <v>3910</v>
      </c>
      <c r="L608" t="s">
        <v>10179</v>
      </c>
      <c r="M608" s="32">
        <v>81351111</v>
      </c>
      <c r="N608" s="32">
        <f>SUM(Table15[[#This Row],[Federal]:[Local]])</f>
        <v>100000</v>
      </c>
      <c r="O608" s="32">
        <v>90000</v>
      </c>
      <c r="P608" s="32">
        <v>0</v>
      </c>
      <c r="Q608" s="32">
        <v>10000</v>
      </c>
    </row>
    <row r="609" spans="7:17" ht="15" hidden="1" customHeight="1" x14ac:dyDescent="0.25">
      <c r="G609">
        <v>2019</v>
      </c>
      <c r="H609" s="48">
        <v>2017</v>
      </c>
      <c r="I609" t="s">
        <v>3911</v>
      </c>
      <c r="J609" t="s">
        <v>18</v>
      </c>
      <c r="K609" t="s">
        <v>3910</v>
      </c>
      <c r="L609" t="s">
        <v>10180</v>
      </c>
      <c r="M609" s="32">
        <v>81351111</v>
      </c>
      <c r="N609" s="32">
        <f>SUM(Table15[[#This Row],[Federal]:[Local]])</f>
        <v>5000</v>
      </c>
      <c r="O609" s="32">
        <v>4500</v>
      </c>
      <c r="P609" s="32">
        <v>0</v>
      </c>
      <c r="Q609" s="32">
        <v>500</v>
      </c>
    </row>
    <row r="610" spans="7:17" ht="15" hidden="1" customHeight="1" x14ac:dyDescent="0.25">
      <c r="G610">
        <v>2019</v>
      </c>
      <c r="H610" s="48">
        <v>2017</v>
      </c>
      <c r="I610" t="s">
        <v>3911</v>
      </c>
      <c r="J610" t="s">
        <v>18</v>
      </c>
      <c r="K610" t="s">
        <v>3910</v>
      </c>
      <c r="L610" t="s">
        <v>10181</v>
      </c>
      <c r="M610" s="32">
        <v>81351111</v>
      </c>
      <c r="N610" s="32">
        <f>SUM(Table15[[#This Row],[Federal]:[Local]])</f>
        <v>1045000</v>
      </c>
      <c r="O610" s="32">
        <v>940500</v>
      </c>
      <c r="P610" s="32">
        <v>0</v>
      </c>
      <c r="Q610" s="32">
        <v>104500</v>
      </c>
    </row>
    <row r="611" spans="7:17" ht="15" hidden="1" customHeight="1" x14ac:dyDescent="0.25">
      <c r="G611">
        <v>2019</v>
      </c>
      <c r="H611" s="48">
        <v>2017</v>
      </c>
      <c r="I611" t="s">
        <v>3911</v>
      </c>
      <c r="J611" t="s">
        <v>18</v>
      </c>
      <c r="K611" t="s">
        <v>3910</v>
      </c>
      <c r="L611" t="s">
        <v>10182</v>
      </c>
      <c r="M611" s="32">
        <v>81351111</v>
      </c>
      <c r="N611" s="32">
        <f>SUM(Table15[[#This Row],[Federal]:[Local]])</f>
        <v>50000</v>
      </c>
      <c r="O611" s="32">
        <v>45000</v>
      </c>
      <c r="P611" s="32">
        <v>0</v>
      </c>
      <c r="Q611" s="32">
        <v>5000</v>
      </c>
    </row>
    <row r="612" spans="7:17" ht="15" hidden="1" customHeight="1" x14ac:dyDescent="0.25">
      <c r="G612">
        <v>2019</v>
      </c>
      <c r="H612" s="48">
        <v>2017</v>
      </c>
      <c r="I612" t="s">
        <v>3911</v>
      </c>
      <c r="J612" t="s">
        <v>18</v>
      </c>
      <c r="K612" t="s">
        <v>3910</v>
      </c>
      <c r="L612" t="s">
        <v>10183</v>
      </c>
      <c r="M612" s="32">
        <v>81351111</v>
      </c>
      <c r="N612" s="32">
        <f>SUM(Table15[[#This Row],[Federal]:[Local]])</f>
        <v>10000</v>
      </c>
      <c r="O612" s="32">
        <v>9000</v>
      </c>
      <c r="P612" s="32">
        <v>0</v>
      </c>
      <c r="Q612" s="32">
        <v>1000</v>
      </c>
    </row>
    <row r="613" spans="7:17" ht="15" hidden="1" customHeight="1" x14ac:dyDescent="0.25">
      <c r="G613">
        <v>2019</v>
      </c>
      <c r="H613" s="48">
        <v>2017</v>
      </c>
      <c r="I613" t="s">
        <v>3911</v>
      </c>
      <c r="J613" t="s">
        <v>18</v>
      </c>
      <c r="K613" t="s">
        <v>3910</v>
      </c>
      <c r="L613" t="s">
        <v>10184</v>
      </c>
      <c r="M613" s="32">
        <v>81351111</v>
      </c>
      <c r="N613" s="32">
        <f>SUM(Table15[[#This Row],[Federal]:[Local]])</f>
        <v>250000</v>
      </c>
      <c r="O613" s="32">
        <v>225000</v>
      </c>
      <c r="P613" s="32">
        <v>0</v>
      </c>
      <c r="Q613" s="32">
        <v>25000</v>
      </c>
    </row>
    <row r="614" spans="7:17" ht="15" hidden="1" customHeight="1" x14ac:dyDescent="0.25">
      <c r="G614">
        <v>2019</v>
      </c>
      <c r="H614" s="48">
        <v>2017</v>
      </c>
      <c r="I614" t="s">
        <v>3911</v>
      </c>
      <c r="J614" t="s">
        <v>18</v>
      </c>
      <c r="K614" t="s">
        <v>3910</v>
      </c>
      <c r="L614" t="s">
        <v>10185</v>
      </c>
      <c r="M614" s="32">
        <v>81351111</v>
      </c>
      <c r="N614" s="32">
        <f>SUM(Table15[[#This Row],[Federal]:[Local]])</f>
        <v>40000</v>
      </c>
      <c r="O614" s="32">
        <v>36000</v>
      </c>
      <c r="P614" s="32">
        <v>0</v>
      </c>
      <c r="Q614" s="32">
        <v>4000</v>
      </c>
    </row>
    <row r="615" spans="7:17" ht="15" hidden="1" customHeight="1" x14ac:dyDescent="0.25">
      <c r="G615">
        <v>2019</v>
      </c>
      <c r="H615" s="48">
        <v>2017</v>
      </c>
      <c r="I615" t="s">
        <v>3911</v>
      </c>
      <c r="J615" t="s">
        <v>18</v>
      </c>
      <c r="K615" t="s">
        <v>3910</v>
      </c>
      <c r="L615" t="s">
        <v>10186</v>
      </c>
      <c r="M615" s="32">
        <v>81351111</v>
      </c>
      <c r="N615" s="32">
        <f>SUM(Table15[[#This Row],[Federal]:[Local]])</f>
        <v>300000</v>
      </c>
      <c r="O615" s="32">
        <v>270000</v>
      </c>
      <c r="P615" s="32">
        <v>0</v>
      </c>
      <c r="Q615" s="32">
        <v>30000</v>
      </c>
    </row>
    <row r="616" spans="7:17" ht="15" hidden="1" customHeight="1" x14ac:dyDescent="0.25">
      <c r="G616">
        <v>2019</v>
      </c>
      <c r="H616" s="48">
        <v>2017</v>
      </c>
      <c r="I616" t="s">
        <v>3911</v>
      </c>
      <c r="J616" t="s">
        <v>18</v>
      </c>
      <c r="K616" t="s">
        <v>3910</v>
      </c>
      <c r="L616" t="s">
        <v>10187</v>
      </c>
      <c r="M616" s="32">
        <v>81351111</v>
      </c>
      <c r="N616" s="32">
        <f>SUM(Table15[[#This Row],[Federal]:[Local]])</f>
        <v>290000</v>
      </c>
      <c r="O616" s="32">
        <v>261000</v>
      </c>
      <c r="P616" s="32">
        <v>0</v>
      </c>
      <c r="Q616" s="32">
        <v>29000</v>
      </c>
    </row>
    <row r="617" spans="7:17" ht="15" hidden="1" customHeight="1" x14ac:dyDescent="0.25">
      <c r="G617">
        <v>2019</v>
      </c>
      <c r="H617" s="48">
        <v>2017</v>
      </c>
      <c r="I617" t="s">
        <v>3911</v>
      </c>
      <c r="J617" t="s">
        <v>18</v>
      </c>
      <c r="K617" t="s">
        <v>3910</v>
      </c>
      <c r="L617" t="s">
        <v>10188</v>
      </c>
      <c r="M617" s="32">
        <v>81351111</v>
      </c>
      <c r="N617" s="32">
        <f>SUM(Table15[[#This Row],[Federal]:[Local]])</f>
        <v>115000</v>
      </c>
      <c r="O617" s="32">
        <v>103500</v>
      </c>
      <c r="P617" s="32">
        <v>0</v>
      </c>
      <c r="Q617" s="32">
        <v>11500</v>
      </c>
    </row>
    <row r="618" spans="7:17" ht="15" hidden="1" customHeight="1" x14ac:dyDescent="0.25">
      <c r="G618">
        <v>2019</v>
      </c>
      <c r="H618" s="48">
        <v>2017</v>
      </c>
      <c r="I618" t="s">
        <v>3316</v>
      </c>
      <c r="J618" t="s">
        <v>18</v>
      </c>
      <c r="K618" t="s">
        <v>3315</v>
      </c>
      <c r="L618" t="s">
        <v>10189</v>
      </c>
      <c r="M618" s="32">
        <v>81351111</v>
      </c>
      <c r="N618" s="32">
        <f>SUM(Table15[[#This Row],[Federal]:[Local]])</f>
        <v>896800</v>
      </c>
      <c r="O618" s="32">
        <v>807120</v>
      </c>
      <c r="P618" s="32">
        <v>0</v>
      </c>
      <c r="Q618" s="32">
        <v>89680</v>
      </c>
    </row>
    <row r="619" spans="7:17" ht="15" hidden="1" customHeight="1" x14ac:dyDescent="0.25">
      <c r="G619">
        <v>2019</v>
      </c>
      <c r="H619" s="48">
        <v>2017</v>
      </c>
      <c r="I619" t="s">
        <v>3316</v>
      </c>
      <c r="J619" t="s">
        <v>18</v>
      </c>
      <c r="K619" t="s">
        <v>3315</v>
      </c>
      <c r="L619" t="s">
        <v>10190</v>
      </c>
      <c r="M619" s="32">
        <v>81351111</v>
      </c>
      <c r="N619" s="32">
        <f>SUM(Table15[[#This Row],[Federal]:[Local]])</f>
        <v>202100</v>
      </c>
      <c r="O619" s="32">
        <v>181890</v>
      </c>
      <c r="P619" s="32">
        <v>0</v>
      </c>
      <c r="Q619" s="32">
        <v>20210</v>
      </c>
    </row>
    <row r="620" spans="7:17" ht="15" hidden="1" customHeight="1" x14ac:dyDescent="0.25">
      <c r="G620">
        <v>2019</v>
      </c>
      <c r="H620" s="48">
        <v>2017</v>
      </c>
      <c r="I620" t="s">
        <v>3316</v>
      </c>
      <c r="J620" t="s">
        <v>18</v>
      </c>
      <c r="K620" t="s">
        <v>3315</v>
      </c>
      <c r="L620" t="s">
        <v>9843</v>
      </c>
      <c r="M620" s="32">
        <v>81351111</v>
      </c>
      <c r="N620" s="32">
        <f>SUM(Table15[[#This Row],[Federal]:[Local]])</f>
        <v>312200</v>
      </c>
      <c r="O620" s="32">
        <v>280980</v>
      </c>
      <c r="P620" s="32">
        <v>0</v>
      </c>
      <c r="Q620" s="32">
        <v>31220</v>
      </c>
    </row>
    <row r="621" spans="7:17" ht="15" hidden="1" customHeight="1" x14ac:dyDescent="0.25">
      <c r="G621">
        <v>2019</v>
      </c>
      <c r="H621" s="48">
        <v>2017</v>
      </c>
      <c r="I621" t="s">
        <v>3316</v>
      </c>
      <c r="J621" t="s">
        <v>18</v>
      </c>
      <c r="K621" t="s">
        <v>3315</v>
      </c>
      <c r="L621" t="s">
        <v>10191</v>
      </c>
      <c r="M621" s="32">
        <v>81351111</v>
      </c>
      <c r="N621" s="32">
        <f>SUM(Table15[[#This Row],[Federal]:[Local]])</f>
        <v>252000</v>
      </c>
      <c r="O621" s="32">
        <v>226800</v>
      </c>
      <c r="P621" s="32">
        <v>0</v>
      </c>
      <c r="Q621" s="32">
        <v>25200</v>
      </c>
    </row>
    <row r="622" spans="7:17" ht="15" hidden="1" customHeight="1" x14ac:dyDescent="0.25">
      <c r="G622">
        <v>2019</v>
      </c>
      <c r="H622" s="48">
        <v>2017</v>
      </c>
      <c r="I622" t="s">
        <v>9856</v>
      </c>
      <c r="J622" t="s">
        <v>18</v>
      </c>
      <c r="K622" t="s">
        <v>9857</v>
      </c>
      <c r="L622" t="s">
        <v>10192</v>
      </c>
      <c r="M622" s="32">
        <v>81351111</v>
      </c>
      <c r="N622" s="32">
        <f>SUM(Table15[[#This Row],[Federal]:[Local]])</f>
        <v>275000</v>
      </c>
      <c r="O622" s="32">
        <v>0</v>
      </c>
      <c r="P622" s="32">
        <v>247500</v>
      </c>
      <c r="Q622" s="32">
        <v>27500</v>
      </c>
    </row>
    <row r="623" spans="7:17" ht="15" hidden="1" customHeight="1" x14ac:dyDescent="0.25">
      <c r="G623">
        <v>2019</v>
      </c>
      <c r="H623" s="48">
        <v>2017</v>
      </c>
      <c r="I623" t="s">
        <v>9856</v>
      </c>
      <c r="J623" t="s">
        <v>18</v>
      </c>
      <c r="K623" t="s">
        <v>9857</v>
      </c>
      <c r="L623" t="s">
        <v>10193</v>
      </c>
      <c r="M623" s="32">
        <v>81351111</v>
      </c>
      <c r="N623" s="32">
        <f>SUM(Table15[[#This Row],[Federal]:[Local]])</f>
        <v>66000</v>
      </c>
      <c r="O623" s="32">
        <v>0</v>
      </c>
      <c r="P623" s="32">
        <v>59400</v>
      </c>
      <c r="Q623" s="32">
        <v>6600</v>
      </c>
    </row>
    <row r="624" spans="7:17" ht="15" hidden="1" customHeight="1" x14ac:dyDescent="0.25">
      <c r="G624">
        <v>2019</v>
      </c>
      <c r="H624" s="48">
        <v>2017</v>
      </c>
      <c r="I624" t="s">
        <v>9856</v>
      </c>
      <c r="J624" t="s">
        <v>18</v>
      </c>
      <c r="K624" t="s">
        <v>9857</v>
      </c>
      <c r="L624" t="s">
        <v>10194</v>
      </c>
      <c r="M624" s="32">
        <v>81351111</v>
      </c>
      <c r="N624" s="32">
        <f>SUM(Table15[[#This Row],[Federal]:[Local]])</f>
        <v>40000</v>
      </c>
      <c r="O624" s="32">
        <v>0</v>
      </c>
      <c r="P624" s="32">
        <v>36000</v>
      </c>
      <c r="Q624" s="32">
        <v>4000</v>
      </c>
    </row>
    <row r="625" spans="7:17" ht="15" hidden="1" customHeight="1" x14ac:dyDescent="0.25">
      <c r="G625">
        <v>2019</v>
      </c>
      <c r="H625" s="48">
        <v>2017</v>
      </c>
      <c r="I625" t="s">
        <v>9856</v>
      </c>
      <c r="J625" t="s">
        <v>18</v>
      </c>
      <c r="K625" t="s">
        <v>9857</v>
      </c>
      <c r="L625" t="s">
        <v>10195</v>
      </c>
      <c r="M625" s="32">
        <v>81351111</v>
      </c>
      <c r="N625" s="32">
        <f>SUM(Table15[[#This Row],[Federal]:[Local]])</f>
        <v>15000</v>
      </c>
      <c r="O625" s="32">
        <v>0</v>
      </c>
      <c r="P625" s="32">
        <v>13500</v>
      </c>
      <c r="Q625" s="32">
        <v>1500</v>
      </c>
    </row>
    <row r="626" spans="7:17" ht="15" hidden="1" customHeight="1" x14ac:dyDescent="0.25">
      <c r="G626">
        <v>2019</v>
      </c>
      <c r="H626" s="48">
        <v>2017</v>
      </c>
      <c r="I626" t="s">
        <v>1238</v>
      </c>
      <c r="J626" t="s">
        <v>18</v>
      </c>
      <c r="K626" t="s">
        <v>1237</v>
      </c>
      <c r="L626" t="s">
        <v>10196</v>
      </c>
      <c r="M626" s="32">
        <v>81351111</v>
      </c>
      <c r="N626" s="32">
        <f>SUM(Table15[[#This Row],[Federal]:[Local]])</f>
        <v>112000</v>
      </c>
      <c r="O626" s="32">
        <v>100800</v>
      </c>
      <c r="P626" s="32">
        <v>0</v>
      </c>
      <c r="Q626" s="32">
        <v>11200</v>
      </c>
    </row>
    <row r="627" spans="7:17" ht="15" hidden="1" customHeight="1" x14ac:dyDescent="0.25">
      <c r="G627">
        <v>2019</v>
      </c>
      <c r="H627" s="48">
        <v>2017</v>
      </c>
      <c r="I627" t="s">
        <v>8206</v>
      </c>
      <c r="J627" t="s">
        <v>51</v>
      </c>
      <c r="K627" t="s">
        <v>8205</v>
      </c>
      <c r="L627" t="s">
        <v>10197</v>
      </c>
      <c r="M627" s="32">
        <v>81351111</v>
      </c>
      <c r="N627" s="32">
        <f>SUM(Table15[[#This Row],[Federal]:[Local]])</f>
        <v>2230000</v>
      </c>
      <c r="O627" s="32">
        <v>2007000</v>
      </c>
      <c r="P627" s="32">
        <v>0</v>
      </c>
      <c r="Q627" s="32">
        <v>223000</v>
      </c>
    </row>
    <row r="628" spans="7:17" ht="15" hidden="1" customHeight="1" x14ac:dyDescent="0.25">
      <c r="G628">
        <v>2019</v>
      </c>
      <c r="H628" s="48">
        <v>2017</v>
      </c>
      <c r="I628" t="s">
        <v>7596</v>
      </c>
      <c r="J628" t="s">
        <v>18</v>
      </c>
      <c r="K628" t="s">
        <v>9860</v>
      </c>
      <c r="L628" t="s">
        <v>10198</v>
      </c>
      <c r="M628" s="32">
        <v>81351111</v>
      </c>
      <c r="N628" s="32">
        <f>SUM(Table15[[#This Row],[Federal]:[Local]])</f>
        <v>180000</v>
      </c>
      <c r="O628" s="32">
        <v>162000</v>
      </c>
      <c r="P628" s="32">
        <v>0</v>
      </c>
      <c r="Q628" s="32">
        <v>18000</v>
      </c>
    </row>
    <row r="629" spans="7:17" ht="15" hidden="1" customHeight="1" x14ac:dyDescent="0.25">
      <c r="G629">
        <v>2019</v>
      </c>
      <c r="H629" s="48">
        <v>2017</v>
      </c>
      <c r="I629" t="s">
        <v>4094</v>
      </c>
      <c r="J629" t="s">
        <v>18</v>
      </c>
      <c r="K629" t="s">
        <v>4093</v>
      </c>
      <c r="L629" t="s">
        <v>10199</v>
      </c>
      <c r="M629" s="32">
        <v>81351111</v>
      </c>
      <c r="N629" s="32">
        <f>SUM(Table15[[#This Row],[Federal]:[Local]])</f>
        <v>2600000</v>
      </c>
      <c r="O629" s="32">
        <v>2340000</v>
      </c>
      <c r="P629" s="32">
        <v>0</v>
      </c>
      <c r="Q629" s="32">
        <v>260000</v>
      </c>
    </row>
    <row r="630" spans="7:17" ht="15" hidden="1" customHeight="1" x14ac:dyDescent="0.25">
      <c r="G630">
        <v>2019</v>
      </c>
      <c r="H630" s="48">
        <v>2017</v>
      </c>
      <c r="I630" t="s">
        <v>8402</v>
      </c>
      <c r="J630" t="s">
        <v>18</v>
      </c>
      <c r="K630" t="s">
        <v>9863</v>
      </c>
      <c r="L630" t="s">
        <v>10200</v>
      </c>
      <c r="M630" s="32">
        <v>81351111</v>
      </c>
      <c r="N630" s="32">
        <f>SUM(Table15[[#This Row],[Federal]:[Local]])</f>
        <v>650000</v>
      </c>
      <c r="O630" s="32">
        <v>0</v>
      </c>
      <c r="P630" s="32">
        <v>585000</v>
      </c>
      <c r="Q630" s="32">
        <v>65000</v>
      </c>
    </row>
    <row r="631" spans="7:17" ht="15" hidden="1" customHeight="1" x14ac:dyDescent="0.25">
      <c r="G631">
        <v>2019</v>
      </c>
      <c r="H631" s="48">
        <v>2017</v>
      </c>
      <c r="I631" t="s">
        <v>8402</v>
      </c>
      <c r="J631" t="s">
        <v>18</v>
      </c>
      <c r="K631" t="s">
        <v>9863</v>
      </c>
      <c r="L631" t="s">
        <v>10201</v>
      </c>
      <c r="M631" s="32">
        <v>81351111</v>
      </c>
      <c r="N631" s="32">
        <f>SUM(Table15[[#This Row],[Federal]:[Local]])</f>
        <v>332024</v>
      </c>
      <c r="O631" s="32">
        <v>0</v>
      </c>
      <c r="P631" s="32">
        <v>298821</v>
      </c>
      <c r="Q631" s="32">
        <v>33203</v>
      </c>
    </row>
    <row r="632" spans="7:17" ht="15" hidden="1" customHeight="1" x14ac:dyDescent="0.25">
      <c r="G632">
        <v>2019</v>
      </c>
      <c r="H632" s="48">
        <v>2017</v>
      </c>
      <c r="I632" t="s">
        <v>8402</v>
      </c>
      <c r="J632" t="s">
        <v>18</v>
      </c>
      <c r="K632" t="s">
        <v>9863</v>
      </c>
      <c r="L632" t="s">
        <v>10202</v>
      </c>
      <c r="M632" s="32">
        <v>81351111</v>
      </c>
      <c r="N632" s="32">
        <f>SUM(Table15[[#This Row],[Federal]:[Local]])</f>
        <v>400000</v>
      </c>
      <c r="O632" s="32">
        <v>0</v>
      </c>
      <c r="P632" s="32">
        <v>360000</v>
      </c>
      <c r="Q632" s="32">
        <v>40000</v>
      </c>
    </row>
    <row r="633" spans="7:17" ht="15" hidden="1" customHeight="1" x14ac:dyDescent="0.25">
      <c r="G633">
        <v>2019</v>
      </c>
      <c r="H633" s="48">
        <v>2017</v>
      </c>
      <c r="I633" t="s">
        <v>8402</v>
      </c>
      <c r="J633" t="s">
        <v>18</v>
      </c>
      <c r="K633" t="s">
        <v>9863</v>
      </c>
      <c r="L633" t="s">
        <v>10203</v>
      </c>
      <c r="M633" s="32">
        <v>81351111</v>
      </c>
      <c r="N633" s="32">
        <f>SUM(Table15[[#This Row],[Federal]:[Local]])</f>
        <v>200000</v>
      </c>
      <c r="O633" s="32">
        <v>0</v>
      </c>
      <c r="P633" s="32">
        <v>100000</v>
      </c>
      <c r="Q633" s="32">
        <v>100000</v>
      </c>
    </row>
    <row r="634" spans="7:17" ht="15" hidden="1" customHeight="1" x14ac:dyDescent="0.25">
      <c r="G634">
        <v>2019</v>
      </c>
      <c r="H634" s="48">
        <v>2017</v>
      </c>
      <c r="I634" t="s">
        <v>8442</v>
      </c>
      <c r="J634" t="s">
        <v>51</v>
      </c>
      <c r="K634" t="s">
        <v>9524</v>
      </c>
      <c r="L634" t="s">
        <v>10204</v>
      </c>
      <c r="M634" s="32">
        <v>81351111</v>
      </c>
      <c r="N634" s="32">
        <f>SUM(Table15[[#This Row],[Federal]:[Local]])</f>
        <v>96000</v>
      </c>
      <c r="O634" s="32">
        <v>86400</v>
      </c>
      <c r="P634" s="32">
        <v>0</v>
      </c>
      <c r="Q634" s="32">
        <v>9600</v>
      </c>
    </row>
    <row r="635" spans="7:17" ht="15" hidden="1" customHeight="1" x14ac:dyDescent="0.25">
      <c r="G635">
        <v>2019</v>
      </c>
      <c r="H635" s="48">
        <v>2017</v>
      </c>
      <c r="I635" t="s">
        <v>8442</v>
      </c>
      <c r="J635" t="s">
        <v>51</v>
      </c>
      <c r="K635" t="s">
        <v>9524</v>
      </c>
      <c r="L635" t="s">
        <v>10205</v>
      </c>
      <c r="M635" s="32">
        <v>81351111</v>
      </c>
      <c r="N635" s="32">
        <f>SUM(Table15[[#This Row],[Federal]:[Local]])</f>
        <v>27266</v>
      </c>
      <c r="O635" s="32">
        <v>24539</v>
      </c>
      <c r="P635" s="32">
        <v>0</v>
      </c>
      <c r="Q635" s="32">
        <v>2727</v>
      </c>
    </row>
    <row r="636" spans="7:17" ht="15" hidden="1" customHeight="1" x14ac:dyDescent="0.25">
      <c r="G636">
        <v>2019</v>
      </c>
      <c r="H636" s="48">
        <v>2017</v>
      </c>
      <c r="I636" t="s">
        <v>8442</v>
      </c>
      <c r="J636" t="s">
        <v>51</v>
      </c>
      <c r="K636" t="s">
        <v>9524</v>
      </c>
      <c r="L636" t="s">
        <v>10206</v>
      </c>
      <c r="M636" s="32">
        <v>81351111</v>
      </c>
      <c r="N636" s="32">
        <f>SUM(Table15[[#This Row],[Federal]:[Local]])</f>
        <v>250296</v>
      </c>
      <c r="O636" s="32">
        <v>225266</v>
      </c>
      <c r="P636" s="32">
        <v>0</v>
      </c>
      <c r="Q636" s="32">
        <v>25030</v>
      </c>
    </row>
    <row r="637" spans="7:17" ht="15" hidden="1" customHeight="1" x14ac:dyDescent="0.25">
      <c r="G637">
        <v>2019</v>
      </c>
      <c r="H637" s="48">
        <v>2017</v>
      </c>
      <c r="I637" t="s">
        <v>8442</v>
      </c>
      <c r="J637" t="s">
        <v>51</v>
      </c>
      <c r="K637" t="s">
        <v>9524</v>
      </c>
      <c r="L637" t="s">
        <v>10207</v>
      </c>
      <c r="M637" s="32">
        <v>81351111</v>
      </c>
      <c r="N637" s="32">
        <f>SUM(Table15[[#This Row],[Federal]:[Local]])</f>
        <v>1522500</v>
      </c>
      <c r="O637" s="32">
        <v>1370250</v>
      </c>
      <c r="P637" s="32">
        <v>0</v>
      </c>
      <c r="Q637" s="32">
        <v>152250</v>
      </c>
    </row>
    <row r="638" spans="7:17" ht="15" hidden="1" customHeight="1" x14ac:dyDescent="0.25">
      <c r="G638">
        <v>2019</v>
      </c>
      <c r="H638" s="48">
        <v>2017</v>
      </c>
      <c r="I638" t="s">
        <v>8442</v>
      </c>
      <c r="J638" t="s">
        <v>51</v>
      </c>
      <c r="K638" t="s">
        <v>9524</v>
      </c>
      <c r="L638" t="s">
        <v>10208</v>
      </c>
      <c r="M638" s="32">
        <v>81351111</v>
      </c>
      <c r="N638" s="32">
        <f>SUM(Table15[[#This Row],[Federal]:[Local]])</f>
        <v>454266</v>
      </c>
      <c r="O638" s="32">
        <v>408839</v>
      </c>
      <c r="P638" s="32">
        <v>0</v>
      </c>
      <c r="Q638" s="32">
        <v>45427</v>
      </c>
    </row>
    <row r="639" spans="7:17" ht="15" hidden="1" customHeight="1" x14ac:dyDescent="0.25">
      <c r="G639">
        <v>2019</v>
      </c>
      <c r="H639" s="48">
        <v>2017</v>
      </c>
      <c r="I639" t="s">
        <v>8804</v>
      </c>
      <c r="J639" t="s">
        <v>18</v>
      </c>
      <c r="K639" t="s">
        <v>8803</v>
      </c>
      <c r="L639" t="s">
        <v>10209</v>
      </c>
      <c r="M639" s="32">
        <v>81351111</v>
      </c>
      <c r="N639" s="32">
        <f>SUM(Table15[[#This Row],[Federal]:[Local]])</f>
        <v>90000</v>
      </c>
      <c r="O639" s="32">
        <v>81000</v>
      </c>
      <c r="P639" s="32">
        <v>0</v>
      </c>
      <c r="Q639" s="32">
        <v>9000</v>
      </c>
    </row>
    <row r="640" spans="7:17" ht="15" hidden="1" customHeight="1" x14ac:dyDescent="0.25">
      <c r="G640">
        <v>2019</v>
      </c>
      <c r="H640" s="48">
        <v>2017</v>
      </c>
      <c r="I640" t="s">
        <v>8804</v>
      </c>
      <c r="J640" t="s">
        <v>18</v>
      </c>
      <c r="K640" t="s">
        <v>8803</v>
      </c>
      <c r="L640" t="s">
        <v>10210</v>
      </c>
      <c r="M640" s="32">
        <v>81351111</v>
      </c>
      <c r="N640" s="32">
        <f>SUM(Table15[[#This Row],[Federal]:[Local]])</f>
        <v>278800</v>
      </c>
      <c r="O640" s="32">
        <v>250920</v>
      </c>
      <c r="P640" s="32">
        <v>0</v>
      </c>
      <c r="Q640" s="32">
        <v>27880</v>
      </c>
    </row>
    <row r="641" spans="7:17" ht="15" hidden="1" customHeight="1" x14ac:dyDescent="0.25">
      <c r="G641">
        <v>2019</v>
      </c>
      <c r="H641" s="48">
        <v>2017</v>
      </c>
      <c r="I641" t="s">
        <v>8804</v>
      </c>
      <c r="J641" t="s">
        <v>18</v>
      </c>
      <c r="K641" t="s">
        <v>8803</v>
      </c>
      <c r="L641" t="s">
        <v>10211</v>
      </c>
      <c r="M641" s="32">
        <v>81351111</v>
      </c>
      <c r="N641" s="32">
        <f>SUM(Table15[[#This Row],[Federal]:[Local]])</f>
        <v>45000</v>
      </c>
      <c r="O641" s="32">
        <v>40500</v>
      </c>
      <c r="P641" s="32">
        <v>0</v>
      </c>
      <c r="Q641" s="32">
        <v>4500</v>
      </c>
    </row>
    <row r="642" spans="7:17" ht="15" hidden="1" customHeight="1" x14ac:dyDescent="0.25">
      <c r="G642">
        <v>2019</v>
      </c>
      <c r="H642" s="48">
        <v>2017</v>
      </c>
      <c r="I642" t="s">
        <v>8804</v>
      </c>
      <c r="J642" t="s">
        <v>18</v>
      </c>
      <c r="K642" t="s">
        <v>8803</v>
      </c>
      <c r="L642" t="s">
        <v>10212</v>
      </c>
      <c r="M642" s="32">
        <v>81351111</v>
      </c>
      <c r="N642" s="32">
        <f>SUM(Table15[[#This Row],[Federal]:[Local]])</f>
        <v>322500</v>
      </c>
      <c r="O642" s="32">
        <v>290250</v>
      </c>
      <c r="P642" s="32">
        <v>0</v>
      </c>
      <c r="Q642" s="32">
        <v>32250</v>
      </c>
    </row>
    <row r="643" spans="7:17" ht="15" hidden="1" customHeight="1" x14ac:dyDescent="0.25">
      <c r="G643">
        <v>2019</v>
      </c>
      <c r="H643" s="48">
        <v>2017</v>
      </c>
      <c r="I643" t="s">
        <v>8804</v>
      </c>
      <c r="J643" t="s">
        <v>18</v>
      </c>
      <c r="K643" t="s">
        <v>8803</v>
      </c>
      <c r="L643" t="s">
        <v>10213</v>
      </c>
      <c r="M643" s="32">
        <v>81351111</v>
      </c>
      <c r="N643" s="32">
        <f>SUM(Table15[[#This Row],[Federal]:[Local]])</f>
        <v>382500</v>
      </c>
      <c r="O643" s="32">
        <v>344250</v>
      </c>
      <c r="P643" s="32">
        <v>0</v>
      </c>
      <c r="Q643" s="32">
        <v>38250</v>
      </c>
    </row>
    <row r="644" spans="7:17" ht="15" hidden="1" customHeight="1" x14ac:dyDescent="0.25">
      <c r="G644">
        <v>2019</v>
      </c>
      <c r="H644" s="48">
        <v>2017</v>
      </c>
      <c r="I644" t="s">
        <v>9295</v>
      </c>
      <c r="J644" t="s">
        <v>18</v>
      </c>
      <c r="K644" t="s">
        <v>9294</v>
      </c>
      <c r="L644" t="s">
        <v>10214</v>
      </c>
      <c r="M644" s="32">
        <v>81351111</v>
      </c>
      <c r="N644" s="32">
        <f>SUM(Table15[[#This Row],[Federal]:[Local]])</f>
        <v>250000</v>
      </c>
      <c r="O644" s="32">
        <v>0</v>
      </c>
      <c r="P644" s="32">
        <v>225000</v>
      </c>
      <c r="Q644" s="32">
        <v>25000</v>
      </c>
    </row>
    <row r="645" spans="7:17" ht="15" hidden="1" customHeight="1" x14ac:dyDescent="0.25">
      <c r="G645">
        <v>2019</v>
      </c>
      <c r="H645" s="48">
        <v>2017</v>
      </c>
      <c r="I645" t="s">
        <v>9295</v>
      </c>
      <c r="J645" t="s">
        <v>18</v>
      </c>
      <c r="K645" t="s">
        <v>9294</v>
      </c>
      <c r="L645" t="s">
        <v>10215</v>
      </c>
      <c r="M645" s="32">
        <v>81351111</v>
      </c>
      <c r="N645" s="32">
        <f>SUM(Table15[[#This Row],[Federal]:[Local]])</f>
        <v>50000</v>
      </c>
      <c r="O645" s="32">
        <v>0</v>
      </c>
      <c r="P645" s="32">
        <v>45000</v>
      </c>
      <c r="Q645" s="32">
        <v>5000</v>
      </c>
    </row>
    <row r="646" spans="7:17" ht="15" hidden="1" customHeight="1" x14ac:dyDescent="0.25">
      <c r="G646">
        <v>2019</v>
      </c>
      <c r="H646" s="48">
        <v>2017</v>
      </c>
      <c r="I646" t="s">
        <v>9295</v>
      </c>
      <c r="J646" t="s">
        <v>18</v>
      </c>
      <c r="K646" t="s">
        <v>9294</v>
      </c>
      <c r="L646" t="s">
        <v>10216</v>
      </c>
      <c r="M646" s="32">
        <v>81351111</v>
      </c>
      <c r="N646" s="32">
        <f>SUM(Table15[[#This Row],[Federal]:[Local]])</f>
        <v>430000</v>
      </c>
      <c r="O646" s="32">
        <v>0</v>
      </c>
      <c r="P646" s="32">
        <v>387000</v>
      </c>
      <c r="Q646" s="32">
        <v>43000</v>
      </c>
    </row>
    <row r="647" spans="7:17" ht="15" hidden="1" customHeight="1" x14ac:dyDescent="0.25">
      <c r="G647">
        <v>2019</v>
      </c>
      <c r="H647" s="48">
        <v>2017</v>
      </c>
      <c r="I647" t="s">
        <v>9295</v>
      </c>
      <c r="J647" t="s">
        <v>18</v>
      </c>
      <c r="K647" t="s">
        <v>9294</v>
      </c>
      <c r="L647" t="s">
        <v>10217</v>
      </c>
      <c r="M647" s="32">
        <v>81351111</v>
      </c>
      <c r="N647" s="32">
        <f>SUM(Table15[[#This Row],[Federal]:[Local]])</f>
        <v>30000</v>
      </c>
      <c r="O647" s="32">
        <v>0</v>
      </c>
      <c r="P647" s="32">
        <v>27000</v>
      </c>
      <c r="Q647" s="32">
        <v>3000</v>
      </c>
    </row>
    <row r="648" spans="7:17" ht="15" hidden="1" customHeight="1" x14ac:dyDescent="0.25">
      <c r="G648">
        <v>2019</v>
      </c>
      <c r="H648" s="48">
        <v>2017</v>
      </c>
      <c r="I648" t="s">
        <v>9295</v>
      </c>
      <c r="J648" t="s">
        <v>18</v>
      </c>
      <c r="K648" t="s">
        <v>9294</v>
      </c>
      <c r="L648" t="s">
        <v>10218</v>
      </c>
      <c r="M648" s="32">
        <v>81351111</v>
      </c>
      <c r="N648" s="32">
        <f>SUM(Table15[[#This Row],[Federal]:[Local]])</f>
        <v>310000</v>
      </c>
      <c r="O648" s="32">
        <v>0</v>
      </c>
      <c r="P648" s="32">
        <v>279000</v>
      </c>
      <c r="Q648" s="32">
        <v>31000</v>
      </c>
    </row>
    <row r="649" spans="7:17" ht="15" hidden="1" customHeight="1" x14ac:dyDescent="0.25">
      <c r="G649">
        <v>2019</v>
      </c>
      <c r="H649" s="48">
        <v>2017</v>
      </c>
      <c r="I649" t="s">
        <v>9295</v>
      </c>
      <c r="J649" t="s">
        <v>18</v>
      </c>
      <c r="K649" t="s">
        <v>9294</v>
      </c>
      <c r="L649" t="s">
        <v>10219</v>
      </c>
      <c r="M649" s="32">
        <v>81351111</v>
      </c>
      <c r="N649" s="32">
        <f>SUM(Table15[[#This Row],[Federal]:[Local]])</f>
        <v>10000</v>
      </c>
      <c r="O649" s="32">
        <v>0</v>
      </c>
      <c r="P649" s="32">
        <v>9000</v>
      </c>
      <c r="Q649" s="32">
        <v>1000</v>
      </c>
    </row>
    <row r="650" spans="7:17" ht="15" hidden="1" customHeight="1" x14ac:dyDescent="0.25">
      <c r="G650">
        <v>2019</v>
      </c>
      <c r="H650" s="48">
        <v>2017</v>
      </c>
      <c r="I650" t="s">
        <v>9295</v>
      </c>
      <c r="J650" t="s">
        <v>18</v>
      </c>
      <c r="K650" t="s">
        <v>9294</v>
      </c>
      <c r="L650" t="s">
        <v>10220</v>
      </c>
      <c r="M650" s="32">
        <v>81351111</v>
      </c>
      <c r="N650" s="32">
        <f>SUM(Table15[[#This Row],[Federal]:[Local]])</f>
        <v>110000</v>
      </c>
      <c r="O650" s="32">
        <v>0</v>
      </c>
      <c r="P650" s="32">
        <v>99000</v>
      </c>
      <c r="Q650" s="32">
        <v>11000</v>
      </c>
    </row>
    <row r="651" spans="7:17" ht="15" hidden="1" customHeight="1" x14ac:dyDescent="0.25">
      <c r="G651">
        <v>2019</v>
      </c>
      <c r="H651" s="48">
        <v>2017</v>
      </c>
      <c r="I651" t="s">
        <v>9295</v>
      </c>
      <c r="J651" t="s">
        <v>18</v>
      </c>
      <c r="K651" t="s">
        <v>9294</v>
      </c>
      <c r="L651" t="s">
        <v>10221</v>
      </c>
      <c r="M651" s="32">
        <v>81351111</v>
      </c>
      <c r="N651" s="32">
        <f>SUM(Table15[[#This Row],[Federal]:[Local]])</f>
        <v>180000</v>
      </c>
      <c r="O651" s="32">
        <v>0</v>
      </c>
      <c r="P651" s="32">
        <v>162000</v>
      </c>
      <c r="Q651" s="32">
        <v>18000</v>
      </c>
    </row>
    <row r="652" spans="7:17" ht="15" hidden="1" customHeight="1" x14ac:dyDescent="0.25">
      <c r="G652">
        <v>2019</v>
      </c>
      <c r="H652" s="48">
        <v>2017</v>
      </c>
      <c r="I652" t="s">
        <v>9311</v>
      </c>
      <c r="J652" t="s">
        <v>18</v>
      </c>
      <c r="K652" t="s">
        <v>9885</v>
      </c>
      <c r="L652" t="s">
        <v>9583</v>
      </c>
      <c r="M652" s="32">
        <v>81351111</v>
      </c>
      <c r="N652" s="32">
        <f>SUM(Table15[[#This Row],[Federal]:[Local]])</f>
        <v>50000</v>
      </c>
      <c r="O652" s="32">
        <v>45000</v>
      </c>
      <c r="P652" s="32">
        <v>0</v>
      </c>
      <c r="Q652" s="32">
        <v>5000</v>
      </c>
    </row>
    <row r="653" spans="7:17" ht="15" hidden="1" customHeight="1" x14ac:dyDescent="0.25">
      <c r="G653">
        <v>2019</v>
      </c>
      <c r="H653" s="48">
        <v>2017</v>
      </c>
      <c r="I653" t="s">
        <v>9311</v>
      </c>
      <c r="J653" t="s">
        <v>18</v>
      </c>
      <c r="K653" t="s">
        <v>9885</v>
      </c>
      <c r="L653" t="s">
        <v>10222</v>
      </c>
      <c r="M653" s="32">
        <v>81351111</v>
      </c>
      <c r="N653" s="32">
        <f>SUM(Table15[[#This Row],[Federal]:[Local]])</f>
        <v>12500</v>
      </c>
      <c r="O653" s="32">
        <v>11250</v>
      </c>
      <c r="P653" s="32">
        <v>0</v>
      </c>
      <c r="Q653" s="32">
        <v>1250</v>
      </c>
    </row>
    <row r="654" spans="7:17" ht="15" hidden="1" customHeight="1" x14ac:dyDescent="0.25">
      <c r="G654">
        <v>2019</v>
      </c>
      <c r="H654" s="48">
        <v>2017</v>
      </c>
      <c r="I654" t="s">
        <v>9311</v>
      </c>
      <c r="J654" t="s">
        <v>18</v>
      </c>
      <c r="K654" t="s">
        <v>9885</v>
      </c>
      <c r="L654" t="s">
        <v>10223</v>
      </c>
      <c r="M654" s="32">
        <v>81351111</v>
      </c>
      <c r="N654" s="32">
        <f>SUM(Table15[[#This Row],[Federal]:[Local]])</f>
        <v>330000</v>
      </c>
      <c r="O654" s="32">
        <v>297000</v>
      </c>
      <c r="P654" s="32">
        <v>0</v>
      </c>
      <c r="Q654" s="32">
        <v>33000</v>
      </c>
    </row>
    <row r="655" spans="7:17" ht="15" hidden="1" customHeight="1" x14ac:dyDescent="0.25">
      <c r="G655">
        <v>2019</v>
      </c>
      <c r="H655" s="48">
        <v>2017</v>
      </c>
      <c r="I655" t="s">
        <v>9311</v>
      </c>
      <c r="J655" t="s">
        <v>18</v>
      </c>
      <c r="K655" t="s">
        <v>9885</v>
      </c>
      <c r="L655" t="s">
        <v>10224</v>
      </c>
      <c r="M655" s="32">
        <v>81351111</v>
      </c>
      <c r="N655" s="32">
        <f>SUM(Table15[[#This Row],[Federal]:[Local]])</f>
        <v>20000</v>
      </c>
      <c r="O655" s="32">
        <v>18000</v>
      </c>
      <c r="P655" s="32">
        <v>0</v>
      </c>
      <c r="Q655" s="32">
        <v>2000</v>
      </c>
    </row>
    <row r="656" spans="7:17" ht="15" hidden="1" customHeight="1" x14ac:dyDescent="0.25">
      <c r="G656">
        <v>2019</v>
      </c>
      <c r="H656" s="48">
        <v>2017</v>
      </c>
      <c r="I656" t="s">
        <v>9311</v>
      </c>
      <c r="J656" t="s">
        <v>18</v>
      </c>
      <c r="K656" t="s">
        <v>9885</v>
      </c>
      <c r="L656" t="s">
        <v>10225</v>
      </c>
      <c r="M656" s="32">
        <v>81351111</v>
      </c>
      <c r="N656" s="32">
        <f>SUM(Table15[[#This Row],[Federal]:[Local]])</f>
        <v>26000</v>
      </c>
      <c r="O656" s="32">
        <v>23400</v>
      </c>
      <c r="P656" s="32">
        <v>0</v>
      </c>
      <c r="Q656" s="32">
        <v>2600</v>
      </c>
    </row>
    <row r="657" spans="7:17" ht="15" hidden="1" customHeight="1" x14ac:dyDescent="0.25">
      <c r="G657">
        <v>2019</v>
      </c>
      <c r="H657" s="48">
        <v>2017</v>
      </c>
      <c r="I657" t="s">
        <v>9887</v>
      </c>
      <c r="J657" t="s">
        <v>18</v>
      </c>
      <c r="K657" t="s">
        <v>9888</v>
      </c>
      <c r="L657" t="s">
        <v>10226</v>
      </c>
      <c r="M657" s="32">
        <v>81351111</v>
      </c>
      <c r="N657" s="32">
        <f>SUM(Table15[[#This Row],[Federal]:[Local]])</f>
        <v>135000</v>
      </c>
      <c r="O657" s="32">
        <v>0</v>
      </c>
      <c r="P657" s="32">
        <v>121500</v>
      </c>
      <c r="Q657" s="32">
        <v>13500</v>
      </c>
    </row>
    <row r="658" spans="7:17" ht="15" hidden="1" customHeight="1" x14ac:dyDescent="0.25">
      <c r="G658">
        <v>2019</v>
      </c>
      <c r="H658" s="48">
        <v>2017</v>
      </c>
      <c r="I658" t="s">
        <v>9887</v>
      </c>
      <c r="J658" t="s">
        <v>18</v>
      </c>
      <c r="K658" t="s">
        <v>9888</v>
      </c>
      <c r="L658" t="s">
        <v>10227</v>
      </c>
      <c r="M658" s="32">
        <v>81351111</v>
      </c>
      <c r="N658" s="32">
        <f>SUM(Table15[[#This Row],[Federal]:[Local]])</f>
        <v>135000</v>
      </c>
      <c r="O658" s="32">
        <v>0</v>
      </c>
      <c r="P658" s="32">
        <v>121500</v>
      </c>
      <c r="Q658" s="32">
        <v>13500</v>
      </c>
    </row>
    <row r="659" spans="7:17" ht="15" hidden="1" customHeight="1" x14ac:dyDescent="0.25">
      <c r="G659">
        <v>2019</v>
      </c>
      <c r="H659" s="48">
        <v>2017</v>
      </c>
      <c r="I659" t="s">
        <v>9887</v>
      </c>
      <c r="J659" t="s">
        <v>18</v>
      </c>
      <c r="K659" t="s">
        <v>9888</v>
      </c>
      <c r="L659" t="s">
        <v>10228</v>
      </c>
      <c r="M659" s="32">
        <v>81351111</v>
      </c>
      <c r="N659" s="32">
        <f>SUM(Table15[[#This Row],[Federal]:[Local]])</f>
        <v>85000</v>
      </c>
      <c r="O659" s="32">
        <v>0</v>
      </c>
      <c r="P659" s="32">
        <v>76500</v>
      </c>
      <c r="Q659" s="32">
        <v>8500</v>
      </c>
    </row>
    <row r="660" spans="7:17" ht="15" hidden="1" customHeight="1" x14ac:dyDescent="0.25">
      <c r="G660">
        <v>2019</v>
      </c>
      <c r="H660" s="48">
        <v>2017</v>
      </c>
      <c r="I660" t="s">
        <v>9887</v>
      </c>
      <c r="J660" t="s">
        <v>18</v>
      </c>
      <c r="K660" t="s">
        <v>9888</v>
      </c>
      <c r="L660" t="s">
        <v>10229</v>
      </c>
      <c r="M660" s="32">
        <v>81351111</v>
      </c>
      <c r="N660" s="32">
        <f>SUM(Table15[[#This Row],[Federal]:[Local]])</f>
        <v>70000</v>
      </c>
      <c r="O660" s="32">
        <v>0</v>
      </c>
      <c r="P660" s="32">
        <v>63000</v>
      </c>
      <c r="Q660" s="32">
        <v>7000</v>
      </c>
    </row>
    <row r="661" spans="7:17" ht="15" hidden="1" customHeight="1" x14ac:dyDescent="0.25">
      <c r="G661">
        <v>2019</v>
      </c>
      <c r="H661" s="48">
        <v>2017</v>
      </c>
      <c r="I661" t="s">
        <v>9887</v>
      </c>
      <c r="J661" t="s">
        <v>18</v>
      </c>
      <c r="K661" t="s">
        <v>9888</v>
      </c>
      <c r="L661" t="s">
        <v>10230</v>
      </c>
      <c r="M661" s="32">
        <v>81351111</v>
      </c>
      <c r="N661" s="32">
        <f>SUM(Table15[[#This Row],[Federal]:[Local]])</f>
        <v>60000</v>
      </c>
      <c r="O661" s="32">
        <v>0</v>
      </c>
      <c r="P661" s="32">
        <v>54000</v>
      </c>
      <c r="Q661" s="32">
        <v>6000</v>
      </c>
    </row>
    <row r="662" spans="7:17" ht="15" hidden="1" customHeight="1" x14ac:dyDescent="0.25">
      <c r="G662">
        <v>2019</v>
      </c>
      <c r="H662" s="48">
        <v>2017</v>
      </c>
      <c r="I662" t="s">
        <v>9887</v>
      </c>
      <c r="J662" t="s">
        <v>18</v>
      </c>
      <c r="K662" t="s">
        <v>9888</v>
      </c>
      <c r="L662" t="s">
        <v>10231</v>
      </c>
      <c r="M662" s="32">
        <v>81351111</v>
      </c>
      <c r="N662" s="32">
        <f>SUM(Table15[[#This Row],[Federal]:[Local]])</f>
        <v>10000</v>
      </c>
      <c r="O662" s="32">
        <v>0</v>
      </c>
      <c r="P662" s="32">
        <v>9000</v>
      </c>
      <c r="Q662" s="32">
        <v>1000</v>
      </c>
    </row>
    <row r="663" spans="7:17" ht="15" hidden="1" customHeight="1" x14ac:dyDescent="0.25">
      <c r="G663">
        <v>2019</v>
      </c>
      <c r="H663" s="48">
        <v>2017</v>
      </c>
      <c r="I663" t="s">
        <v>9887</v>
      </c>
      <c r="J663" t="s">
        <v>18</v>
      </c>
      <c r="K663" t="s">
        <v>9888</v>
      </c>
      <c r="L663" t="s">
        <v>10232</v>
      </c>
      <c r="M663" s="32">
        <v>81351111</v>
      </c>
      <c r="N663" s="32">
        <f>SUM(Table15[[#This Row],[Federal]:[Local]])</f>
        <v>10000</v>
      </c>
      <c r="O663" s="32">
        <v>0</v>
      </c>
      <c r="P663" s="32">
        <v>9000</v>
      </c>
      <c r="Q663" s="32">
        <v>1000</v>
      </c>
    </row>
    <row r="664" spans="7:17" ht="15" hidden="1" customHeight="1" x14ac:dyDescent="0.25">
      <c r="G664">
        <v>2019</v>
      </c>
      <c r="H664" s="48">
        <v>2017</v>
      </c>
      <c r="I664" t="s">
        <v>9887</v>
      </c>
      <c r="J664" t="s">
        <v>18</v>
      </c>
      <c r="K664" t="s">
        <v>9888</v>
      </c>
      <c r="L664" t="s">
        <v>10233</v>
      </c>
      <c r="M664" s="32">
        <v>81351111</v>
      </c>
      <c r="N664" s="32">
        <f>SUM(Table15[[#This Row],[Federal]:[Local]])</f>
        <v>55000</v>
      </c>
      <c r="O664" s="32">
        <v>0</v>
      </c>
      <c r="P664" s="32">
        <v>49500</v>
      </c>
      <c r="Q664" s="32">
        <v>5500</v>
      </c>
    </row>
    <row r="665" spans="7:17" ht="15" hidden="1" customHeight="1" x14ac:dyDescent="0.25">
      <c r="G665">
        <v>2019</v>
      </c>
      <c r="H665" s="48">
        <v>2017</v>
      </c>
      <c r="I665" t="s">
        <v>9887</v>
      </c>
      <c r="J665" t="s">
        <v>18</v>
      </c>
      <c r="K665" t="s">
        <v>9888</v>
      </c>
      <c r="L665" t="s">
        <v>10234</v>
      </c>
      <c r="M665" s="32">
        <v>81351111</v>
      </c>
      <c r="N665" s="32">
        <f>SUM(Table15[[#This Row],[Federal]:[Local]])</f>
        <v>40000</v>
      </c>
      <c r="O665" s="32">
        <v>0</v>
      </c>
      <c r="P665" s="32">
        <v>36000</v>
      </c>
      <c r="Q665" s="32">
        <v>4000</v>
      </c>
    </row>
    <row r="666" spans="7:17" ht="15" hidden="1" customHeight="1" x14ac:dyDescent="0.25">
      <c r="G666">
        <v>2019</v>
      </c>
      <c r="H666" s="48">
        <v>2017</v>
      </c>
      <c r="I666" t="s">
        <v>9887</v>
      </c>
      <c r="J666" t="s">
        <v>18</v>
      </c>
      <c r="K666" t="s">
        <v>9888</v>
      </c>
      <c r="L666" t="s">
        <v>10235</v>
      </c>
      <c r="M666" s="32">
        <v>81351111</v>
      </c>
      <c r="N666" s="32">
        <f>SUM(Table15[[#This Row],[Federal]:[Local]])</f>
        <v>160000</v>
      </c>
      <c r="O666" s="32">
        <v>0</v>
      </c>
      <c r="P666" s="32">
        <v>144000</v>
      </c>
      <c r="Q666" s="32">
        <v>16000</v>
      </c>
    </row>
    <row r="667" spans="7:17" ht="15" hidden="1" customHeight="1" x14ac:dyDescent="0.25">
      <c r="G667">
        <v>2019</v>
      </c>
      <c r="H667" s="48">
        <v>2017</v>
      </c>
      <c r="I667" t="s">
        <v>9887</v>
      </c>
      <c r="J667" t="s">
        <v>18</v>
      </c>
      <c r="K667" t="s">
        <v>9888</v>
      </c>
      <c r="L667" t="s">
        <v>10236</v>
      </c>
      <c r="M667" s="32">
        <v>81351111</v>
      </c>
      <c r="N667" s="32">
        <f>SUM(Table15[[#This Row],[Federal]:[Local]])</f>
        <v>160000</v>
      </c>
      <c r="O667" s="32">
        <v>0</v>
      </c>
      <c r="P667" s="32">
        <v>144000</v>
      </c>
      <c r="Q667" s="32">
        <v>16000</v>
      </c>
    </row>
    <row r="668" spans="7:17" ht="15" hidden="1" customHeight="1" x14ac:dyDescent="0.25">
      <c r="G668">
        <v>2019</v>
      </c>
      <c r="H668" s="48">
        <v>2017</v>
      </c>
      <c r="I668" t="s">
        <v>9887</v>
      </c>
      <c r="J668" t="s">
        <v>18</v>
      </c>
      <c r="K668" t="s">
        <v>9888</v>
      </c>
      <c r="L668" t="s">
        <v>10237</v>
      </c>
      <c r="M668" s="32">
        <v>81351111</v>
      </c>
      <c r="N668" s="32">
        <f>SUM(Table15[[#This Row],[Federal]:[Local]])</f>
        <v>10000</v>
      </c>
      <c r="O668" s="32">
        <v>0</v>
      </c>
      <c r="P668" s="32">
        <v>9000</v>
      </c>
      <c r="Q668" s="32">
        <v>1000</v>
      </c>
    </row>
    <row r="669" spans="7:17" ht="15" hidden="1" customHeight="1" x14ac:dyDescent="0.25">
      <c r="G669">
        <v>2019</v>
      </c>
      <c r="H669" s="48">
        <v>2017</v>
      </c>
      <c r="I669" t="s">
        <v>9887</v>
      </c>
      <c r="J669" t="s">
        <v>18</v>
      </c>
      <c r="K669" t="s">
        <v>9888</v>
      </c>
      <c r="L669" t="s">
        <v>9843</v>
      </c>
      <c r="M669" s="32">
        <v>81351111</v>
      </c>
      <c r="N669" s="32">
        <f>SUM(Table15[[#This Row],[Federal]:[Local]])</f>
        <v>230000</v>
      </c>
      <c r="O669" s="32">
        <v>0</v>
      </c>
      <c r="P669" s="32">
        <v>207000</v>
      </c>
      <c r="Q669" s="32">
        <v>23000</v>
      </c>
    </row>
    <row r="670" spans="7:17" ht="15" hidden="1" customHeight="1" x14ac:dyDescent="0.25">
      <c r="G670">
        <v>2020</v>
      </c>
      <c r="H670" s="48">
        <v>2017</v>
      </c>
      <c r="I670" t="s">
        <v>615</v>
      </c>
      <c r="J670" t="s">
        <v>51</v>
      </c>
      <c r="K670" t="s">
        <v>9520</v>
      </c>
      <c r="L670" t="s">
        <v>10238</v>
      </c>
      <c r="M670" s="32">
        <v>61082321</v>
      </c>
      <c r="N670" s="32">
        <f>SUM(Table15[[#This Row],[Federal]:[Local]])</f>
        <v>521100</v>
      </c>
      <c r="O670" s="32">
        <v>468990</v>
      </c>
      <c r="P670" s="32">
        <v>0</v>
      </c>
      <c r="Q670" s="32">
        <v>52110</v>
      </c>
    </row>
    <row r="671" spans="7:17" ht="15" hidden="1" customHeight="1" x14ac:dyDescent="0.25">
      <c r="G671">
        <v>2020</v>
      </c>
      <c r="H671" s="48">
        <v>2017</v>
      </c>
      <c r="I671" t="s">
        <v>615</v>
      </c>
      <c r="J671" t="s">
        <v>51</v>
      </c>
      <c r="K671" t="s">
        <v>9520</v>
      </c>
      <c r="L671" t="s">
        <v>10239</v>
      </c>
      <c r="M671" s="32">
        <v>61082321</v>
      </c>
      <c r="N671" s="32">
        <f>SUM(Table15[[#This Row],[Federal]:[Local]])</f>
        <v>30000</v>
      </c>
      <c r="O671" s="32">
        <v>27000</v>
      </c>
      <c r="P671" s="32">
        <v>0</v>
      </c>
      <c r="Q671" s="32">
        <v>3000</v>
      </c>
    </row>
    <row r="672" spans="7:17" ht="15" hidden="1" customHeight="1" x14ac:dyDescent="0.25">
      <c r="G672">
        <v>2020</v>
      </c>
      <c r="H672" s="48">
        <v>2017</v>
      </c>
      <c r="I672" t="s">
        <v>615</v>
      </c>
      <c r="J672" t="s">
        <v>51</v>
      </c>
      <c r="K672" t="s">
        <v>9520</v>
      </c>
      <c r="L672" t="s">
        <v>10240</v>
      </c>
      <c r="M672" s="32">
        <v>61082321</v>
      </c>
      <c r="N672" s="32">
        <f>SUM(Table15[[#This Row],[Federal]:[Local]])</f>
        <v>80900</v>
      </c>
      <c r="O672" s="32">
        <v>72810</v>
      </c>
      <c r="P672" s="32">
        <v>0</v>
      </c>
      <c r="Q672" s="32">
        <v>8090</v>
      </c>
    </row>
    <row r="673" spans="7:17" ht="15" hidden="1" customHeight="1" x14ac:dyDescent="0.25">
      <c r="G673">
        <v>2020</v>
      </c>
      <c r="H673" s="48">
        <v>2017</v>
      </c>
      <c r="I673" t="s">
        <v>615</v>
      </c>
      <c r="J673" t="s">
        <v>51</v>
      </c>
      <c r="K673" t="s">
        <v>9520</v>
      </c>
      <c r="L673" t="s">
        <v>10241</v>
      </c>
      <c r="M673" s="32">
        <v>61082321</v>
      </c>
      <c r="N673" s="32">
        <f>SUM(Table15[[#This Row],[Federal]:[Local]])</f>
        <v>67200</v>
      </c>
      <c r="O673" s="32">
        <v>60480</v>
      </c>
      <c r="P673" s="32">
        <v>0</v>
      </c>
      <c r="Q673" s="32">
        <v>6720</v>
      </c>
    </row>
    <row r="674" spans="7:17" ht="15" hidden="1" customHeight="1" x14ac:dyDescent="0.25">
      <c r="G674">
        <v>2020</v>
      </c>
      <c r="H674" s="48">
        <v>2017</v>
      </c>
      <c r="I674" t="s">
        <v>615</v>
      </c>
      <c r="J674" t="s">
        <v>51</v>
      </c>
      <c r="K674" t="s">
        <v>9520</v>
      </c>
      <c r="L674" t="s">
        <v>10242</v>
      </c>
      <c r="M674" s="32">
        <v>61082321</v>
      </c>
      <c r="N674" s="32">
        <f>SUM(Table15[[#This Row],[Federal]:[Local]])</f>
        <v>49000</v>
      </c>
      <c r="O674" s="32">
        <v>44100</v>
      </c>
      <c r="P674" s="32">
        <v>0</v>
      </c>
      <c r="Q674" s="32">
        <v>4900</v>
      </c>
    </row>
    <row r="675" spans="7:17" ht="15" hidden="1" customHeight="1" x14ac:dyDescent="0.25">
      <c r="G675">
        <v>2020</v>
      </c>
      <c r="H675" s="48">
        <v>2017</v>
      </c>
      <c r="I675" t="s">
        <v>615</v>
      </c>
      <c r="J675" t="s">
        <v>51</v>
      </c>
      <c r="K675" t="s">
        <v>9520</v>
      </c>
      <c r="L675" t="s">
        <v>10243</v>
      </c>
      <c r="M675" s="32">
        <v>61082321</v>
      </c>
      <c r="N675" s="32">
        <f>SUM(Table15[[#This Row],[Federal]:[Local]])</f>
        <v>269000</v>
      </c>
      <c r="O675" s="32">
        <v>242100</v>
      </c>
      <c r="P675" s="32">
        <v>0</v>
      </c>
      <c r="Q675" s="32">
        <v>26900</v>
      </c>
    </row>
    <row r="676" spans="7:17" ht="15" hidden="1" customHeight="1" x14ac:dyDescent="0.25">
      <c r="G676">
        <v>2020</v>
      </c>
      <c r="H676" s="48">
        <v>2017</v>
      </c>
      <c r="I676" t="s">
        <v>8322</v>
      </c>
      <c r="J676" t="s">
        <v>18</v>
      </c>
      <c r="K676" t="s">
        <v>8321</v>
      </c>
      <c r="L676" t="s">
        <v>10244</v>
      </c>
      <c r="M676" s="32">
        <v>61082321</v>
      </c>
      <c r="N676" s="32">
        <f>SUM(Table15[[#This Row],[Federal]:[Local]])</f>
        <v>25000</v>
      </c>
      <c r="O676" s="32">
        <v>22500</v>
      </c>
      <c r="P676" s="32">
        <v>0</v>
      </c>
      <c r="Q676" s="32">
        <v>2500</v>
      </c>
    </row>
    <row r="677" spans="7:17" ht="15" hidden="1" customHeight="1" x14ac:dyDescent="0.25">
      <c r="G677">
        <v>2020</v>
      </c>
      <c r="H677" s="48">
        <v>2017</v>
      </c>
      <c r="I677" t="s">
        <v>8322</v>
      </c>
      <c r="J677" t="s">
        <v>18</v>
      </c>
      <c r="K677" t="s">
        <v>8321</v>
      </c>
      <c r="L677" t="s">
        <v>10245</v>
      </c>
      <c r="M677" s="32">
        <v>61082321</v>
      </c>
      <c r="N677" s="32">
        <f>SUM(Table15[[#This Row],[Federal]:[Local]])</f>
        <v>180000</v>
      </c>
      <c r="O677" s="32">
        <v>162000</v>
      </c>
      <c r="P677" s="32">
        <v>0</v>
      </c>
      <c r="Q677" s="32">
        <v>18000</v>
      </c>
    </row>
    <row r="678" spans="7:17" ht="15" hidden="1" customHeight="1" x14ac:dyDescent="0.25">
      <c r="G678">
        <v>2020</v>
      </c>
      <c r="H678" s="48">
        <v>2017</v>
      </c>
      <c r="I678" t="s">
        <v>8322</v>
      </c>
      <c r="J678" t="s">
        <v>18</v>
      </c>
      <c r="K678" t="s">
        <v>8321</v>
      </c>
      <c r="L678" t="s">
        <v>10246</v>
      </c>
      <c r="M678" s="32">
        <v>61082321</v>
      </c>
      <c r="N678" s="32">
        <f>SUM(Table15[[#This Row],[Federal]:[Local]])</f>
        <v>150000</v>
      </c>
      <c r="O678" s="32">
        <v>135000</v>
      </c>
      <c r="P678" s="32">
        <v>0</v>
      </c>
      <c r="Q678" s="32">
        <v>15000</v>
      </c>
    </row>
    <row r="679" spans="7:17" ht="15" hidden="1" customHeight="1" x14ac:dyDescent="0.25">
      <c r="G679">
        <v>2020</v>
      </c>
      <c r="H679" s="48">
        <v>2017</v>
      </c>
      <c r="I679" t="s">
        <v>8322</v>
      </c>
      <c r="J679" t="s">
        <v>18</v>
      </c>
      <c r="K679" t="s">
        <v>8321</v>
      </c>
      <c r="L679" t="s">
        <v>10247</v>
      </c>
      <c r="M679" s="32">
        <v>61082321</v>
      </c>
      <c r="N679" s="32">
        <f>SUM(Table15[[#This Row],[Federal]:[Local]])</f>
        <v>70000</v>
      </c>
      <c r="O679" s="32">
        <v>63000</v>
      </c>
      <c r="P679" s="32">
        <v>0</v>
      </c>
      <c r="Q679" s="32">
        <v>7000</v>
      </c>
    </row>
    <row r="680" spans="7:17" ht="15" hidden="1" customHeight="1" x14ac:dyDescent="0.25">
      <c r="G680">
        <v>2020</v>
      </c>
      <c r="H680" s="48">
        <v>2017</v>
      </c>
      <c r="I680" t="s">
        <v>8322</v>
      </c>
      <c r="J680" t="s">
        <v>18</v>
      </c>
      <c r="K680" t="s">
        <v>8321</v>
      </c>
      <c r="L680" t="s">
        <v>10248</v>
      </c>
      <c r="M680" s="32">
        <v>61082321</v>
      </c>
      <c r="N680" s="32">
        <f>SUM(Table15[[#This Row],[Federal]:[Local]])</f>
        <v>25000</v>
      </c>
      <c r="O680" s="32">
        <v>22500</v>
      </c>
      <c r="P680" s="32">
        <v>0</v>
      </c>
      <c r="Q680" s="32">
        <v>2500</v>
      </c>
    </row>
    <row r="681" spans="7:17" ht="15" hidden="1" customHeight="1" x14ac:dyDescent="0.25">
      <c r="G681">
        <v>2020</v>
      </c>
      <c r="H681" s="48">
        <v>2017</v>
      </c>
      <c r="I681" t="s">
        <v>8322</v>
      </c>
      <c r="J681" t="s">
        <v>18</v>
      </c>
      <c r="K681" t="s">
        <v>8321</v>
      </c>
      <c r="L681" t="s">
        <v>10249</v>
      </c>
      <c r="M681" s="32">
        <v>61082321</v>
      </c>
      <c r="N681" s="32">
        <f>SUM(Table15[[#This Row],[Federal]:[Local]])</f>
        <v>385000</v>
      </c>
      <c r="O681" s="32">
        <v>346500</v>
      </c>
      <c r="P681" s="32">
        <v>0</v>
      </c>
      <c r="Q681" s="32">
        <v>38500</v>
      </c>
    </row>
    <row r="682" spans="7:17" ht="15" hidden="1" customHeight="1" x14ac:dyDescent="0.25">
      <c r="G682">
        <v>2020</v>
      </c>
      <c r="H682" s="48">
        <v>2017</v>
      </c>
      <c r="I682" t="s">
        <v>8322</v>
      </c>
      <c r="J682" t="s">
        <v>18</v>
      </c>
      <c r="K682" t="s">
        <v>8321</v>
      </c>
      <c r="L682" t="s">
        <v>10250</v>
      </c>
      <c r="M682" s="32">
        <v>61082321</v>
      </c>
      <c r="N682" s="32">
        <f>SUM(Table15[[#This Row],[Federal]:[Local]])</f>
        <v>20000</v>
      </c>
      <c r="O682" s="32">
        <v>18000</v>
      </c>
      <c r="P682" s="32">
        <v>0</v>
      </c>
      <c r="Q682" s="32">
        <v>2000</v>
      </c>
    </row>
    <row r="683" spans="7:17" ht="15" hidden="1" customHeight="1" x14ac:dyDescent="0.25">
      <c r="G683">
        <v>2020</v>
      </c>
      <c r="H683" s="48">
        <v>2017</v>
      </c>
      <c r="I683" t="s">
        <v>8322</v>
      </c>
      <c r="J683" t="s">
        <v>18</v>
      </c>
      <c r="K683" t="s">
        <v>8321</v>
      </c>
      <c r="L683" t="s">
        <v>10251</v>
      </c>
      <c r="M683" s="32">
        <v>61082321</v>
      </c>
      <c r="N683" s="32">
        <f>SUM(Table15[[#This Row],[Federal]:[Local]])</f>
        <v>269750</v>
      </c>
      <c r="O683" s="32">
        <v>242775</v>
      </c>
      <c r="P683" s="32">
        <v>0</v>
      </c>
      <c r="Q683" s="32">
        <v>26975</v>
      </c>
    </row>
    <row r="684" spans="7:17" ht="15" hidden="1" customHeight="1" x14ac:dyDescent="0.25">
      <c r="G684">
        <v>2020</v>
      </c>
      <c r="H684" s="48">
        <v>2017</v>
      </c>
      <c r="I684" t="s">
        <v>8322</v>
      </c>
      <c r="J684" t="s">
        <v>18</v>
      </c>
      <c r="K684" t="s">
        <v>8321</v>
      </c>
      <c r="L684" t="s">
        <v>10252</v>
      </c>
      <c r="M684" s="32">
        <v>61082321</v>
      </c>
      <c r="N684" s="32">
        <f>SUM(Table15[[#This Row],[Federal]:[Local]])</f>
        <v>355000</v>
      </c>
      <c r="O684" s="32">
        <v>319500</v>
      </c>
      <c r="P684" s="32">
        <v>0</v>
      </c>
      <c r="Q684" s="32">
        <v>35500</v>
      </c>
    </row>
    <row r="685" spans="7:17" ht="15" hidden="1" customHeight="1" x14ac:dyDescent="0.25">
      <c r="G685">
        <v>2020</v>
      </c>
      <c r="H685" s="48">
        <v>2017</v>
      </c>
      <c r="I685" t="s">
        <v>8322</v>
      </c>
      <c r="J685" t="s">
        <v>18</v>
      </c>
      <c r="K685" t="s">
        <v>8321</v>
      </c>
      <c r="L685" t="s">
        <v>10253</v>
      </c>
      <c r="M685" s="32">
        <v>61082321</v>
      </c>
      <c r="N685" s="32">
        <f>SUM(Table15[[#This Row],[Federal]:[Local]])</f>
        <v>505000</v>
      </c>
      <c r="O685" s="32">
        <v>454500</v>
      </c>
      <c r="P685" s="32">
        <v>0</v>
      </c>
      <c r="Q685" s="32">
        <v>50500</v>
      </c>
    </row>
    <row r="686" spans="7:17" ht="15" hidden="1" customHeight="1" x14ac:dyDescent="0.25">
      <c r="G686">
        <v>2020</v>
      </c>
      <c r="H686" s="48">
        <v>2017</v>
      </c>
      <c r="I686" t="s">
        <v>1478</v>
      </c>
      <c r="J686" t="s">
        <v>18</v>
      </c>
      <c r="K686" t="s">
        <v>9553</v>
      </c>
      <c r="L686" t="s">
        <v>10254</v>
      </c>
      <c r="M686" s="32">
        <v>61082321</v>
      </c>
      <c r="N686" s="32">
        <f>SUM(Table15[[#This Row],[Federal]:[Local]])</f>
        <v>825000</v>
      </c>
      <c r="O686" s="32">
        <v>742500</v>
      </c>
      <c r="P686" s="32">
        <v>0</v>
      </c>
      <c r="Q686" s="32">
        <v>82500</v>
      </c>
    </row>
    <row r="687" spans="7:17" ht="15" hidden="1" customHeight="1" x14ac:dyDescent="0.25">
      <c r="G687">
        <v>2020</v>
      </c>
      <c r="H687" s="48">
        <v>2017</v>
      </c>
      <c r="I687" t="s">
        <v>1478</v>
      </c>
      <c r="J687" t="s">
        <v>18</v>
      </c>
      <c r="K687" t="s">
        <v>9553</v>
      </c>
      <c r="L687" t="s">
        <v>10255</v>
      </c>
      <c r="M687" s="32">
        <v>61082321</v>
      </c>
      <c r="N687" s="32">
        <f>SUM(Table15[[#This Row],[Federal]:[Local]])</f>
        <v>165000</v>
      </c>
      <c r="O687" s="32">
        <v>148500</v>
      </c>
      <c r="P687" s="32">
        <v>0</v>
      </c>
      <c r="Q687" s="32">
        <v>16500</v>
      </c>
    </row>
    <row r="688" spans="7:17" ht="15" hidden="1" customHeight="1" x14ac:dyDescent="0.25">
      <c r="G688">
        <v>2020</v>
      </c>
      <c r="H688" s="48">
        <v>2017</v>
      </c>
      <c r="I688" t="s">
        <v>1478</v>
      </c>
      <c r="J688" t="s">
        <v>18</v>
      </c>
      <c r="K688" t="s">
        <v>9553</v>
      </c>
      <c r="L688" t="s">
        <v>10256</v>
      </c>
      <c r="M688" s="32">
        <v>61082321</v>
      </c>
      <c r="N688" s="32">
        <f>SUM(Table15[[#This Row],[Federal]:[Local]])</f>
        <v>10000</v>
      </c>
      <c r="O688" s="32">
        <v>9000</v>
      </c>
      <c r="P688" s="32">
        <v>0</v>
      </c>
      <c r="Q688" s="32">
        <v>1000</v>
      </c>
    </row>
    <row r="689" spans="7:17" ht="15" hidden="1" customHeight="1" x14ac:dyDescent="0.25">
      <c r="G689">
        <v>2020</v>
      </c>
      <c r="H689" s="48">
        <v>2017</v>
      </c>
      <c r="I689" t="s">
        <v>1478</v>
      </c>
      <c r="J689" t="s">
        <v>18</v>
      </c>
      <c r="K689" t="s">
        <v>9553</v>
      </c>
      <c r="L689" t="s">
        <v>10257</v>
      </c>
      <c r="M689" s="32">
        <v>61082321</v>
      </c>
      <c r="N689" s="32">
        <f>SUM(Table15[[#This Row],[Federal]:[Local]])</f>
        <v>100000</v>
      </c>
      <c r="O689" s="32">
        <v>90000</v>
      </c>
      <c r="P689" s="32">
        <v>0</v>
      </c>
      <c r="Q689" s="32">
        <v>10000</v>
      </c>
    </row>
    <row r="690" spans="7:17" ht="15" hidden="1" customHeight="1" x14ac:dyDescent="0.25">
      <c r="G690">
        <v>2020</v>
      </c>
      <c r="H690" s="48">
        <v>2017</v>
      </c>
      <c r="I690" t="s">
        <v>1478</v>
      </c>
      <c r="J690" t="s">
        <v>18</v>
      </c>
      <c r="K690" t="s">
        <v>9553</v>
      </c>
      <c r="L690" t="s">
        <v>9554</v>
      </c>
      <c r="M690" s="32">
        <v>61082321</v>
      </c>
      <c r="N690" s="32">
        <f>SUM(Table15[[#This Row],[Federal]:[Local]])</f>
        <v>100000</v>
      </c>
      <c r="O690" s="32">
        <v>90000</v>
      </c>
      <c r="P690" s="32">
        <v>0</v>
      </c>
      <c r="Q690" s="32">
        <v>10000</v>
      </c>
    </row>
    <row r="691" spans="7:17" ht="15" hidden="1" customHeight="1" x14ac:dyDescent="0.25">
      <c r="G691">
        <v>2020</v>
      </c>
      <c r="H691" s="48">
        <v>2017</v>
      </c>
      <c r="I691" t="s">
        <v>10258</v>
      </c>
      <c r="J691" t="s">
        <v>18</v>
      </c>
      <c r="K691" t="s">
        <v>10259</v>
      </c>
      <c r="L691" t="s">
        <v>10175</v>
      </c>
      <c r="M691" s="32">
        <v>61082321</v>
      </c>
      <c r="N691" s="32">
        <f>SUM(Table15[[#This Row],[Federal]:[Local]])</f>
        <v>74000</v>
      </c>
      <c r="O691" s="32">
        <v>0</v>
      </c>
      <c r="P691" s="32">
        <v>66600</v>
      </c>
      <c r="Q691" s="32">
        <v>7400</v>
      </c>
    </row>
    <row r="692" spans="7:17" ht="15" hidden="1" customHeight="1" x14ac:dyDescent="0.25">
      <c r="G692">
        <v>2020</v>
      </c>
      <c r="H692" s="48">
        <v>2017</v>
      </c>
      <c r="I692" t="s">
        <v>10258</v>
      </c>
      <c r="J692" t="s">
        <v>18</v>
      </c>
      <c r="K692" t="s">
        <v>10259</v>
      </c>
      <c r="L692" t="s">
        <v>10260</v>
      </c>
      <c r="M692" s="32">
        <v>61082321</v>
      </c>
      <c r="N692" s="32">
        <f>SUM(Table15[[#This Row],[Federal]:[Local]])</f>
        <v>106668</v>
      </c>
      <c r="O692" s="32">
        <v>0</v>
      </c>
      <c r="P692" s="32">
        <v>96001</v>
      </c>
      <c r="Q692" s="32">
        <v>10667</v>
      </c>
    </row>
    <row r="693" spans="7:17" ht="15" hidden="1" customHeight="1" x14ac:dyDescent="0.25">
      <c r="G693">
        <v>2020</v>
      </c>
      <c r="H693" s="48">
        <v>2017</v>
      </c>
      <c r="I693" t="s">
        <v>10258</v>
      </c>
      <c r="J693" t="s">
        <v>18</v>
      </c>
      <c r="K693" t="s">
        <v>10259</v>
      </c>
      <c r="L693" t="s">
        <v>10261</v>
      </c>
      <c r="M693" s="32">
        <v>61082321</v>
      </c>
      <c r="N693" s="32">
        <f>SUM(Table15[[#This Row],[Federal]:[Local]])</f>
        <v>4800</v>
      </c>
      <c r="O693" s="32">
        <v>0</v>
      </c>
      <c r="P693" s="32">
        <v>4320</v>
      </c>
      <c r="Q693" s="32">
        <v>480</v>
      </c>
    </row>
    <row r="694" spans="7:17" ht="15" hidden="1" customHeight="1" x14ac:dyDescent="0.25">
      <c r="G694">
        <v>2020</v>
      </c>
      <c r="H694" s="48">
        <v>2017</v>
      </c>
      <c r="I694" t="s">
        <v>1938</v>
      </c>
      <c r="J694" t="s">
        <v>51</v>
      </c>
      <c r="K694" t="s">
        <v>1937</v>
      </c>
      <c r="L694" t="s">
        <v>10262</v>
      </c>
      <c r="M694" s="32">
        <v>61082321</v>
      </c>
      <c r="N694" s="32">
        <f>SUM(Table15[[#This Row],[Federal]:[Local]])</f>
        <v>1719700</v>
      </c>
      <c r="O694" s="32">
        <v>1547730</v>
      </c>
      <c r="P694" s="32">
        <v>0</v>
      </c>
      <c r="Q694" s="32">
        <v>171970</v>
      </c>
    </row>
    <row r="695" spans="7:17" ht="15" hidden="1" customHeight="1" x14ac:dyDescent="0.25">
      <c r="G695">
        <v>2020</v>
      </c>
      <c r="H695" s="48">
        <v>2017</v>
      </c>
      <c r="I695" t="s">
        <v>1938</v>
      </c>
      <c r="J695" t="s">
        <v>51</v>
      </c>
      <c r="K695" t="s">
        <v>1937</v>
      </c>
      <c r="L695" t="s">
        <v>10263</v>
      </c>
      <c r="M695" s="32">
        <v>61082321</v>
      </c>
      <c r="N695" s="32">
        <f>SUM(Table15[[#This Row],[Federal]:[Local]])</f>
        <v>550300</v>
      </c>
      <c r="O695" s="32">
        <v>495270</v>
      </c>
      <c r="P695" s="32">
        <v>0</v>
      </c>
      <c r="Q695" s="32">
        <v>55030</v>
      </c>
    </row>
    <row r="696" spans="7:17" ht="15" hidden="1" customHeight="1" x14ac:dyDescent="0.25">
      <c r="G696">
        <v>2020</v>
      </c>
      <c r="H696" s="48">
        <v>2017</v>
      </c>
      <c r="I696" t="s">
        <v>1938</v>
      </c>
      <c r="J696" t="s">
        <v>51</v>
      </c>
      <c r="K696" t="s">
        <v>1937</v>
      </c>
      <c r="L696" t="s">
        <v>10264</v>
      </c>
      <c r="M696" s="32">
        <v>61082321</v>
      </c>
      <c r="N696" s="32">
        <f>SUM(Table15[[#This Row],[Federal]:[Local]])</f>
        <v>294000</v>
      </c>
      <c r="O696" s="32">
        <v>264600</v>
      </c>
      <c r="P696" s="32">
        <v>0</v>
      </c>
      <c r="Q696" s="32">
        <v>29400</v>
      </c>
    </row>
    <row r="697" spans="7:17" ht="15" hidden="1" customHeight="1" x14ac:dyDescent="0.25">
      <c r="G697">
        <v>2020</v>
      </c>
      <c r="H697" s="48">
        <v>2017</v>
      </c>
      <c r="I697" t="s">
        <v>2023</v>
      </c>
      <c r="J697" t="s">
        <v>18</v>
      </c>
      <c r="K697" t="s">
        <v>9598</v>
      </c>
      <c r="L697" t="s">
        <v>10265</v>
      </c>
      <c r="M697" s="32">
        <v>61082321</v>
      </c>
      <c r="N697" s="32">
        <f>SUM(Table15[[#This Row],[Federal]:[Local]])</f>
        <v>60000</v>
      </c>
      <c r="O697" s="32">
        <v>54000</v>
      </c>
      <c r="P697" s="32">
        <v>0</v>
      </c>
      <c r="Q697" s="32">
        <v>6000</v>
      </c>
    </row>
    <row r="698" spans="7:17" ht="15" hidden="1" customHeight="1" x14ac:dyDescent="0.25">
      <c r="G698">
        <v>2020</v>
      </c>
      <c r="H698" s="48">
        <v>2017</v>
      </c>
      <c r="I698" t="s">
        <v>2023</v>
      </c>
      <c r="J698" t="s">
        <v>18</v>
      </c>
      <c r="K698" t="s">
        <v>9598</v>
      </c>
      <c r="L698" t="s">
        <v>10266</v>
      </c>
      <c r="M698" s="32">
        <v>61082321</v>
      </c>
      <c r="N698" s="32">
        <f>SUM(Table15[[#This Row],[Federal]:[Local]])</f>
        <v>1625000</v>
      </c>
      <c r="O698" s="32">
        <v>1462500</v>
      </c>
      <c r="P698" s="32">
        <v>0</v>
      </c>
      <c r="Q698" s="32">
        <v>162500</v>
      </c>
    </row>
    <row r="699" spans="7:17" ht="15" hidden="1" customHeight="1" x14ac:dyDescent="0.25">
      <c r="G699">
        <v>2020</v>
      </c>
      <c r="H699" s="48">
        <v>2017</v>
      </c>
      <c r="I699" t="s">
        <v>2023</v>
      </c>
      <c r="J699" t="s">
        <v>18</v>
      </c>
      <c r="K699" t="s">
        <v>9598</v>
      </c>
      <c r="L699" t="s">
        <v>10267</v>
      </c>
      <c r="M699" s="32">
        <v>61082321</v>
      </c>
      <c r="N699" s="32">
        <f>SUM(Table15[[#This Row],[Federal]:[Local]])</f>
        <v>300000</v>
      </c>
      <c r="O699" s="32">
        <v>270000</v>
      </c>
      <c r="P699" s="32">
        <v>0</v>
      </c>
      <c r="Q699" s="32">
        <v>30000</v>
      </c>
    </row>
    <row r="700" spans="7:17" ht="15" hidden="1" customHeight="1" x14ac:dyDescent="0.25">
      <c r="G700">
        <v>2020</v>
      </c>
      <c r="H700" s="48">
        <v>2017</v>
      </c>
      <c r="I700" t="s">
        <v>2023</v>
      </c>
      <c r="J700" t="s">
        <v>18</v>
      </c>
      <c r="K700" t="s">
        <v>9598</v>
      </c>
      <c r="L700" t="s">
        <v>10268</v>
      </c>
      <c r="M700" s="32">
        <v>61082321</v>
      </c>
      <c r="N700" s="32">
        <f>SUM(Table15[[#This Row],[Federal]:[Local]])</f>
        <v>185000</v>
      </c>
      <c r="O700" s="32">
        <v>166500</v>
      </c>
      <c r="P700" s="32">
        <v>0</v>
      </c>
      <c r="Q700" s="32">
        <v>18500</v>
      </c>
    </row>
    <row r="701" spans="7:17" ht="15" hidden="1" customHeight="1" x14ac:dyDescent="0.25">
      <c r="G701">
        <v>2020</v>
      </c>
      <c r="H701" s="48">
        <v>2017</v>
      </c>
      <c r="I701" t="s">
        <v>2023</v>
      </c>
      <c r="J701" t="s">
        <v>18</v>
      </c>
      <c r="K701" t="s">
        <v>9598</v>
      </c>
      <c r="L701" t="s">
        <v>223</v>
      </c>
      <c r="M701" s="32">
        <v>61082321</v>
      </c>
      <c r="N701" s="32">
        <f>SUM(Table15[[#This Row],[Federal]:[Local]])</f>
        <v>100000</v>
      </c>
      <c r="O701" s="32">
        <v>90000</v>
      </c>
      <c r="P701" s="32">
        <v>0</v>
      </c>
      <c r="Q701" s="32">
        <v>10000</v>
      </c>
    </row>
    <row r="702" spans="7:17" ht="15" hidden="1" customHeight="1" x14ac:dyDescent="0.25">
      <c r="G702">
        <v>2020</v>
      </c>
      <c r="H702" s="48">
        <v>2017</v>
      </c>
      <c r="I702" t="s">
        <v>2023</v>
      </c>
      <c r="J702" t="s">
        <v>18</v>
      </c>
      <c r="K702" t="s">
        <v>9598</v>
      </c>
      <c r="L702" t="s">
        <v>10269</v>
      </c>
      <c r="M702" s="32">
        <v>61082321</v>
      </c>
      <c r="N702" s="32">
        <f>SUM(Table15[[#This Row],[Federal]:[Local]])</f>
        <v>15000</v>
      </c>
      <c r="O702" s="32">
        <v>13500</v>
      </c>
      <c r="P702" s="32">
        <v>0</v>
      </c>
      <c r="Q702" s="32">
        <v>1500</v>
      </c>
    </row>
    <row r="703" spans="7:17" ht="15" hidden="1" customHeight="1" x14ac:dyDescent="0.25">
      <c r="G703">
        <v>2020</v>
      </c>
      <c r="H703" s="48">
        <v>2017</v>
      </c>
      <c r="I703" t="s">
        <v>2023</v>
      </c>
      <c r="J703" t="s">
        <v>18</v>
      </c>
      <c r="K703" t="s">
        <v>9598</v>
      </c>
      <c r="L703" t="s">
        <v>10270</v>
      </c>
      <c r="M703" s="32">
        <v>61082321</v>
      </c>
      <c r="N703" s="32">
        <f>SUM(Table15[[#This Row],[Federal]:[Local]])</f>
        <v>130000</v>
      </c>
      <c r="O703" s="32">
        <v>117000</v>
      </c>
      <c r="P703" s="32">
        <v>0</v>
      </c>
      <c r="Q703" s="32">
        <v>13000</v>
      </c>
    </row>
    <row r="704" spans="7:17" ht="15" hidden="1" customHeight="1" x14ac:dyDescent="0.25">
      <c r="G704">
        <v>2020</v>
      </c>
      <c r="H704" s="48">
        <v>2017</v>
      </c>
      <c r="I704" t="s">
        <v>9601</v>
      </c>
      <c r="J704" t="s">
        <v>18</v>
      </c>
      <c r="K704" t="s">
        <v>9602</v>
      </c>
      <c r="L704" t="s">
        <v>10271</v>
      </c>
      <c r="M704" s="32">
        <v>61082321</v>
      </c>
      <c r="N704" s="32">
        <f>SUM(Table15[[#This Row],[Federal]:[Local]])</f>
        <v>25000</v>
      </c>
      <c r="O704" s="32">
        <v>0</v>
      </c>
      <c r="P704" s="32">
        <v>22500</v>
      </c>
      <c r="Q704" s="32">
        <v>2500</v>
      </c>
    </row>
    <row r="705" spans="7:17" ht="15" hidden="1" customHeight="1" x14ac:dyDescent="0.25">
      <c r="G705">
        <v>2020</v>
      </c>
      <c r="H705" s="48">
        <v>2017</v>
      </c>
      <c r="I705" t="s">
        <v>9601</v>
      </c>
      <c r="J705" t="s">
        <v>18</v>
      </c>
      <c r="K705" t="s">
        <v>9602</v>
      </c>
      <c r="L705" t="s">
        <v>10272</v>
      </c>
      <c r="M705" s="32">
        <v>61082321</v>
      </c>
      <c r="N705" s="32">
        <f>SUM(Table15[[#This Row],[Federal]:[Local]])</f>
        <v>220000</v>
      </c>
      <c r="O705" s="32">
        <v>0</v>
      </c>
      <c r="P705" s="32">
        <v>198000</v>
      </c>
      <c r="Q705" s="32">
        <v>22000</v>
      </c>
    </row>
    <row r="706" spans="7:17" ht="15" hidden="1" customHeight="1" x14ac:dyDescent="0.25">
      <c r="G706">
        <v>2020</v>
      </c>
      <c r="H706" s="48">
        <v>2017</v>
      </c>
      <c r="I706" t="s">
        <v>9601</v>
      </c>
      <c r="J706" t="s">
        <v>18</v>
      </c>
      <c r="K706" t="s">
        <v>9602</v>
      </c>
      <c r="L706" t="s">
        <v>10273</v>
      </c>
      <c r="M706" s="32">
        <v>61082321</v>
      </c>
      <c r="N706" s="32">
        <f>SUM(Table15[[#This Row],[Federal]:[Local]])</f>
        <v>90000</v>
      </c>
      <c r="O706" s="32">
        <v>0</v>
      </c>
      <c r="P706" s="32">
        <v>81000</v>
      </c>
      <c r="Q706" s="32">
        <v>9000</v>
      </c>
    </row>
    <row r="707" spans="7:17" ht="15" hidden="1" customHeight="1" x14ac:dyDescent="0.25">
      <c r="G707">
        <v>2020</v>
      </c>
      <c r="H707" s="48">
        <v>2017</v>
      </c>
      <c r="I707" t="s">
        <v>9601</v>
      </c>
      <c r="J707" t="s">
        <v>18</v>
      </c>
      <c r="K707" t="s">
        <v>9602</v>
      </c>
      <c r="L707" t="s">
        <v>10274</v>
      </c>
      <c r="M707" s="32">
        <v>61082321</v>
      </c>
      <c r="N707" s="32">
        <f>SUM(Table15[[#This Row],[Federal]:[Local]])</f>
        <v>30000</v>
      </c>
      <c r="O707" s="32">
        <v>0</v>
      </c>
      <c r="P707" s="32">
        <v>27000</v>
      </c>
      <c r="Q707" s="32">
        <v>3000</v>
      </c>
    </row>
    <row r="708" spans="7:17" ht="15" hidden="1" customHeight="1" x14ac:dyDescent="0.25">
      <c r="G708">
        <v>2020</v>
      </c>
      <c r="H708" s="48">
        <v>2017</v>
      </c>
      <c r="I708" t="s">
        <v>9601</v>
      </c>
      <c r="J708" t="s">
        <v>18</v>
      </c>
      <c r="K708" t="s">
        <v>9602</v>
      </c>
      <c r="L708" t="s">
        <v>10275</v>
      </c>
      <c r="M708" s="32">
        <v>61082321</v>
      </c>
      <c r="N708" s="32">
        <f>SUM(Table15[[#This Row],[Federal]:[Local]])</f>
        <v>260000</v>
      </c>
      <c r="O708" s="32">
        <v>0</v>
      </c>
      <c r="P708" s="32">
        <v>234000</v>
      </c>
      <c r="Q708" s="32">
        <v>26000</v>
      </c>
    </row>
    <row r="709" spans="7:17" ht="15" hidden="1" customHeight="1" x14ac:dyDescent="0.25">
      <c r="G709">
        <v>2020</v>
      </c>
      <c r="H709" s="48">
        <v>2017</v>
      </c>
      <c r="I709" t="s">
        <v>2087</v>
      </c>
      <c r="J709" t="s">
        <v>18</v>
      </c>
      <c r="K709" t="s">
        <v>2086</v>
      </c>
      <c r="L709" t="s">
        <v>10276</v>
      </c>
      <c r="M709" s="32">
        <v>61082321</v>
      </c>
      <c r="N709" s="32">
        <f>SUM(Table15[[#This Row],[Federal]:[Local]])</f>
        <v>321100</v>
      </c>
      <c r="O709" s="32">
        <v>288990</v>
      </c>
      <c r="P709" s="32">
        <v>0</v>
      </c>
      <c r="Q709" s="32">
        <v>32110</v>
      </c>
    </row>
    <row r="710" spans="7:17" ht="15" hidden="1" customHeight="1" x14ac:dyDescent="0.25">
      <c r="G710">
        <v>2020</v>
      </c>
      <c r="H710" s="48">
        <v>2017</v>
      </c>
      <c r="I710" t="s">
        <v>2087</v>
      </c>
      <c r="J710" t="s">
        <v>18</v>
      </c>
      <c r="K710" t="s">
        <v>2086</v>
      </c>
      <c r="L710" t="s">
        <v>10277</v>
      </c>
      <c r="M710" s="32">
        <v>61082321</v>
      </c>
      <c r="N710" s="32">
        <f>SUM(Table15[[#This Row],[Federal]:[Local]])</f>
        <v>666666</v>
      </c>
      <c r="O710" s="32">
        <v>600000</v>
      </c>
      <c r="P710" s="32">
        <v>0</v>
      </c>
      <c r="Q710" s="32">
        <v>66666</v>
      </c>
    </row>
    <row r="711" spans="7:17" ht="15" hidden="1" customHeight="1" x14ac:dyDescent="0.25">
      <c r="G711">
        <v>2020</v>
      </c>
      <c r="H711" s="48">
        <v>2017</v>
      </c>
      <c r="I711" t="s">
        <v>2087</v>
      </c>
      <c r="J711" t="s">
        <v>18</v>
      </c>
      <c r="K711" t="s">
        <v>2086</v>
      </c>
      <c r="L711" t="s">
        <v>10278</v>
      </c>
      <c r="M711" s="32">
        <v>61082321</v>
      </c>
      <c r="N711" s="32">
        <f>SUM(Table15[[#This Row],[Federal]:[Local]])</f>
        <v>16200</v>
      </c>
      <c r="O711" s="32">
        <v>14580</v>
      </c>
      <c r="P711" s="32">
        <v>0</v>
      </c>
      <c r="Q711" s="32">
        <v>1620</v>
      </c>
    </row>
    <row r="712" spans="7:17" ht="15" hidden="1" customHeight="1" x14ac:dyDescent="0.25">
      <c r="G712">
        <v>2020</v>
      </c>
      <c r="H712" s="48">
        <v>2017</v>
      </c>
      <c r="I712" t="s">
        <v>2087</v>
      </c>
      <c r="J712" t="s">
        <v>18</v>
      </c>
      <c r="K712" t="s">
        <v>2086</v>
      </c>
      <c r="L712" t="s">
        <v>10279</v>
      </c>
      <c r="M712" s="32">
        <v>61082321</v>
      </c>
      <c r="N712" s="32">
        <f>SUM(Table15[[#This Row],[Federal]:[Local]])</f>
        <v>331300</v>
      </c>
      <c r="O712" s="32">
        <v>298170</v>
      </c>
      <c r="P712" s="32">
        <v>0</v>
      </c>
      <c r="Q712" s="32">
        <v>33130</v>
      </c>
    </row>
    <row r="713" spans="7:17" ht="15" hidden="1" customHeight="1" x14ac:dyDescent="0.25">
      <c r="G713">
        <v>2020</v>
      </c>
      <c r="H713" s="48">
        <v>2017</v>
      </c>
      <c r="I713" t="s">
        <v>9634</v>
      </c>
      <c r="J713" t="s">
        <v>18</v>
      </c>
      <c r="K713" t="s">
        <v>9635</v>
      </c>
      <c r="L713" t="s">
        <v>10280</v>
      </c>
      <c r="M713" s="32">
        <v>61082321</v>
      </c>
      <c r="N713" s="32">
        <f>SUM(Table15[[#This Row],[Federal]:[Local]])</f>
        <v>15000</v>
      </c>
      <c r="O713" s="32">
        <v>0</v>
      </c>
      <c r="P713" s="32">
        <v>13500</v>
      </c>
      <c r="Q713" s="32">
        <v>1500</v>
      </c>
    </row>
    <row r="714" spans="7:17" ht="15" hidden="1" customHeight="1" x14ac:dyDescent="0.25">
      <c r="G714">
        <v>2020</v>
      </c>
      <c r="H714" s="48">
        <v>2017</v>
      </c>
      <c r="I714" t="s">
        <v>9634</v>
      </c>
      <c r="J714" t="s">
        <v>18</v>
      </c>
      <c r="K714" t="s">
        <v>9635</v>
      </c>
      <c r="L714" t="s">
        <v>10281</v>
      </c>
      <c r="M714" s="32">
        <v>61082321</v>
      </c>
      <c r="N714" s="32">
        <f>SUM(Table15[[#This Row],[Federal]:[Local]])</f>
        <v>235000</v>
      </c>
      <c r="O714" s="32">
        <v>0</v>
      </c>
      <c r="P714" s="32">
        <v>211500</v>
      </c>
      <c r="Q714" s="32">
        <v>23500</v>
      </c>
    </row>
    <row r="715" spans="7:17" ht="15" hidden="1" customHeight="1" x14ac:dyDescent="0.25">
      <c r="G715">
        <v>2020</v>
      </c>
      <c r="H715" s="48">
        <v>2017</v>
      </c>
      <c r="I715" t="s">
        <v>9634</v>
      </c>
      <c r="J715" t="s">
        <v>18</v>
      </c>
      <c r="K715" t="s">
        <v>9635</v>
      </c>
      <c r="L715" t="s">
        <v>10282</v>
      </c>
      <c r="M715" s="32">
        <v>61082321</v>
      </c>
      <c r="N715" s="32">
        <f>SUM(Table15[[#This Row],[Federal]:[Local]])</f>
        <v>10000</v>
      </c>
      <c r="O715" s="32">
        <v>0</v>
      </c>
      <c r="P715" s="32">
        <v>9000</v>
      </c>
      <c r="Q715" s="32">
        <v>1000</v>
      </c>
    </row>
    <row r="716" spans="7:17" ht="15" hidden="1" customHeight="1" x14ac:dyDescent="0.25">
      <c r="G716">
        <v>2020</v>
      </c>
      <c r="H716" s="48">
        <v>2017</v>
      </c>
      <c r="I716" t="s">
        <v>9634</v>
      </c>
      <c r="J716" t="s">
        <v>18</v>
      </c>
      <c r="K716" t="s">
        <v>9635</v>
      </c>
      <c r="L716" t="s">
        <v>10283</v>
      </c>
      <c r="M716" s="32">
        <v>61082321</v>
      </c>
      <c r="N716" s="32">
        <f>SUM(Table15[[#This Row],[Federal]:[Local]])</f>
        <v>35000</v>
      </c>
      <c r="O716" s="32">
        <v>0</v>
      </c>
      <c r="P716" s="32">
        <v>31500</v>
      </c>
      <c r="Q716" s="32">
        <v>3500</v>
      </c>
    </row>
    <row r="717" spans="7:17" ht="15" hidden="1" customHeight="1" x14ac:dyDescent="0.25">
      <c r="G717">
        <v>2020</v>
      </c>
      <c r="H717" s="48">
        <v>2017</v>
      </c>
      <c r="I717" t="s">
        <v>2485</v>
      </c>
      <c r="J717" t="s">
        <v>51</v>
      </c>
      <c r="K717" t="s">
        <v>9521</v>
      </c>
      <c r="L717" t="s">
        <v>10284</v>
      </c>
      <c r="M717" s="32">
        <v>61082321</v>
      </c>
      <c r="N717" s="32">
        <f>SUM(Table15[[#This Row],[Federal]:[Local]])</f>
        <v>3657311</v>
      </c>
      <c r="O717" s="32">
        <v>3291580</v>
      </c>
      <c r="P717" s="32">
        <v>0</v>
      </c>
      <c r="Q717" s="32">
        <v>365731</v>
      </c>
    </row>
    <row r="718" spans="7:17" ht="15" hidden="1" customHeight="1" x14ac:dyDescent="0.25">
      <c r="G718">
        <v>2020</v>
      </c>
      <c r="H718" s="48">
        <v>2017</v>
      </c>
      <c r="I718" t="s">
        <v>2485</v>
      </c>
      <c r="J718" t="s">
        <v>51</v>
      </c>
      <c r="K718" t="s">
        <v>9521</v>
      </c>
      <c r="L718" t="s">
        <v>9644</v>
      </c>
      <c r="M718" s="32">
        <v>61082321</v>
      </c>
      <c r="N718" s="32">
        <f>SUM(Table15[[#This Row],[Federal]:[Local]])</f>
        <v>675731</v>
      </c>
      <c r="O718" s="32">
        <v>608158</v>
      </c>
      <c r="P718" s="32">
        <v>0</v>
      </c>
      <c r="Q718" s="32">
        <v>67573</v>
      </c>
    </row>
    <row r="719" spans="7:17" ht="15" hidden="1" customHeight="1" x14ac:dyDescent="0.25">
      <c r="G719">
        <v>2020</v>
      </c>
      <c r="H719" s="48">
        <v>2017</v>
      </c>
      <c r="I719" t="s">
        <v>8434</v>
      </c>
      <c r="J719" t="s">
        <v>18</v>
      </c>
      <c r="K719" t="s">
        <v>8433</v>
      </c>
      <c r="L719" t="s">
        <v>10285</v>
      </c>
      <c r="M719" s="32">
        <v>61082321</v>
      </c>
      <c r="N719" s="32">
        <f>SUM(Table15[[#This Row],[Federal]:[Local]])</f>
        <v>595000</v>
      </c>
      <c r="O719" s="32">
        <v>535500</v>
      </c>
      <c r="P719" s="32">
        <v>0</v>
      </c>
      <c r="Q719" s="32">
        <v>59500</v>
      </c>
    </row>
    <row r="720" spans="7:17" ht="15" hidden="1" customHeight="1" x14ac:dyDescent="0.25">
      <c r="G720">
        <v>2020</v>
      </c>
      <c r="H720" s="48">
        <v>2017</v>
      </c>
      <c r="I720" t="s">
        <v>8434</v>
      </c>
      <c r="J720" t="s">
        <v>18</v>
      </c>
      <c r="K720" t="s">
        <v>8433</v>
      </c>
      <c r="L720" t="s">
        <v>10286</v>
      </c>
      <c r="M720" s="32">
        <v>61082321</v>
      </c>
      <c r="N720" s="32">
        <f>SUM(Table15[[#This Row],[Federal]:[Local]])</f>
        <v>390000</v>
      </c>
      <c r="O720" s="32">
        <v>351000</v>
      </c>
      <c r="P720" s="32">
        <v>0</v>
      </c>
      <c r="Q720" s="32">
        <v>39000</v>
      </c>
    </row>
    <row r="721" spans="7:17" ht="15" hidden="1" customHeight="1" x14ac:dyDescent="0.25">
      <c r="G721">
        <v>2020</v>
      </c>
      <c r="H721" s="48">
        <v>2017</v>
      </c>
      <c r="I721" t="s">
        <v>8434</v>
      </c>
      <c r="J721" t="s">
        <v>18</v>
      </c>
      <c r="K721" t="s">
        <v>8433</v>
      </c>
      <c r="L721" t="s">
        <v>10287</v>
      </c>
      <c r="M721" s="32">
        <v>61082321</v>
      </c>
      <c r="N721" s="32">
        <f>SUM(Table15[[#This Row],[Federal]:[Local]])</f>
        <v>320000</v>
      </c>
      <c r="O721" s="32">
        <v>288000</v>
      </c>
      <c r="P721" s="32">
        <v>0</v>
      </c>
      <c r="Q721" s="32">
        <v>32000</v>
      </c>
    </row>
    <row r="722" spans="7:17" ht="15" hidden="1" customHeight="1" x14ac:dyDescent="0.25">
      <c r="G722">
        <v>2020</v>
      </c>
      <c r="H722" s="48">
        <v>2017</v>
      </c>
      <c r="I722" t="s">
        <v>8434</v>
      </c>
      <c r="J722" t="s">
        <v>18</v>
      </c>
      <c r="K722" t="s">
        <v>8433</v>
      </c>
      <c r="L722" t="s">
        <v>10288</v>
      </c>
      <c r="M722" s="32">
        <v>61082321</v>
      </c>
      <c r="N722" s="32">
        <f>SUM(Table15[[#This Row],[Federal]:[Local]])</f>
        <v>615000</v>
      </c>
      <c r="O722" s="32">
        <v>553500</v>
      </c>
      <c r="P722" s="32">
        <v>0</v>
      </c>
      <c r="Q722" s="32">
        <v>61500</v>
      </c>
    </row>
    <row r="723" spans="7:17" ht="15" hidden="1" customHeight="1" x14ac:dyDescent="0.25">
      <c r="G723">
        <v>2020</v>
      </c>
      <c r="H723" s="48">
        <v>2017</v>
      </c>
      <c r="I723" t="s">
        <v>8434</v>
      </c>
      <c r="J723" t="s">
        <v>18</v>
      </c>
      <c r="K723" t="s">
        <v>8433</v>
      </c>
      <c r="L723" t="s">
        <v>10289</v>
      </c>
      <c r="M723" s="32">
        <v>61082321</v>
      </c>
      <c r="N723" s="32">
        <f>SUM(Table15[[#This Row],[Federal]:[Local]])</f>
        <v>325000</v>
      </c>
      <c r="O723" s="32">
        <v>292500</v>
      </c>
      <c r="P723" s="32">
        <v>0</v>
      </c>
      <c r="Q723" s="32">
        <v>32500</v>
      </c>
    </row>
    <row r="724" spans="7:17" ht="15" hidden="1" customHeight="1" x14ac:dyDescent="0.25">
      <c r="G724">
        <v>2020</v>
      </c>
      <c r="H724" s="48">
        <v>2017</v>
      </c>
      <c r="I724" t="s">
        <v>8434</v>
      </c>
      <c r="J724" t="s">
        <v>18</v>
      </c>
      <c r="K724" t="s">
        <v>8433</v>
      </c>
      <c r="L724" t="s">
        <v>10290</v>
      </c>
      <c r="M724" s="32">
        <v>61082321</v>
      </c>
      <c r="N724" s="32">
        <f>SUM(Table15[[#This Row],[Federal]:[Local]])</f>
        <v>125000</v>
      </c>
      <c r="O724" s="32">
        <v>112500</v>
      </c>
      <c r="P724" s="32">
        <v>0</v>
      </c>
      <c r="Q724" s="32">
        <v>12500</v>
      </c>
    </row>
    <row r="725" spans="7:17" ht="15" hidden="1" customHeight="1" x14ac:dyDescent="0.25">
      <c r="G725">
        <v>2020</v>
      </c>
      <c r="H725" s="48">
        <v>2017</v>
      </c>
      <c r="I725" t="s">
        <v>9964</v>
      </c>
      <c r="J725" t="s">
        <v>18</v>
      </c>
      <c r="K725" t="s">
        <v>9965</v>
      </c>
      <c r="L725" t="s">
        <v>10291</v>
      </c>
      <c r="M725" s="32">
        <v>61082321</v>
      </c>
      <c r="N725" s="32">
        <f>SUM(Table15[[#This Row],[Federal]:[Local]])</f>
        <v>99000</v>
      </c>
      <c r="O725" s="32">
        <v>0</v>
      </c>
      <c r="P725" s="32">
        <v>89100</v>
      </c>
      <c r="Q725" s="32">
        <v>9900</v>
      </c>
    </row>
    <row r="726" spans="7:17" ht="15" hidden="1" customHeight="1" x14ac:dyDescent="0.25">
      <c r="G726">
        <v>2020</v>
      </c>
      <c r="H726" s="48">
        <v>2017</v>
      </c>
      <c r="I726" t="s">
        <v>9964</v>
      </c>
      <c r="J726" t="s">
        <v>18</v>
      </c>
      <c r="K726" t="s">
        <v>9965</v>
      </c>
      <c r="L726" t="s">
        <v>10292</v>
      </c>
      <c r="M726" s="32">
        <v>61082321</v>
      </c>
      <c r="N726" s="32">
        <f>SUM(Table15[[#This Row],[Federal]:[Local]])</f>
        <v>803000</v>
      </c>
      <c r="O726" s="32">
        <v>0</v>
      </c>
      <c r="P726" s="32">
        <v>722700</v>
      </c>
      <c r="Q726" s="32">
        <v>80300</v>
      </c>
    </row>
    <row r="727" spans="7:17" ht="15" hidden="1" customHeight="1" x14ac:dyDescent="0.25">
      <c r="G727">
        <v>2020</v>
      </c>
      <c r="H727" s="48">
        <v>2017</v>
      </c>
      <c r="I727" t="s">
        <v>9964</v>
      </c>
      <c r="J727" t="s">
        <v>18</v>
      </c>
      <c r="K727" t="s">
        <v>9965</v>
      </c>
      <c r="L727" t="s">
        <v>10293</v>
      </c>
      <c r="M727" s="32">
        <v>61082321</v>
      </c>
      <c r="N727" s="32">
        <f>SUM(Table15[[#This Row],[Federal]:[Local]])</f>
        <v>11000</v>
      </c>
      <c r="O727" s="32">
        <v>0</v>
      </c>
      <c r="P727" s="32">
        <v>9900</v>
      </c>
      <c r="Q727" s="32">
        <v>1100</v>
      </c>
    </row>
    <row r="728" spans="7:17" ht="15" hidden="1" customHeight="1" x14ac:dyDescent="0.25">
      <c r="G728">
        <v>2020</v>
      </c>
      <c r="H728" s="48">
        <v>2017</v>
      </c>
      <c r="I728" t="s">
        <v>9964</v>
      </c>
      <c r="J728" t="s">
        <v>18</v>
      </c>
      <c r="K728" t="s">
        <v>9965</v>
      </c>
      <c r="L728" t="s">
        <v>10294</v>
      </c>
      <c r="M728" s="32">
        <v>61082321</v>
      </c>
      <c r="N728" s="32">
        <f>SUM(Table15[[#This Row],[Federal]:[Local]])</f>
        <v>87000</v>
      </c>
      <c r="O728" s="32">
        <v>0</v>
      </c>
      <c r="P728" s="32">
        <v>78300</v>
      </c>
      <c r="Q728" s="32">
        <v>8700</v>
      </c>
    </row>
    <row r="729" spans="7:17" ht="15" hidden="1" customHeight="1" x14ac:dyDescent="0.25">
      <c r="G729">
        <v>2020</v>
      </c>
      <c r="H729" s="48">
        <v>2017</v>
      </c>
      <c r="I729" t="s">
        <v>9964</v>
      </c>
      <c r="J729" t="s">
        <v>18</v>
      </c>
      <c r="K729" t="s">
        <v>9965</v>
      </c>
      <c r="L729" t="s">
        <v>10295</v>
      </c>
      <c r="M729" s="32">
        <v>61082321</v>
      </c>
      <c r="N729" s="32">
        <f>SUM(Table15[[#This Row],[Federal]:[Local]])</f>
        <v>16080</v>
      </c>
      <c r="O729" s="32">
        <v>0</v>
      </c>
      <c r="P729" s="32">
        <v>14472</v>
      </c>
      <c r="Q729" s="32">
        <v>1608</v>
      </c>
    </row>
    <row r="730" spans="7:17" ht="15" hidden="1" customHeight="1" x14ac:dyDescent="0.25">
      <c r="G730">
        <v>2020</v>
      </c>
      <c r="H730" s="48">
        <v>2017</v>
      </c>
      <c r="I730" t="s">
        <v>9964</v>
      </c>
      <c r="J730" t="s">
        <v>18</v>
      </c>
      <c r="K730" t="s">
        <v>9965</v>
      </c>
      <c r="L730" t="s">
        <v>10296</v>
      </c>
      <c r="M730" s="32">
        <v>61082321</v>
      </c>
      <c r="N730" s="32">
        <f>SUM(Table15[[#This Row],[Federal]:[Local]])</f>
        <v>266000</v>
      </c>
      <c r="O730" s="32">
        <v>0</v>
      </c>
      <c r="P730" s="32">
        <v>239400</v>
      </c>
      <c r="Q730" s="32">
        <v>26600</v>
      </c>
    </row>
    <row r="731" spans="7:17" ht="15" hidden="1" customHeight="1" x14ac:dyDescent="0.25">
      <c r="G731">
        <v>2020</v>
      </c>
      <c r="H731" s="48">
        <v>2017</v>
      </c>
      <c r="I731" t="s">
        <v>9964</v>
      </c>
      <c r="J731" t="s">
        <v>18</v>
      </c>
      <c r="K731" t="s">
        <v>9965</v>
      </c>
      <c r="L731" t="s">
        <v>10297</v>
      </c>
      <c r="M731" s="32">
        <v>61082321</v>
      </c>
      <c r="N731" s="32">
        <f>SUM(Table15[[#This Row],[Federal]:[Local]])</f>
        <v>59000</v>
      </c>
      <c r="O731" s="32">
        <v>0</v>
      </c>
      <c r="P731" s="32">
        <v>53100</v>
      </c>
      <c r="Q731" s="32">
        <v>5900</v>
      </c>
    </row>
    <row r="732" spans="7:17" ht="15" hidden="1" customHeight="1" x14ac:dyDescent="0.25">
      <c r="G732">
        <v>2020</v>
      </c>
      <c r="H732" s="48">
        <v>2017</v>
      </c>
      <c r="I732" t="s">
        <v>3173</v>
      </c>
      <c r="J732" t="s">
        <v>51</v>
      </c>
      <c r="K732" t="s">
        <v>3172</v>
      </c>
      <c r="L732" t="s">
        <v>10298</v>
      </c>
      <c r="M732" s="32">
        <v>61082321</v>
      </c>
      <c r="N732" s="32">
        <f>SUM(Table15[[#This Row],[Federal]:[Local]])</f>
        <v>65000</v>
      </c>
      <c r="O732" s="32">
        <v>58500</v>
      </c>
      <c r="P732" s="32">
        <v>0</v>
      </c>
      <c r="Q732" s="32">
        <v>6500</v>
      </c>
    </row>
    <row r="733" spans="7:17" ht="15" hidden="1" customHeight="1" x14ac:dyDescent="0.25">
      <c r="G733">
        <v>2020</v>
      </c>
      <c r="H733" s="48">
        <v>2017</v>
      </c>
      <c r="I733" t="s">
        <v>3173</v>
      </c>
      <c r="J733" t="s">
        <v>51</v>
      </c>
      <c r="K733" t="s">
        <v>3172</v>
      </c>
      <c r="L733" t="s">
        <v>10299</v>
      </c>
      <c r="M733" s="32">
        <v>61082321</v>
      </c>
      <c r="N733" s="32">
        <f>SUM(Table15[[#This Row],[Federal]:[Local]])</f>
        <v>30900</v>
      </c>
      <c r="O733" s="32">
        <v>27810</v>
      </c>
      <c r="P733" s="32">
        <v>0</v>
      </c>
      <c r="Q733" s="32">
        <v>3090</v>
      </c>
    </row>
    <row r="734" spans="7:17" ht="15" hidden="1" customHeight="1" x14ac:dyDescent="0.25">
      <c r="G734">
        <v>2020</v>
      </c>
      <c r="H734" s="48">
        <v>2017</v>
      </c>
      <c r="I734" t="s">
        <v>3173</v>
      </c>
      <c r="J734" t="s">
        <v>51</v>
      </c>
      <c r="K734" t="s">
        <v>3172</v>
      </c>
      <c r="L734" t="s">
        <v>10300</v>
      </c>
      <c r="M734" s="32">
        <v>61082321</v>
      </c>
      <c r="N734" s="32">
        <f>SUM(Table15[[#This Row],[Federal]:[Local]])</f>
        <v>3522000</v>
      </c>
      <c r="O734" s="32">
        <v>3169800</v>
      </c>
      <c r="P734" s="32">
        <v>0</v>
      </c>
      <c r="Q734" s="32">
        <v>352200</v>
      </c>
    </row>
    <row r="735" spans="7:17" ht="15" hidden="1" customHeight="1" x14ac:dyDescent="0.25">
      <c r="G735">
        <v>2020</v>
      </c>
      <c r="H735" s="48">
        <v>2017</v>
      </c>
      <c r="I735" t="s">
        <v>3173</v>
      </c>
      <c r="J735" t="s">
        <v>51</v>
      </c>
      <c r="K735" t="s">
        <v>3172</v>
      </c>
      <c r="L735" t="s">
        <v>10301</v>
      </c>
      <c r="M735" s="32">
        <v>61082321</v>
      </c>
      <c r="N735" s="32">
        <f>SUM(Table15[[#This Row],[Federal]:[Local]])</f>
        <v>200000</v>
      </c>
      <c r="O735" s="32">
        <v>180000</v>
      </c>
      <c r="P735" s="32">
        <v>0</v>
      </c>
      <c r="Q735" s="32">
        <v>20000</v>
      </c>
    </row>
    <row r="736" spans="7:17" ht="15" hidden="1" customHeight="1" x14ac:dyDescent="0.25">
      <c r="G736">
        <v>2020</v>
      </c>
      <c r="H736" s="48">
        <v>2017</v>
      </c>
      <c r="I736" t="s">
        <v>3175</v>
      </c>
      <c r="J736" t="s">
        <v>51</v>
      </c>
      <c r="K736" t="s">
        <v>3174</v>
      </c>
      <c r="L736" t="s">
        <v>10302</v>
      </c>
      <c r="M736" s="32">
        <v>61082321</v>
      </c>
      <c r="N736" s="32">
        <f>SUM(Table15[[#This Row],[Federal]:[Local]])</f>
        <v>420000</v>
      </c>
      <c r="O736" s="32">
        <v>378000</v>
      </c>
      <c r="P736" s="32">
        <v>0</v>
      </c>
      <c r="Q736" s="32">
        <v>42000</v>
      </c>
    </row>
    <row r="737" spans="7:17" ht="15" hidden="1" customHeight="1" x14ac:dyDescent="0.25">
      <c r="G737">
        <v>2020</v>
      </c>
      <c r="H737" s="48">
        <v>2017</v>
      </c>
      <c r="I737" t="s">
        <v>3175</v>
      </c>
      <c r="J737" t="s">
        <v>51</v>
      </c>
      <c r="K737" t="s">
        <v>3174</v>
      </c>
      <c r="L737" t="s">
        <v>10303</v>
      </c>
      <c r="M737" s="32">
        <v>61082321</v>
      </c>
      <c r="N737" s="32">
        <f>SUM(Table15[[#This Row],[Federal]:[Local]])</f>
        <v>280000</v>
      </c>
      <c r="O737" s="32">
        <v>252000</v>
      </c>
      <c r="P737" s="32">
        <v>0</v>
      </c>
      <c r="Q737" s="32">
        <v>28000</v>
      </c>
    </row>
    <row r="738" spans="7:17" ht="15" hidden="1" customHeight="1" x14ac:dyDescent="0.25">
      <c r="G738">
        <v>2020</v>
      </c>
      <c r="H738" s="48">
        <v>2017</v>
      </c>
      <c r="I738" t="s">
        <v>3175</v>
      </c>
      <c r="J738" t="s">
        <v>51</v>
      </c>
      <c r="K738" t="s">
        <v>3174</v>
      </c>
      <c r="L738" t="s">
        <v>10304</v>
      </c>
      <c r="M738" s="32">
        <v>61082321</v>
      </c>
      <c r="N738" s="32">
        <f>SUM(Table15[[#This Row],[Federal]:[Local]])</f>
        <v>650000</v>
      </c>
      <c r="O738" s="32">
        <v>585000</v>
      </c>
      <c r="P738" s="32">
        <v>0</v>
      </c>
      <c r="Q738" s="32">
        <v>65000</v>
      </c>
    </row>
    <row r="739" spans="7:17" ht="15" hidden="1" customHeight="1" x14ac:dyDescent="0.25">
      <c r="G739">
        <v>2020</v>
      </c>
      <c r="H739" s="48">
        <v>2017</v>
      </c>
      <c r="I739" t="s">
        <v>3279</v>
      </c>
      <c r="J739" t="s">
        <v>18</v>
      </c>
      <c r="K739" t="s">
        <v>9686</v>
      </c>
      <c r="L739" t="s">
        <v>10305</v>
      </c>
      <c r="M739" s="32">
        <v>61082321</v>
      </c>
      <c r="N739" s="32">
        <f>SUM(Table15[[#This Row],[Federal]:[Local]])</f>
        <v>206900</v>
      </c>
      <c r="O739" s="32">
        <v>186210</v>
      </c>
      <c r="P739" s="32">
        <v>0</v>
      </c>
      <c r="Q739" s="32">
        <v>20690</v>
      </c>
    </row>
    <row r="740" spans="7:17" ht="15" hidden="1" customHeight="1" x14ac:dyDescent="0.25">
      <c r="G740">
        <v>2020</v>
      </c>
      <c r="H740" s="48">
        <v>2017</v>
      </c>
      <c r="I740" t="s">
        <v>3279</v>
      </c>
      <c r="J740" t="s">
        <v>18</v>
      </c>
      <c r="K740" t="s">
        <v>9686</v>
      </c>
      <c r="L740" t="s">
        <v>10306</v>
      </c>
      <c r="M740" s="32">
        <v>61082321</v>
      </c>
      <c r="N740" s="32">
        <f>SUM(Table15[[#This Row],[Federal]:[Local]])</f>
        <v>212600</v>
      </c>
      <c r="O740" s="32">
        <v>191340</v>
      </c>
      <c r="P740" s="32">
        <v>0</v>
      </c>
      <c r="Q740" s="32">
        <v>21260</v>
      </c>
    </row>
    <row r="741" spans="7:17" ht="15" hidden="1" customHeight="1" x14ac:dyDescent="0.25">
      <c r="G741">
        <v>2020</v>
      </c>
      <c r="H741" s="48">
        <v>2017</v>
      </c>
      <c r="I741" t="s">
        <v>3279</v>
      </c>
      <c r="J741" t="s">
        <v>18</v>
      </c>
      <c r="K741" t="s">
        <v>9686</v>
      </c>
      <c r="L741" t="s">
        <v>10307</v>
      </c>
      <c r="M741" s="32">
        <v>61082321</v>
      </c>
      <c r="N741" s="32">
        <f>SUM(Table15[[#This Row],[Federal]:[Local]])</f>
        <v>149900</v>
      </c>
      <c r="O741" s="32">
        <v>134910</v>
      </c>
      <c r="P741" s="32">
        <v>0</v>
      </c>
      <c r="Q741" s="32">
        <v>14990</v>
      </c>
    </row>
    <row r="742" spans="7:17" ht="15" hidden="1" customHeight="1" x14ac:dyDescent="0.25">
      <c r="G742">
        <v>2020</v>
      </c>
      <c r="H742" s="48">
        <v>2017</v>
      </c>
      <c r="I742" t="s">
        <v>3279</v>
      </c>
      <c r="J742" t="s">
        <v>18</v>
      </c>
      <c r="K742" t="s">
        <v>9686</v>
      </c>
      <c r="L742" t="s">
        <v>10308</v>
      </c>
      <c r="M742" s="32">
        <v>61082321</v>
      </c>
      <c r="N742" s="32">
        <f>SUM(Table15[[#This Row],[Federal]:[Local]])</f>
        <v>117100</v>
      </c>
      <c r="O742" s="32">
        <v>105390</v>
      </c>
      <c r="P742" s="32">
        <v>0</v>
      </c>
      <c r="Q742" s="32">
        <v>11710</v>
      </c>
    </row>
    <row r="743" spans="7:17" ht="15" hidden="1" customHeight="1" x14ac:dyDescent="0.25">
      <c r="G743">
        <v>2020</v>
      </c>
      <c r="H743" s="48">
        <v>2017</v>
      </c>
      <c r="I743" t="s">
        <v>3279</v>
      </c>
      <c r="J743" t="s">
        <v>18</v>
      </c>
      <c r="K743" t="s">
        <v>9686</v>
      </c>
      <c r="L743" t="s">
        <v>10309</v>
      </c>
      <c r="M743" s="32">
        <v>61082321</v>
      </c>
      <c r="N743" s="32">
        <f>SUM(Table15[[#This Row],[Federal]:[Local]])</f>
        <v>64300</v>
      </c>
      <c r="O743" s="32">
        <v>57870</v>
      </c>
      <c r="P743" s="32">
        <v>0</v>
      </c>
      <c r="Q743" s="32">
        <v>6430</v>
      </c>
    </row>
    <row r="744" spans="7:17" ht="15" hidden="1" customHeight="1" x14ac:dyDescent="0.25">
      <c r="G744">
        <v>2020</v>
      </c>
      <c r="H744" s="48">
        <v>2017</v>
      </c>
      <c r="I744" t="s">
        <v>3279</v>
      </c>
      <c r="J744" t="s">
        <v>18</v>
      </c>
      <c r="K744" t="s">
        <v>9686</v>
      </c>
      <c r="L744" t="s">
        <v>10310</v>
      </c>
      <c r="M744" s="32">
        <v>61082321</v>
      </c>
      <c r="N744" s="32">
        <f>SUM(Table15[[#This Row],[Federal]:[Local]])</f>
        <v>32800</v>
      </c>
      <c r="O744" s="32">
        <v>29520</v>
      </c>
      <c r="P744" s="32">
        <v>0</v>
      </c>
      <c r="Q744" s="32">
        <v>3280</v>
      </c>
    </row>
    <row r="745" spans="7:17" ht="15" hidden="1" customHeight="1" x14ac:dyDescent="0.25">
      <c r="G745">
        <v>2020</v>
      </c>
      <c r="H745" s="48">
        <v>2017</v>
      </c>
      <c r="I745" t="s">
        <v>3279</v>
      </c>
      <c r="J745" t="s">
        <v>18</v>
      </c>
      <c r="K745" t="s">
        <v>9686</v>
      </c>
      <c r="L745" t="s">
        <v>10311</v>
      </c>
      <c r="M745" s="32">
        <v>61082321</v>
      </c>
      <c r="N745" s="32">
        <f>SUM(Table15[[#This Row],[Federal]:[Local]])</f>
        <v>23300</v>
      </c>
      <c r="O745" s="32">
        <v>20970</v>
      </c>
      <c r="P745" s="32">
        <v>0</v>
      </c>
      <c r="Q745" s="32">
        <v>2330</v>
      </c>
    </row>
    <row r="746" spans="7:17" ht="15" hidden="1" customHeight="1" x14ac:dyDescent="0.25">
      <c r="G746">
        <v>2020</v>
      </c>
      <c r="H746" s="48">
        <v>2017</v>
      </c>
      <c r="I746" t="s">
        <v>3279</v>
      </c>
      <c r="J746" t="s">
        <v>18</v>
      </c>
      <c r="K746" t="s">
        <v>9686</v>
      </c>
      <c r="L746" t="s">
        <v>10312</v>
      </c>
      <c r="M746" s="32">
        <v>61082321</v>
      </c>
      <c r="N746" s="32">
        <f>SUM(Table15[[#This Row],[Federal]:[Local]])</f>
        <v>22100</v>
      </c>
      <c r="O746" s="32">
        <v>19890</v>
      </c>
      <c r="P746" s="32">
        <v>0</v>
      </c>
      <c r="Q746" s="32">
        <v>2210</v>
      </c>
    </row>
    <row r="747" spans="7:17" ht="15" hidden="1" customHeight="1" x14ac:dyDescent="0.25">
      <c r="G747">
        <v>2020</v>
      </c>
      <c r="H747" s="48">
        <v>2017</v>
      </c>
      <c r="I747" t="s">
        <v>3279</v>
      </c>
      <c r="J747" t="s">
        <v>18</v>
      </c>
      <c r="K747" t="s">
        <v>9686</v>
      </c>
      <c r="L747" t="s">
        <v>10313</v>
      </c>
      <c r="M747" s="32">
        <v>61082321</v>
      </c>
      <c r="N747" s="32">
        <f>SUM(Table15[[#This Row],[Federal]:[Local]])</f>
        <v>16700</v>
      </c>
      <c r="O747" s="32">
        <v>15030</v>
      </c>
      <c r="P747" s="32">
        <v>0</v>
      </c>
      <c r="Q747" s="32">
        <v>1670</v>
      </c>
    </row>
    <row r="748" spans="7:17" ht="15" hidden="1" customHeight="1" x14ac:dyDescent="0.25">
      <c r="G748">
        <v>2020</v>
      </c>
      <c r="H748" s="48">
        <v>2017</v>
      </c>
      <c r="I748" t="s">
        <v>3213</v>
      </c>
      <c r="J748" t="s">
        <v>18</v>
      </c>
      <c r="K748" t="s">
        <v>3212</v>
      </c>
      <c r="L748" t="s">
        <v>10304</v>
      </c>
      <c r="M748" s="32">
        <v>61082321</v>
      </c>
      <c r="N748" s="32">
        <f>SUM(Table15[[#This Row],[Federal]:[Local]])</f>
        <v>150000</v>
      </c>
      <c r="O748" s="32">
        <v>135000</v>
      </c>
      <c r="P748" s="32">
        <v>0</v>
      </c>
      <c r="Q748" s="32">
        <v>15000</v>
      </c>
    </row>
    <row r="749" spans="7:17" ht="15" hidden="1" customHeight="1" x14ac:dyDescent="0.25">
      <c r="G749">
        <v>2020</v>
      </c>
      <c r="H749" s="48">
        <v>2017</v>
      </c>
      <c r="I749" t="s">
        <v>10037</v>
      </c>
      <c r="J749" t="s">
        <v>18</v>
      </c>
      <c r="K749" t="s">
        <v>10038</v>
      </c>
      <c r="L749" t="s">
        <v>10314</v>
      </c>
      <c r="M749" s="32">
        <v>61082321</v>
      </c>
      <c r="N749" s="32">
        <f>SUM(Table15[[#This Row],[Federal]:[Local]])</f>
        <v>10000</v>
      </c>
      <c r="O749" s="32">
        <v>0</v>
      </c>
      <c r="P749" s="32">
        <v>9000</v>
      </c>
      <c r="Q749" s="32">
        <v>1000</v>
      </c>
    </row>
    <row r="750" spans="7:17" ht="15" hidden="1" customHeight="1" x14ac:dyDescent="0.25">
      <c r="G750">
        <v>2020</v>
      </c>
      <c r="H750" s="48">
        <v>2017</v>
      </c>
      <c r="I750" t="s">
        <v>10037</v>
      </c>
      <c r="J750" t="s">
        <v>18</v>
      </c>
      <c r="K750" t="s">
        <v>10038</v>
      </c>
      <c r="L750" t="s">
        <v>10315</v>
      </c>
      <c r="M750" s="32">
        <v>61082321</v>
      </c>
      <c r="N750" s="32">
        <f>SUM(Table15[[#This Row],[Federal]:[Local]])</f>
        <v>22500</v>
      </c>
      <c r="O750" s="32">
        <v>0</v>
      </c>
      <c r="P750" s="32">
        <v>20250</v>
      </c>
      <c r="Q750" s="32">
        <v>2250</v>
      </c>
    </row>
    <row r="751" spans="7:17" ht="15" hidden="1" customHeight="1" x14ac:dyDescent="0.25">
      <c r="G751">
        <v>2020</v>
      </c>
      <c r="H751" s="48">
        <v>2017</v>
      </c>
      <c r="I751" t="s">
        <v>10037</v>
      </c>
      <c r="J751" t="s">
        <v>18</v>
      </c>
      <c r="K751" t="s">
        <v>10038</v>
      </c>
      <c r="L751" t="s">
        <v>10316</v>
      </c>
      <c r="M751" s="32">
        <v>61082321</v>
      </c>
      <c r="N751" s="32">
        <f>SUM(Table15[[#This Row],[Federal]:[Local]])</f>
        <v>4000</v>
      </c>
      <c r="O751" s="32">
        <v>0</v>
      </c>
      <c r="P751" s="32">
        <v>3600</v>
      </c>
      <c r="Q751" s="32">
        <v>400</v>
      </c>
    </row>
    <row r="752" spans="7:17" ht="15" hidden="1" customHeight="1" x14ac:dyDescent="0.25">
      <c r="G752">
        <v>2020</v>
      </c>
      <c r="H752" s="48">
        <v>2017</v>
      </c>
      <c r="I752" t="s">
        <v>10037</v>
      </c>
      <c r="J752" t="s">
        <v>18</v>
      </c>
      <c r="K752" t="s">
        <v>10038</v>
      </c>
      <c r="L752" t="s">
        <v>10317</v>
      </c>
      <c r="M752" s="32">
        <v>61082321</v>
      </c>
      <c r="N752" s="32">
        <f>SUM(Table15[[#This Row],[Federal]:[Local]])</f>
        <v>110800</v>
      </c>
      <c r="O752" s="32">
        <v>0</v>
      </c>
      <c r="P752" s="32">
        <v>99720</v>
      </c>
      <c r="Q752" s="32">
        <v>11080</v>
      </c>
    </row>
    <row r="753" spans="7:17" ht="15" hidden="1" customHeight="1" x14ac:dyDescent="0.25">
      <c r="G753">
        <v>2020</v>
      </c>
      <c r="H753" s="48">
        <v>2017</v>
      </c>
      <c r="I753" t="s">
        <v>10037</v>
      </c>
      <c r="J753" t="s">
        <v>18</v>
      </c>
      <c r="K753" t="s">
        <v>10038</v>
      </c>
      <c r="L753" t="s">
        <v>10318</v>
      </c>
      <c r="M753" s="32">
        <v>61082321</v>
      </c>
      <c r="N753" s="32">
        <f>SUM(Table15[[#This Row],[Federal]:[Local]])</f>
        <v>5100</v>
      </c>
      <c r="O753" s="32">
        <v>0</v>
      </c>
      <c r="P753" s="32">
        <v>4590</v>
      </c>
      <c r="Q753" s="32">
        <v>510</v>
      </c>
    </row>
    <row r="754" spans="7:17" ht="15" hidden="1" customHeight="1" x14ac:dyDescent="0.25">
      <c r="G754">
        <v>2020</v>
      </c>
      <c r="H754" s="48">
        <v>2017</v>
      </c>
      <c r="I754" t="s">
        <v>10037</v>
      </c>
      <c r="J754" t="s">
        <v>18</v>
      </c>
      <c r="K754" t="s">
        <v>10038</v>
      </c>
      <c r="L754" t="s">
        <v>10319</v>
      </c>
      <c r="M754" s="32">
        <v>61082321</v>
      </c>
      <c r="N754" s="32">
        <f>SUM(Table15[[#This Row],[Federal]:[Local]])</f>
        <v>58800</v>
      </c>
      <c r="O754" s="32">
        <v>0</v>
      </c>
      <c r="P754" s="32">
        <v>52920</v>
      </c>
      <c r="Q754" s="32">
        <v>5880</v>
      </c>
    </row>
    <row r="755" spans="7:17" ht="15" hidden="1" customHeight="1" x14ac:dyDescent="0.25">
      <c r="G755">
        <v>2020</v>
      </c>
      <c r="H755" s="48">
        <v>2017</v>
      </c>
      <c r="I755" t="s">
        <v>3884</v>
      </c>
      <c r="J755" t="s">
        <v>18</v>
      </c>
      <c r="K755" t="s">
        <v>9726</v>
      </c>
      <c r="L755" t="s">
        <v>10320</v>
      </c>
      <c r="M755" s="32">
        <v>61082321</v>
      </c>
      <c r="N755" s="32">
        <f>SUM(Table15[[#This Row],[Federal]:[Local]])</f>
        <v>290000</v>
      </c>
      <c r="O755" s="32">
        <v>261000</v>
      </c>
      <c r="P755" s="32">
        <v>0</v>
      </c>
      <c r="Q755" s="32">
        <v>29000</v>
      </c>
    </row>
    <row r="756" spans="7:17" ht="15" hidden="1" customHeight="1" x14ac:dyDescent="0.25">
      <c r="G756">
        <v>2020</v>
      </c>
      <c r="H756" s="48">
        <v>2017</v>
      </c>
      <c r="I756" t="s">
        <v>3884</v>
      </c>
      <c r="J756" t="s">
        <v>18</v>
      </c>
      <c r="K756" t="s">
        <v>9726</v>
      </c>
      <c r="L756" t="s">
        <v>10321</v>
      </c>
      <c r="M756" s="32">
        <v>61082321</v>
      </c>
      <c r="N756" s="32">
        <f>SUM(Table15[[#This Row],[Federal]:[Local]])</f>
        <v>290000</v>
      </c>
      <c r="O756" s="32">
        <v>261000</v>
      </c>
      <c r="P756" s="32">
        <v>0</v>
      </c>
      <c r="Q756" s="32">
        <v>29000</v>
      </c>
    </row>
    <row r="757" spans="7:17" ht="15" hidden="1" customHeight="1" x14ac:dyDescent="0.25">
      <c r="G757">
        <v>2020</v>
      </c>
      <c r="H757" s="48">
        <v>2017</v>
      </c>
      <c r="I757" t="s">
        <v>3884</v>
      </c>
      <c r="J757" t="s">
        <v>18</v>
      </c>
      <c r="K757" t="s">
        <v>9726</v>
      </c>
      <c r="L757" t="s">
        <v>10322</v>
      </c>
      <c r="M757" s="32">
        <v>61082321</v>
      </c>
      <c r="N757" s="32">
        <f>SUM(Table15[[#This Row],[Federal]:[Local]])</f>
        <v>135000</v>
      </c>
      <c r="O757" s="32">
        <v>121500</v>
      </c>
      <c r="P757" s="32">
        <v>0</v>
      </c>
      <c r="Q757" s="32">
        <v>13500</v>
      </c>
    </row>
    <row r="758" spans="7:17" ht="15" hidden="1" customHeight="1" x14ac:dyDescent="0.25">
      <c r="G758">
        <v>2020</v>
      </c>
      <c r="H758" s="48">
        <v>2017</v>
      </c>
      <c r="I758" t="s">
        <v>3884</v>
      </c>
      <c r="J758" t="s">
        <v>18</v>
      </c>
      <c r="K758" t="s">
        <v>9726</v>
      </c>
      <c r="L758" t="s">
        <v>10323</v>
      </c>
      <c r="M758" s="32">
        <v>61082321</v>
      </c>
      <c r="N758" s="32">
        <f>SUM(Table15[[#This Row],[Federal]:[Local]])</f>
        <v>185000</v>
      </c>
      <c r="O758" s="32">
        <v>166500</v>
      </c>
      <c r="P758" s="32">
        <v>0</v>
      </c>
      <c r="Q758" s="32">
        <v>18500</v>
      </c>
    </row>
    <row r="759" spans="7:17" ht="15" hidden="1" customHeight="1" x14ac:dyDescent="0.25">
      <c r="G759">
        <v>2020</v>
      </c>
      <c r="H759" s="48">
        <v>2017</v>
      </c>
      <c r="I759" t="s">
        <v>3884</v>
      </c>
      <c r="J759" t="s">
        <v>18</v>
      </c>
      <c r="K759" t="s">
        <v>9726</v>
      </c>
      <c r="L759" t="s">
        <v>10324</v>
      </c>
      <c r="M759" s="32">
        <v>61082321</v>
      </c>
      <c r="N759" s="32">
        <f>SUM(Table15[[#This Row],[Federal]:[Local]])</f>
        <v>260000</v>
      </c>
      <c r="O759" s="32">
        <v>234000</v>
      </c>
      <c r="P759" s="32">
        <v>0</v>
      </c>
      <c r="Q759" s="32">
        <v>26000</v>
      </c>
    </row>
    <row r="760" spans="7:17" ht="15" hidden="1" customHeight="1" x14ac:dyDescent="0.25">
      <c r="G760">
        <v>2020</v>
      </c>
      <c r="H760" s="48">
        <v>2017</v>
      </c>
      <c r="I760" t="s">
        <v>3884</v>
      </c>
      <c r="J760" t="s">
        <v>18</v>
      </c>
      <c r="K760" t="s">
        <v>9726</v>
      </c>
      <c r="L760" t="s">
        <v>10325</v>
      </c>
      <c r="M760" s="32">
        <v>61082321</v>
      </c>
      <c r="N760" s="32">
        <f>SUM(Table15[[#This Row],[Federal]:[Local]])</f>
        <v>25000</v>
      </c>
      <c r="O760" s="32">
        <v>22500</v>
      </c>
      <c r="P760" s="32">
        <v>0</v>
      </c>
      <c r="Q760" s="32">
        <v>2500</v>
      </c>
    </row>
    <row r="761" spans="7:17" ht="15" hidden="1" customHeight="1" x14ac:dyDescent="0.25">
      <c r="G761">
        <v>2020</v>
      </c>
      <c r="H761" s="48">
        <v>2017</v>
      </c>
      <c r="I761" t="s">
        <v>3884</v>
      </c>
      <c r="J761" t="s">
        <v>18</v>
      </c>
      <c r="K761" t="s">
        <v>9726</v>
      </c>
      <c r="L761" t="s">
        <v>10326</v>
      </c>
      <c r="M761" s="32">
        <v>61082321</v>
      </c>
      <c r="N761" s="32">
        <f>SUM(Table15[[#This Row],[Federal]:[Local]])</f>
        <v>50000</v>
      </c>
      <c r="O761" s="32">
        <v>45000</v>
      </c>
      <c r="P761" s="32">
        <v>0</v>
      </c>
      <c r="Q761" s="32">
        <v>5000</v>
      </c>
    </row>
    <row r="762" spans="7:17" ht="15" hidden="1" customHeight="1" x14ac:dyDescent="0.25">
      <c r="G762">
        <v>2020</v>
      </c>
      <c r="H762" s="48">
        <v>2017</v>
      </c>
      <c r="I762" t="s">
        <v>3884</v>
      </c>
      <c r="J762" t="s">
        <v>18</v>
      </c>
      <c r="K762" t="s">
        <v>9726</v>
      </c>
      <c r="L762" t="s">
        <v>10327</v>
      </c>
      <c r="M762" s="32">
        <v>61082321</v>
      </c>
      <c r="N762" s="32">
        <f>SUM(Table15[[#This Row],[Federal]:[Local]])</f>
        <v>125000</v>
      </c>
      <c r="O762" s="32">
        <v>112500</v>
      </c>
      <c r="P762" s="32">
        <v>0</v>
      </c>
      <c r="Q762" s="32">
        <v>12500</v>
      </c>
    </row>
    <row r="763" spans="7:17" ht="15" hidden="1" customHeight="1" x14ac:dyDescent="0.25">
      <c r="G763">
        <v>2020</v>
      </c>
      <c r="H763" s="48">
        <v>2017</v>
      </c>
      <c r="I763" t="s">
        <v>1492</v>
      </c>
      <c r="J763" t="s">
        <v>18</v>
      </c>
      <c r="K763" t="s">
        <v>1491</v>
      </c>
      <c r="L763" t="s">
        <v>10328</v>
      </c>
      <c r="M763" s="32">
        <v>61082321</v>
      </c>
      <c r="N763" s="32">
        <f>SUM(Table15[[#This Row],[Federal]:[Local]])</f>
        <v>750000</v>
      </c>
      <c r="O763" s="32">
        <v>562500</v>
      </c>
      <c r="P763" s="32">
        <v>0</v>
      </c>
      <c r="Q763" s="32">
        <v>187500</v>
      </c>
    </row>
    <row r="764" spans="7:17" ht="15" hidden="1" customHeight="1" x14ac:dyDescent="0.25">
      <c r="G764">
        <v>2020</v>
      </c>
      <c r="H764" s="48">
        <v>2017</v>
      </c>
      <c r="I764" t="s">
        <v>4144</v>
      </c>
      <c r="J764" t="s">
        <v>18</v>
      </c>
      <c r="K764" t="s">
        <v>9730</v>
      </c>
      <c r="L764" t="s">
        <v>10329</v>
      </c>
      <c r="M764" s="32">
        <v>61082321</v>
      </c>
      <c r="N764" s="32">
        <f>SUM(Table15[[#This Row],[Federal]:[Local]])</f>
        <v>50000</v>
      </c>
      <c r="O764" s="32">
        <v>45000</v>
      </c>
      <c r="P764" s="32">
        <v>0</v>
      </c>
      <c r="Q764" s="32">
        <v>5000</v>
      </c>
    </row>
    <row r="765" spans="7:17" ht="15" hidden="1" customHeight="1" x14ac:dyDescent="0.25">
      <c r="G765">
        <v>2020</v>
      </c>
      <c r="H765" s="48">
        <v>2017</v>
      </c>
      <c r="I765" t="s">
        <v>4144</v>
      </c>
      <c r="J765" t="s">
        <v>18</v>
      </c>
      <c r="K765" t="s">
        <v>9730</v>
      </c>
      <c r="L765" t="s">
        <v>10330</v>
      </c>
      <c r="M765" s="32">
        <v>61082321</v>
      </c>
      <c r="N765" s="32">
        <f>SUM(Table15[[#This Row],[Federal]:[Local]])</f>
        <v>1299000</v>
      </c>
      <c r="O765" s="32">
        <v>1169100</v>
      </c>
      <c r="P765" s="32">
        <v>0</v>
      </c>
      <c r="Q765" s="32">
        <v>129900</v>
      </c>
    </row>
    <row r="766" spans="7:17" ht="15" hidden="1" customHeight="1" x14ac:dyDescent="0.25">
      <c r="G766">
        <v>2020</v>
      </c>
      <c r="H766" s="48">
        <v>2017</v>
      </c>
      <c r="I766" t="s">
        <v>1181</v>
      </c>
      <c r="J766" t="s">
        <v>18</v>
      </c>
      <c r="K766" t="s">
        <v>1180</v>
      </c>
      <c r="L766" t="s">
        <v>10331</v>
      </c>
      <c r="M766" s="32">
        <v>61082321</v>
      </c>
      <c r="N766" s="32">
        <f>SUM(Table15[[#This Row],[Federal]:[Local]])</f>
        <v>25000</v>
      </c>
      <c r="O766" s="32">
        <v>0</v>
      </c>
      <c r="P766" s="32">
        <v>22500</v>
      </c>
      <c r="Q766" s="32">
        <v>2500</v>
      </c>
    </row>
    <row r="767" spans="7:17" ht="15" hidden="1" customHeight="1" x14ac:dyDescent="0.25">
      <c r="G767">
        <v>2020</v>
      </c>
      <c r="H767" s="48">
        <v>2017</v>
      </c>
      <c r="I767" t="s">
        <v>1181</v>
      </c>
      <c r="J767" t="s">
        <v>18</v>
      </c>
      <c r="K767" t="s">
        <v>1180</v>
      </c>
      <c r="L767" t="s">
        <v>10332</v>
      </c>
      <c r="M767" s="32">
        <v>61082321</v>
      </c>
      <c r="N767" s="32">
        <f>SUM(Table15[[#This Row],[Federal]:[Local]])</f>
        <v>605000</v>
      </c>
      <c r="O767" s="32">
        <v>0</v>
      </c>
      <c r="P767" s="32">
        <v>544500</v>
      </c>
      <c r="Q767" s="32">
        <v>60500</v>
      </c>
    </row>
    <row r="768" spans="7:17" ht="15" hidden="1" customHeight="1" x14ac:dyDescent="0.25">
      <c r="G768">
        <v>2020</v>
      </c>
      <c r="H768" s="48">
        <v>2017</v>
      </c>
      <c r="I768" t="s">
        <v>1181</v>
      </c>
      <c r="J768" t="s">
        <v>18</v>
      </c>
      <c r="K768" t="s">
        <v>1180</v>
      </c>
      <c r="L768" t="s">
        <v>10333</v>
      </c>
      <c r="M768" s="32">
        <v>61082321</v>
      </c>
      <c r="N768" s="32">
        <f>SUM(Table15[[#This Row],[Federal]:[Local]])</f>
        <v>1295000</v>
      </c>
      <c r="O768" s="32">
        <v>0</v>
      </c>
      <c r="P768" s="32">
        <v>1165500</v>
      </c>
      <c r="Q768" s="32">
        <v>129500</v>
      </c>
    </row>
    <row r="769" spans="7:17" ht="15" hidden="1" customHeight="1" x14ac:dyDescent="0.25">
      <c r="G769">
        <v>2020</v>
      </c>
      <c r="H769" s="48">
        <v>2017</v>
      </c>
      <c r="I769" t="s">
        <v>1181</v>
      </c>
      <c r="J769" t="s">
        <v>18</v>
      </c>
      <c r="K769" t="s">
        <v>1180</v>
      </c>
      <c r="L769" t="s">
        <v>10334</v>
      </c>
      <c r="M769" s="32">
        <v>61082321</v>
      </c>
      <c r="N769" s="32">
        <f>SUM(Table15[[#This Row],[Federal]:[Local]])</f>
        <v>4050000</v>
      </c>
      <c r="O769" s="32">
        <v>0</v>
      </c>
      <c r="P769" s="32">
        <v>3645000</v>
      </c>
      <c r="Q769" s="32">
        <v>405000</v>
      </c>
    </row>
    <row r="770" spans="7:17" ht="15" hidden="1" customHeight="1" x14ac:dyDescent="0.25">
      <c r="G770">
        <v>2020</v>
      </c>
      <c r="H770" s="48">
        <v>2017</v>
      </c>
      <c r="I770" t="s">
        <v>1162</v>
      </c>
      <c r="J770" t="s">
        <v>18</v>
      </c>
      <c r="K770" t="s">
        <v>1161</v>
      </c>
      <c r="L770" t="s">
        <v>10335</v>
      </c>
      <c r="M770" s="32">
        <v>61082321</v>
      </c>
      <c r="N770" s="32">
        <f>SUM(Table15[[#This Row],[Federal]:[Local]])</f>
        <v>25000</v>
      </c>
      <c r="O770" s="32">
        <v>22500</v>
      </c>
      <c r="P770" s="32">
        <v>0</v>
      </c>
      <c r="Q770" s="32">
        <v>2500</v>
      </c>
    </row>
    <row r="771" spans="7:17" ht="15" hidden="1" customHeight="1" x14ac:dyDescent="0.25">
      <c r="G771">
        <v>2020</v>
      </c>
      <c r="H771" s="48">
        <v>2017</v>
      </c>
      <c r="I771" t="s">
        <v>1162</v>
      </c>
      <c r="J771" t="s">
        <v>18</v>
      </c>
      <c r="K771" t="s">
        <v>1161</v>
      </c>
      <c r="L771" t="s">
        <v>9554</v>
      </c>
      <c r="M771" s="32">
        <v>61082321</v>
      </c>
      <c r="N771" s="32">
        <f>SUM(Table15[[#This Row],[Federal]:[Local]])</f>
        <v>325000</v>
      </c>
      <c r="O771" s="32">
        <v>292500</v>
      </c>
      <c r="P771" s="32">
        <v>0</v>
      </c>
      <c r="Q771" s="32">
        <v>32500</v>
      </c>
    </row>
    <row r="772" spans="7:17" ht="15" hidden="1" customHeight="1" x14ac:dyDescent="0.25">
      <c r="G772">
        <v>2020</v>
      </c>
      <c r="H772" s="48">
        <v>2017</v>
      </c>
      <c r="I772" t="s">
        <v>1162</v>
      </c>
      <c r="J772" t="s">
        <v>18</v>
      </c>
      <c r="K772" t="s">
        <v>1161</v>
      </c>
      <c r="L772" t="s">
        <v>10336</v>
      </c>
      <c r="M772" s="32">
        <v>61082321</v>
      </c>
      <c r="N772" s="32">
        <f>SUM(Table15[[#This Row],[Federal]:[Local]])</f>
        <v>150000</v>
      </c>
      <c r="O772" s="32">
        <v>135000</v>
      </c>
      <c r="P772" s="32">
        <v>0</v>
      </c>
      <c r="Q772" s="32">
        <v>15000</v>
      </c>
    </row>
    <row r="773" spans="7:17" ht="15" hidden="1" customHeight="1" x14ac:dyDescent="0.25">
      <c r="G773">
        <v>2020</v>
      </c>
      <c r="H773" s="48">
        <v>2017</v>
      </c>
      <c r="I773" t="s">
        <v>1162</v>
      </c>
      <c r="J773" t="s">
        <v>18</v>
      </c>
      <c r="K773" t="s">
        <v>1161</v>
      </c>
      <c r="L773" t="s">
        <v>10337</v>
      </c>
      <c r="M773" s="32">
        <v>61082321</v>
      </c>
      <c r="N773" s="32">
        <f>SUM(Table15[[#This Row],[Federal]:[Local]])</f>
        <v>380000</v>
      </c>
      <c r="O773" s="32">
        <v>342000</v>
      </c>
      <c r="P773" s="32">
        <v>0</v>
      </c>
      <c r="Q773" s="32">
        <v>38000</v>
      </c>
    </row>
    <row r="774" spans="7:17" ht="15" hidden="1" customHeight="1" x14ac:dyDescent="0.25">
      <c r="G774">
        <v>2020</v>
      </c>
      <c r="H774" s="48">
        <v>2017</v>
      </c>
      <c r="I774" t="s">
        <v>1162</v>
      </c>
      <c r="J774" t="s">
        <v>18</v>
      </c>
      <c r="K774" t="s">
        <v>1161</v>
      </c>
      <c r="L774" t="s">
        <v>10338</v>
      </c>
      <c r="M774" s="32">
        <v>61082321</v>
      </c>
      <c r="N774" s="32">
        <f>SUM(Table15[[#This Row],[Federal]:[Local]])</f>
        <v>50000</v>
      </c>
      <c r="O774" s="32">
        <v>45000</v>
      </c>
      <c r="P774" s="32">
        <v>0</v>
      </c>
      <c r="Q774" s="32">
        <v>5000</v>
      </c>
    </row>
    <row r="775" spans="7:17" ht="15" hidden="1" customHeight="1" x14ac:dyDescent="0.25">
      <c r="G775">
        <v>2020</v>
      </c>
      <c r="H775" s="48">
        <v>2017</v>
      </c>
      <c r="I775" t="s">
        <v>1162</v>
      </c>
      <c r="J775" t="s">
        <v>18</v>
      </c>
      <c r="K775" t="s">
        <v>1161</v>
      </c>
      <c r="L775" t="s">
        <v>10339</v>
      </c>
      <c r="M775" s="32">
        <v>61082321</v>
      </c>
      <c r="N775" s="32">
        <f>SUM(Table15[[#This Row],[Federal]:[Local]])</f>
        <v>1650000</v>
      </c>
      <c r="O775" s="32">
        <v>1485000</v>
      </c>
      <c r="P775" s="32">
        <v>0</v>
      </c>
      <c r="Q775" s="32">
        <v>165000</v>
      </c>
    </row>
    <row r="776" spans="7:17" ht="15" hidden="1" customHeight="1" x14ac:dyDescent="0.25">
      <c r="G776">
        <v>2020</v>
      </c>
      <c r="H776" s="48">
        <v>2017</v>
      </c>
      <c r="I776" t="s">
        <v>10340</v>
      </c>
      <c r="J776" t="s">
        <v>18</v>
      </c>
      <c r="K776" t="s">
        <v>10341</v>
      </c>
      <c r="L776" t="s">
        <v>10342</v>
      </c>
      <c r="M776" s="32">
        <v>61082321</v>
      </c>
      <c r="N776" s="32">
        <f>SUM(Table15[[#This Row],[Federal]:[Local]])</f>
        <v>157500</v>
      </c>
      <c r="O776" s="32">
        <v>0</v>
      </c>
      <c r="P776" s="32">
        <v>141750</v>
      </c>
      <c r="Q776" s="32">
        <v>15750</v>
      </c>
    </row>
    <row r="777" spans="7:17" ht="15" hidden="1" customHeight="1" x14ac:dyDescent="0.25">
      <c r="G777">
        <v>2020</v>
      </c>
      <c r="H777" s="48">
        <v>2017</v>
      </c>
      <c r="I777" t="s">
        <v>10340</v>
      </c>
      <c r="J777" t="s">
        <v>18</v>
      </c>
      <c r="K777" t="s">
        <v>10341</v>
      </c>
      <c r="L777" t="s">
        <v>10343</v>
      </c>
      <c r="M777" s="32">
        <v>61082321</v>
      </c>
      <c r="N777" s="32">
        <f>SUM(Table15[[#This Row],[Federal]:[Local]])</f>
        <v>8334</v>
      </c>
      <c r="O777" s="32">
        <v>0</v>
      </c>
      <c r="P777" s="32">
        <v>7500</v>
      </c>
      <c r="Q777" s="32">
        <v>834</v>
      </c>
    </row>
    <row r="778" spans="7:17" ht="15" hidden="1" customHeight="1" x14ac:dyDescent="0.25">
      <c r="G778">
        <v>2020</v>
      </c>
      <c r="H778" s="48">
        <v>2017</v>
      </c>
      <c r="I778" t="s">
        <v>10340</v>
      </c>
      <c r="J778" t="s">
        <v>18</v>
      </c>
      <c r="K778" t="s">
        <v>10341</v>
      </c>
      <c r="L778" t="s">
        <v>10344</v>
      </c>
      <c r="M778" s="32">
        <v>61082321</v>
      </c>
      <c r="N778" s="32">
        <f>SUM(Table15[[#This Row],[Federal]:[Local]])</f>
        <v>106668</v>
      </c>
      <c r="O778" s="32">
        <v>0</v>
      </c>
      <c r="P778" s="32">
        <v>96001</v>
      </c>
      <c r="Q778" s="32">
        <v>10667</v>
      </c>
    </row>
    <row r="779" spans="7:17" ht="15" hidden="1" customHeight="1" x14ac:dyDescent="0.25">
      <c r="G779">
        <v>2020</v>
      </c>
      <c r="H779" s="48">
        <v>2017</v>
      </c>
      <c r="I779" t="s">
        <v>10340</v>
      </c>
      <c r="J779" t="s">
        <v>18</v>
      </c>
      <c r="K779" t="s">
        <v>10341</v>
      </c>
      <c r="L779" t="s">
        <v>10345</v>
      </c>
      <c r="M779" s="32">
        <v>61082321</v>
      </c>
      <c r="N779" s="32">
        <f>SUM(Table15[[#This Row],[Federal]:[Local]])</f>
        <v>4034</v>
      </c>
      <c r="O779" s="32">
        <v>0</v>
      </c>
      <c r="P779" s="32">
        <v>3630</v>
      </c>
      <c r="Q779" s="32">
        <v>404</v>
      </c>
    </row>
    <row r="780" spans="7:17" ht="15" hidden="1" customHeight="1" x14ac:dyDescent="0.25">
      <c r="G780">
        <v>2020</v>
      </c>
      <c r="H780" s="48">
        <v>2017</v>
      </c>
      <c r="I780" t="s">
        <v>5054</v>
      </c>
      <c r="J780" t="s">
        <v>18</v>
      </c>
      <c r="K780" t="s">
        <v>10346</v>
      </c>
      <c r="L780" t="s">
        <v>10347</v>
      </c>
      <c r="M780" s="32">
        <v>61082321</v>
      </c>
      <c r="N780" s="32">
        <f>SUM(Table15[[#This Row],[Federal]:[Local]])</f>
        <v>36168</v>
      </c>
      <c r="O780" s="32">
        <v>32551</v>
      </c>
      <c r="P780" s="32">
        <v>0</v>
      </c>
      <c r="Q780" s="32">
        <v>3617</v>
      </c>
    </row>
    <row r="781" spans="7:17" ht="15" hidden="1" customHeight="1" x14ac:dyDescent="0.25">
      <c r="G781">
        <v>2020</v>
      </c>
      <c r="H781" s="48">
        <v>2017</v>
      </c>
      <c r="I781" t="s">
        <v>5054</v>
      </c>
      <c r="J781" t="s">
        <v>18</v>
      </c>
      <c r="K781" t="s">
        <v>10346</v>
      </c>
      <c r="L781" t="s">
        <v>10348</v>
      </c>
      <c r="M781" s="32">
        <v>61082321</v>
      </c>
      <c r="N781" s="32">
        <f>SUM(Table15[[#This Row],[Federal]:[Local]])</f>
        <v>148002</v>
      </c>
      <c r="O781" s="32">
        <v>133201</v>
      </c>
      <c r="P781" s="32">
        <v>0</v>
      </c>
      <c r="Q781" s="32">
        <v>14801</v>
      </c>
    </row>
    <row r="782" spans="7:17" ht="15" hidden="1" customHeight="1" x14ac:dyDescent="0.25">
      <c r="G782">
        <v>2020</v>
      </c>
      <c r="H782" s="48">
        <v>2017</v>
      </c>
      <c r="I782" t="s">
        <v>5054</v>
      </c>
      <c r="J782" t="s">
        <v>18</v>
      </c>
      <c r="K782" t="s">
        <v>10346</v>
      </c>
      <c r="L782" t="s">
        <v>10349</v>
      </c>
      <c r="M782" s="32">
        <v>61082321</v>
      </c>
      <c r="N782" s="32">
        <f>SUM(Table15[[#This Row],[Federal]:[Local]])</f>
        <v>60000</v>
      </c>
      <c r="O782" s="32">
        <v>54000</v>
      </c>
      <c r="P782" s="32">
        <v>0</v>
      </c>
      <c r="Q782" s="32">
        <v>6000</v>
      </c>
    </row>
    <row r="783" spans="7:17" ht="15" hidden="1" customHeight="1" x14ac:dyDescent="0.25">
      <c r="G783">
        <v>2020</v>
      </c>
      <c r="H783" s="48">
        <v>2017</v>
      </c>
      <c r="I783" t="s">
        <v>5054</v>
      </c>
      <c r="J783" t="s">
        <v>18</v>
      </c>
      <c r="K783" t="s">
        <v>10346</v>
      </c>
      <c r="L783" t="s">
        <v>10350</v>
      </c>
      <c r="M783" s="32">
        <v>61082321</v>
      </c>
      <c r="N783" s="32">
        <f>SUM(Table15[[#This Row],[Federal]:[Local]])</f>
        <v>23907</v>
      </c>
      <c r="O783" s="32">
        <v>21516</v>
      </c>
      <c r="P783" s="32">
        <v>0</v>
      </c>
      <c r="Q783" s="32">
        <v>2391</v>
      </c>
    </row>
    <row r="784" spans="7:17" ht="15" hidden="1" customHeight="1" x14ac:dyDescent="0.25">
      <c r="G784">
        <v>2020</v>
      </c>
      <c r="H784" s="48">
        <v>2017</v>
      </c>
      <c r="I784" t="s">
        <v>5054</v>
      </c>
      <c r="J784" t="s">
        <v>18</v>
      </c>
      <c r="K784" t="s">
        <v>10346</v>
      </c>
      <c r="L784" t="s">
        <v>10351</v>
      </c>
      <c r="M784" s="32">
        <v>61082321</v>
      </c>
      <c r="N784" s="32">
        <f>SUM(Table15[[#This Row],[Federal]:[Local]])</f>
        <v>250000</v>
      </c>
      <c r="O784" s="32">
        <v>225000</v>
      </c>
      <c r="P784" s="32">
        <v>0</v>
      </c>
      <c r="Q784" s="32">
        <v>25000</v>
      </c>
    </row>
    <row r="785" spans="7:17" ht="15" hidden="1" customHeight="1" x14ac:dyDescent="0.25">
      <c r="G785">
        <v>2020</v>
      </c>
      <c r="H785" s="48">
        <v>2017</v>
      </c>
      <c r="I785" t="s">
        <v>8849</v>
      </c>
      <c r="J785" t="s">
        <v>18</v>
      </c>
      <c r="K785" t="s">
        <v>8848</v>
      </c>
      <c r="L785" t="s">
        <v>10352</v>
      </c>
      <c r="M785" s="32">
        <v>61082321</v>
      </c>
      <c r="N785" s="32">
        <f>SUM(Table15[[#This Row],[Federal]:[Local]])</f>
        <v>141600</v>
      </c>
      <c r="O785" s="32">
        <v>127440</v>
      </c>
      <c r="P785" s="32">
        <v>0</v>
      </c>
      <c r="Q785" s="32">
        <v>14160</v>
      </c>
    </row>
    <row r="786" spans="7:17" ht="15" hidden="1" customHeight="1" x14ac:dyDescent="0.25">
      <c r="G786">
        <v>2020</v>
      </c>
      <c r="H786" s="48">
        <v>2017</v>
      </c>
      <c r="I786" t="s">
        <v>8849</v>
      </c>
      <c r="J786" t="s">
        <v>18</v>
      </c>
      <c r="K786" t="s">
        <v>8848</v>
      </c>
      <c r="L786" t="s">
        <v>10353</v>
      </c>
      <c r="M786" s="32">
        <v>61082321</v>
      </c>
      <c r="N786" s="32">
        <f>SUM(Table15[[#This Row],[Federal]:[Local]])</f>
        <v>52000</v>
      </c>
      <c r="O786" s="32">
        <v>46800</v>
      </c>
      <c r="P786" s="32">
        <v>0</v>
      </c>
      <c r="Q786" s="32">
        <v>5200</v>
      </c>
    </row>
    <row r="787" spans="7:17" ht="15" hidden="1" customHeight="1" x14ac:dyDescent="0.25">
      <c r="G787">
        <v>2020</v>
      </c>
      <c r="H787" s="48">
        <v>2017</v>
      </c>
      <c r="I787" t="s">
        <v>8849</v>
      </c>
      <c r="J787" t="s">
        <v>18</v>
      </c>
      <c r="K787" t="s">
        <v>8848</v>
      </c>
      <c r="L787" t="s">
        <v>10354</v>
      </c>
      <c r="M787" s="32">
        <v>61082321</v>
      </c>
      <c r="N787" s="32">
        <f>SUM(Table15[[#This Row],[Federal]:[Local]])</f>
        <v>50200</v>
      </c>
      <c r="O787" s="32">
        <v>45180</v>
      </c>
      <c r="P787" s="32">
        <v>0</v>
      </c>
      <c r="Q787" s="32">
        <v>5020</v>
      </c>
    </row>
    <row r="788" spans="7:17" ht="15" hidden="1" customHeight="1" x14ac:dyDescent="0.25">
      <c r="G788">
        <v>2020</v>
      </c>
      <c r="H788" s="48">
        <v>2017</v>
      </c>
      <c r="I788" t="s">
        <v>8849</v>
      </c>
      <c r="J788" t="s">
        <v>18</v>
      </c>
      <c r="K788" t="s">
        <v>8848</v>
      </c>
      <c r="L788" t="s">
        <v>10355</v>
      </c>
      <c r="M788" s="32">
        <v>61082321</v>
      </c>
      <c r="N788" s="32">
        <f>SUM(Table15[[#This Row],[Federal]:[Local]])</f>
        <v>159700</v>
      </c>
      <c r="O788" s="32">
        <v>143730</v>
      </c>
      <c r="P788" s="32">
        <v>0</v>
      </c>
      <c r="Q788" s="32">
        <v>15970</v>
      </c>
    </row>
    <row r="789" spans="7:17" ht="15" hidden="1" customHeight="1" x14ac:dyDescent="0.25">
      <c r="G789">
        <v>2020</v>
      </c>
      <c r="H789" s="48">
        <v>2017</v>
      </c>
      <c r="I789" t="s">
        <v>8849</v>
      </c>
      <c r="J789" t="s">
        <v>18</v>
      </c>
      <c r="K789" t="s">
        <v>8848</v>
      </c>
      <c r="L789" t="s">
        <v>10356</v>
      </c>
      <c r="M789" s="32">
        <v>61082321</v>
      </c>
      <c r="N789" s="32">
        <f>SUM(Table15[[#This Row],[Federal]:[Local]])</f>
        <v>4000</v>
      </c>
      <c r="O789" s="32">
        <v>3600</v>
      </c>
      <c r="P789" s="32">
        <v>0</v>
      </c>
      <c r="Q789" s="32">
        <v>400</v>
      </c>
    </row>
    <row r="790" spans="7:17" ht="15" hidden="1" customHeight="1" x14ac:dyDescent="0.25">
      <c r="G790">
        <v>2020</v>
      </c>
      <c r="H790" s="48">
        <v>2017</v>
      </c>
      <c r="I790" t="s">
        <v>8849</v>
      </c>
      <c r="J790" t="s">
        <v>18</v>
      </c>
      <c r="K790" t="s">
        <v>8848</v>
      </c>
      <c r="L790" t="s">
        <v>10357</v>
      </c>
      <c r="M790" s="32">
        <v>61082321</v>
      </c>
      <c r="N790" s="32">
        <f>SUM(Table15[[#This Row],[Federal]:[Local]])</f>
        <v>200000</v>
      </c>
      <c r="O790" s="32">
        <v>180000</v>
      </c>
      <c r="P790" s="32">
        <v>0</v>
      </c>
      <c r="Q790" s="32">
        <v>20000</v>
      </c>
    </row>
    <row r="791" spans="7:17" ht="15" hidden="1" customHeight="1" x14ac:dyDescent="0.25">
      <c r="G791">
        <v>2020</v>
      </c>
      <c r="H791" s="48">
        <v>2017</v>
      </c>
      <c r="I791" t="s">
        <v>8849</v>
      </c>
      <c r="J791" t="s">
        <v>18</v>
      </c>
      <c r="K791" t="s">
        <v>8848</v>
      </c>
      <c r="L791" t="s">
        <v>10358</v>
      </c>
      <c r="M791" s="32">
        <v>61082321</v>
      </c>
      <c r="N791" s="32">
        <f>SUM(Table15[[#This Row],[Federal]:[Local]])</f>
        <v>184900</v>
      </c>
      <c r="O791" s="32">
        <v>166410</v>
      </c>
      <c r="P791" s="32">
        <v>0</v>
      </c>
      <c r="Q791" s="32">
        <v>18490</v>
      </c>
    </row>
    <row r="792" spans="7:17" ht="15" hidden="1" customHeight="1" x14ac:dyDescent="0.25">
      <c r="G792">
        <v>2020</v>
      </c>
      <c r="H792" s="48">
        <v>2017</v>
      </c>
      <c r="I792" t="s">
        <v>9790</v>
      </c>
      <c r="J792" t="s">
        <v>18</v>
      </c>
      <c r="K792" t="s">
        <v>9791</v>
      </c>
      <c r="L792" t="s">
        <v>10359</v>
      </c>
      <c r="M792" s="32">
        <v>61082321</v>
      </c>
      <c r="N792" s="32">
        <f>SUM(Table15[[#This Row],[Federal]:[Local]])</f>
        <v>276500</v>
      </c>
      <c r="O792" s="32">
        <v>0</v>
      </c>
      <c r="P792" s="32">
        <v>248850</v>
      </c>
      <c r="Q792" s="32">
        <v>27650</v>
      </c>
    </row>
    <row r="793" spans="7:17" ht="15" hidden="1" customHeight="1" x14ac:dyDescent="0.25">
      <c r="G793">
        <v>2020</v>
      </c>
      <c r="H793" s="48">
        <v>2017</v>
      </c>
      <c r="I793" t="s">
        <v>9790</v>
      </c>
      <c r="J793" t="s">
        <v>18</v>
      </c>
      <c r="K793" t="s">
        <v>9791</v>
      </c>
      <c r="L793" t="s">
        <v>10360</v>
      </c>
      <c r="M793" s="32">
        <v>61082321</v>
      </c>
      <c r="N793" s="32">
        <f>SUM(Table15[[#This Row],[Federal]:[Local]])</f>
        <v>15000</v>
      </c>
      <c r="O793" s="32">
        <v>0</v>
      </c>
      <c r="P793" s="32">
        <v>13500</v>
      </c>
      <c r="Q793" s="32">
        <v>1500</v>
      </c>
    </row>
    <row r="794" spans="7:17" ht="15" hidden="1" customHeight="1" x14ac:dyDescent="0.25">
      <c r="G794">
        <v>2020</v>
      </c>
      <c r="H794" s="48">
        <v>2017</v>
      </c>
      <c r="I794" t="s">
        <v>9790</v>
      </c>
      <c r="J794" t="s">
        <v>18</v>
      </c>
      <c r="K794" t="s">
        <v>9791</v>
      </c>
      <c r="L794" t="s">
        <v>10361</v>
      </c>
      <c r="M794" s="32">
        <v>61082321</v>
      </c>
      <c r="N794" s="32">
        <f>SUM(Table15[[#This Row],[Federal]:[Local]])</f>
        <v>15000</v>
      </c>
      <c r="O794" s="32">
        <v>0</v>
      </c>
      <c r="P794" s="32">
        <v>13500</v>
      </c>
      <c r="Q794" s="32">
        <v>1500</v>
      </c>
    </row>
    <row r="795" spans="7:17" ht="15" hidden="1" customHeight="1" x14ac:dyDescent="0.25">
      <c r="G795">
        <v>2020</v>
      </c>
      <c r="H795" s="48">
        <v>2017</v>
      </c>
      <c r="I795" t="s">
        <v>9790</v>
      </c>
      <c r="J795" t="s">
        <v>18</v>
      </c>
      <c r="K795" t="s">
        <v>9791</v>
      </c>
      <c r="L795" t="s">
        <v>10362</v>
      </c>
      <c r="M795" s="32">
        <v>61082321</v>
      </c>
      <c r="N795" s="32">
        <f>SUM(Table15[[#This Row],[Federal]:[Local]])</f>
        <v>58500</v>
      </c>
      <c r="O795" s="32">
        <v>0</v>
      </c>
      <c r="P795" s="32">
        <v>52650</v>
      </c>
      <c r="Q795" s="32">
        <v>5850</v>
      </c>
    </row>
    <row r="796" spans="7:17" ht="15" hidden="1" customHeight="1" x14ac:dyDescent="0.25">
      <c r="G796">
        <v>2020</v>
      </c>
      <c r="H796" s="48">
        <v>2017</v>
      </c>
      <c r="I796" t="s">
        <v>9790</v>
      </c>
      <c r="J796" t="s">
        <v>18</v>
      </c>
      <c r="K796" t="s">
        <v>9791</v>
      </c>
      <c r="L796" t="s">
        <v>10363</v>
      </c>
      <c r="M796" s="32">
        <v>61082321</v>
      </c>
      <c r="N796" s="32">
        <f>SUM(Table15[[#This Row],[Federal]:[Local]])</f>
        <v>135000</v>
      </c>
      <c r="O796" s="32">
        <v>0</v>
      </c>
      <c r="P796" s="32">
        <v>121500</v>
      </c>
      <c r="Q796" s="32">
        <v>13500</v>
      </c>
    </row>
    <row r="797" spans="7:17" ht="15" hidden="1" customHeight="1" x14ac:dyDescent="0.25">
      <c r="G797">
        <v>2020</v>
      </c>
      <c r="H797" s="48">
        <v>2017</v>
      </c>
      <c r="I797" t="s">
        <v>5681</v>
      </c>
      <c r="J797" t="s">
        <v>51</v>
      </c>
      <c r="K797" t="s">
        <v>5680</v>
      </c>
      <c r="L797" t="s">
        <v>10364</v>
      </c>
      <c r="M797" s="32">
        <v>61082321</v>
      </c>
      <c r="N797" s="32">
        <f>SUM(Table15[[#This Row],[Federal]:[Local]])</f>
        <v>105700</v>
      </c>
      <c r="O797" s="32">
        <v>95130</v>
      </c>
      <c r="P797" s="32">
        <v>0</v>
      </c>
      <c r="Q797" s="32">
        <v>10570</v>
      </c>
    </row>
    <row r="798" spans="7:17" ht="15" hidden="1" customHeight="1" x14ac:dyDescent="0.25">
      <c r="G798">
        <v>2020</v>
      </c>
      <c r="H798" s="48">
        <v>2017</v>
      </c>
      <c r="I798" t="s">
        <v>5681</v>
      </c>
      <c r="J798" t="s">
        <v>51</v>
      </c>
      <c r="K798" t="s">
        <v>5680</v>
      </c>
      <c r="L798" t="s">
        <v>10365</v>
      </c>
      <c r="M798" s="32">
        <v>61082321</v>
      </c>
      <c r="N798" s="32">
        <f>SUM(Table15[[#This Row],[Federal]:[Local]])</f>
        <v>145400</v>
      </c>
      <c r="O798" s="32">
        <v>130860</v>
      </c>
      <c r="P798" s="32">
        <v>0</v>
      </c>
      <c r="Q798" s="32">
        <v>14540</v>
      </c>
    </row>
    <row r="799" spans="7:17" ht="15" hidden="1" customHeight="1" x14ac:dyDescent="0.25">
      <c r="G799">
        <v>2020</v>
      </c>
      <c r="H799" s="48">
        <v>2017</v>
      </c>
      <c r="I799" t="s">
        <v>5681</v>
      </c>
      <c r="J799" t="s">
        <v>51</v>
      </c>
      <c r="K799" t="s">
        <v>5680</v>
      </c>
      <c r="L799" t="s">
        <v>10366</v>
      </c>
      <c r="M799" s="32">
        <v>61082321</v>
      </c>
      <c r="N799" s="32">
        <f>SUM(Table15[[#This Row],[Federal]:[Local]])</f>
        <v>144100</v>
      </c>
      <c r="O799" s="32">
        <v>129690</v>
      </c>
      <c r="P799" s="32">
        <v>0</v>
      </c>
      <c r="Q799" s="32">
        <v>14410</v>
      </c>
    </row>
    <row r="800" spans="7:17" ht="15" hidden="1" customHeight="1" x14ac:dyDescent="0.25">
      <c r="G800">
        <v>2020</v>
      </c>
      <c r="H800" s="48">
        <v>2017</v>
      </c>
      <c r="I800" t="s">
        <v>5681</v>
      </c>
      <c r="J800" t="s">
        <v>51</v>
      </c>
      <c r="K800" t="s">
        <v>5680</v>
      </c>
      <c r="L800" t="s">
        <v>10367</v>
      </c>
      <c r="M800" s="32">
        <v>61082321</v>
      </c>
      <c r="N800" s="32">
        <f>SUM(Table15[[#This Row],[Federal]:[Local]])</f>
        <v>6100</v>
      </c>
      <c r="O800" s="32">
        <v>5490</v>
      </c>
      <c r="P800" s="32">
        <v>0</v>
      </c>
      <c r="Q800" s="32">
        <v>610</v>
      </c>
    </row>
    <row r="801" spans="7:17" ht="15" hidden="1" customHeight="1" x14ac:dyDescent="0.25">
      <c r="G801">
        <v>2020</v>
      </c>
      <c r="H801" s="48">
        <v>2017</v>
      </c>
      <c r="I801" t="s">
        <v>5681</v>
      </c>
      <c r="J801" t="s">
        <v>51</v>
      </c>
      <c r="K801" t="s">
        <v>5680</v>
      </c>
      <c r="L801" t="s">
        <v>10368</v>
      </c>
      <c r="M801" s="32">
        <v>61082321</v>
      </c>
      <c r="N801" s="32">
        <f>SUM(Table15[[#This Row],[Federal]:[Local]])</f>
        <v>15400</v>
      </c>
      <c r="O801" s="32">
        <v>13860</v>
      </c>
      <c r="P801" s="32">
        <v>0</v>
      </c>
      <c r="Q801" s="32">
        <v>1540</v>
      </c>
    </row>
    <row r="802" spans="7:17" ht="15" hidden="1" customHeight="1" x14ac:dyDescent="0.25">
      <c r="G802">
        <v>2020</v>
      </c>
      <c r="H802" s="48">
        <v>2017</v>
      </c>
      <c r="I802" t="s">
        <v>5681</v>
      </c>
      <c r="J802" t="s">
        <v>51</v>
      </c>
      <c r="K802" t="s">
        <v>5680</v>
      </c>
      <c r="L802" t="s">
        <v>10369</v>
      </c>
      <c r="M802" s="32">
        <v>61082321</v>
      </c>
      <c r="N802" s="32">
        <f>SUM(Table15[[#This Row],[Federal]:[Local]])</f>
        <v>7000</v>
      </c>
      <c r="O802" s="32">
        <v>6300</v>
      </c>
      <c r="P802" s="32">
        <v>0</v>
      </c>
      <c r="Q802" s="32">
        <v>700</v>
      </c>
    </row>
    <row r="803" spans="7:17" ht="15" hidden="1" customHeight="1" x14ac:dyDescent="0.25">
      <c r="G803">
        <v>2020</v>
      </c>
      <c r="H803" s="48">
        <v>2017</v>
      </c>
      <c r="I803" t="s">
        <v>5681</v>
      </c>
      <c r="J803" t="s">
        <v>51</v>
      </c>
      <c r="K803" t="s">
        <v>5680</v>
      </c>
      <c r="L803" t="s">
        <v>10370</v>
      </c>
      <c r="M803" s="32">
        <v>61082321</v>
      </c>
      <c r="N803" s="32">
        <f>SUM(Table15[[#This Row],[Federal]:[Local]])</f>
        <v>1100</v>
      </c>
      <c r="O803" s="32">
        <v>990</v>
      </c>
      <c r="P803" s="32">
        <v>0</v>
      </c>
      <c r="Q803" s="32">
        <v>110</v>
      </c>
    </row>
    <row r="804" spans="7:17" ht="15" hidden="1" customHeight="1" x14ac:dyDescent="0.25">
      <c r="G804">
        <v>2020</v>
      </c>
      <c r="H804" s="48">
        <v>2017</v>
      </c>
      <c r="I804" t="s">
        <v>5681</v>
      </c>
      <c r="J804" t="s">
        <v>51</v>
      </c>
      <c r="K804" t="s">
        <v>5680</v>
      </c>
      <c r="L804" t="s">
        <v>10371</v>
      </c>
      <c r="M804" s="32">
        <v>61082321</v>
      </c>
      <c r="N804" s="32">
        <f>SUM(Table15[[#This Row],[Federal]:[Local]])</f>
        <v>143700</v>
      </c>
      <c r="O804" s="32">
        <v>129330</v>
      </c>
      <c r="P804" s="32">
        <v>0</v>
      </c>
      <c r="Q804" s="32">
        <v>14370</v>
      </c>
    </row>
    <row r="805" spans="7:17" ht="15" hidden="1" customHeight="1" x14ac:dyDescent="0.25">
      <c r="G805">
        <v>2020</v>
      </c>
      <c r="H805" s="48">
        <v>2017</v>
      </c>
      <c r="I805" t="s">
        <v>9800</v>
      </c>
      <c r="J805" t="s">
        <v>18</v>
      </c>
      <c r="K805" t="s">
        <v>9801</v>
      </c>
      <c r="L805" t="s">
        <v>10372</v>
      </c>
      <c r="M805" s="32">
        <v>61082321</v>
      </c>
      <c r="N805" s="32">
        <f>SUM(Table15[[#This Row],[Federal]:[Local]])</f>
        <v>666667</v>
      </c>
      <c r="O805" s="32">
        <v>0</v>
      </c>
      <c r="P805" s="32">
        <v>600000</v>
      </c>
      <c r="Q805" s="32">
        <v>66667</v>
      </c>
    </row>
    <row r="806" spans="7:17" ht="15" hidden="1" customHeight="1" x14ac:dyDescent="0.25">
      <c r="G806">
        <v>2020</v>
      </c>
      <c r="H806" s="48">
        <v>2017</v>
      </c>
      <c r="I806" t="s">
        <v>9800</v>
      </c>
      <c r="J806" t="s">
        <v>18</v>
      </c>
      <c r="K806" t="s">
        <v>9801</v>
      </c>
      <c r="L806" t="s">
        <v>10373</v>
      </c>
      <c r="M806" s="32">
        <v>61082321</v>
      </c>
      <c r="N806" s="32">
        <f>SUM(Table15[[#This Row],[Federal]:[Local]])</f>
        <v>60000</v>
      </c>
      <c r="O806" s="32">
        <v>0</v>
      </c>
      <c r="P806" s="32">
        <v>54000</v>
      </c>
      <c r="Q806" s="32">
        <v>6000</v>
      </c>
    </row>
    <row r="807" spans="7:17" ht="15" hidden="1" customHeight="1" x14ac:dyDescent="0.25">
      <c r="G807">
        <v>2020</v>
      </c>
      <c r="H807" s="48">
        <v>2017</v>
      </c>
      <c r="I807" t="s">
        <v>6062</v>
      </c>
      <c r="J807" t="s">
        <v>18</v>
      </c>
      <c r="K807" t="s">
        <v>6061</v>
      </c>
      <c r="L807" t="s">
        <v>10374</v>
      </c>
      <c r="M807" s="32">
        <v>61082321</v>
      </c>
      <c r="N807" s="32">
        <f>SUM(Table15[[#This Row],[Federal]:[Local]])</f>
        <v>260000</v>
      </c>
      <c r="O807" s="32">
        <v>234000</v>
      </c>
      <c r="P807" s="32">
        <v>0</v>
      </c>
      <c r="Q807" s="32">
        <v>26000</v>
      </c>
    </row>
    <row r="808" spans="7:17" ht="15" hidden="1" customHeight="1" x14ac:dyDescent="0.25">
      <c r="G808">
        <v>2020</v>
      </c>
      <c r="H808" s="48">
        <v>2017</v>
      </c>
      <c r="I808" t="s">
        <v>6062</v>
      </c>
      <c r="J808" t="s">
        <v>18</v>
      </c>
      <c r="K808" t="s">
        <v>6061</v>
      </c>
      <c r="L808" t="s">
        <v>10375</v>
      </c>
      <c r="M808" s="32">
        <v>61082321</v>
      </c>
      <c r="N808" s="32">
        <f>SUM(Table15[[#This Row],[Federal]:[Local]])</f>
        <v>672335</v>
      </c>
      <c r="O808" s="32">
        <v>605101</v>
      </c>
      <c r="P808" s="32">
        <v>0</v>
      </c>
      <c r="Q808" s="32">
        <v>67234</v>
      </c>
    </row>
    <row r="809" spans="7:17" ht="15" hidden="1" customHeight="1" x14ac:dyDescent="0.25">
      <c r="G809">
        <v>2020</v>
      </c>
      <c r="H809" s="48">
        <v>2017</v>
      </c>
      <c r="I809" t="s">
        <v>6062</v>
      </c>
      <c r="J809" t="s">
        <v>18</v>
      </c>
      <c r="K809" t="s">
        <v>6061</v>
      </c>
      <c r="L809" t="s">
        <v>9644</v>
      </c>
      <c r="M809" s="32">
        <v>61082321</v>
      </c>
      <c r="N809" s="32">
        <f>SUM(Table15[[#This Row],[Federal]:[Local]])</f>
        <v>368350</v>
      </c>
      <c r="O809" s="32">
        <v>331515</v>
      </c>
      <c r="P809" s="32">
        <v>0</v>
      </c>
      <c r="Q809" s="32">
        <v>36835</v>
      </c>
    </row>
    <row r="810" spans="7:17" ht="15" hidden="1" customHeight="1" x14ac:dyDescent="0.25">
      <c r="G810">
        <v>2020</v>
      </c>
      <c r="H810" s="48">
        <v>2017</v>
      </c>
      <c r="I810" t="s">
        <v>6062</v>
      </c>
      <c r="J810" t="s">
        <v>18</v>
      </c>
      <c r="K810" t="s">
        <v>6061</v>
      </c>
      <c r="L810" t="s">
        <v>10376</v>
      </c>
      <c r="M810" s="32">
        <v>61082321</v>
      </c>
      <c r="N810" s="32">
        <f>SUM(Table15[[#This Row],[Federal]:[Local]])</f>
        <v>190000</v>
      </c>
      <c r="O810" s="32">
        <v>171000</v>
      </c>
      <c r="P810" s="32">
        <v>0</v>
      </c>
      <c r="Q810" s="32">
        <v>19000</v>
      </c>
    </row>
    <row r="811" spans="7:17" ht="15" hidden="1" customHeight="1" x14ac:dyDescent="0.25">
      <c r="G811">
        <v>2020</v>
      </c>
      <c r="H811" s="48">
        <v>2017</v>
      </c>
      <c r="I811" t="s">
        <v>6693</v>
      </c>
      <c r="J811" t="s">
        <v>18</v>
      </c>
      <c r="K811" t="s">
        <v>9819</v>
      </c>
      <c r="L811" t="s">
        <v>10377</v>
      </c>
      <c r="M811" s="32">
        <v>61082321</v>
      </c>
      <c r="N811" s="32">
        <f>SUM(Table15[[#This Row],[Federal]:[Local]])</f>
        <v>1875000</v>
      </c>
      <c r="O811" s="32">
        <v>1687500</v>
      </c>
      <c r="P811" s="32">
        <v>0</v>
      </c>
      <c r="Q811" s="32">
        <v>187500</v>
      </c>
    </row>
    <row r="812" spans="7:17" ht="15" hidden="1" customHeight="1" x14ac:dyDescent="0.25">
      <c r="G812">
        <v>2020</v>
      </c>
      <c r="H812" s="48">
        <v>2017</v>
      </c>
      <c r="I812" t="s">
        <v>6693</v>
      </c>
      <c r="J812" t="s">
        <v>18</v>
      </c>
      <c r="K812" t="s">
        <v>9819</v>
      </c>
      <c r="L812" t="s">
        <v>10378</v>
      </c>
      <c r="M812" s="32">
        <v>61082321</v>
      </c>
      <c r="N812" s="32">
        <f>SUM(Table15[[#This Row],[Federal]:[Local]])</f>
        <v>742500</v>
      </c>
      <c r="O812" s="32">
        <v>668250</v>
      </c>
      <c r="P812" s="32">
        <v>0</v>
      </c>
      <c r="Q812" s="32">
        <v>74250</v>
      </c>
    </row>
    <row r="813" spans="7:17" ht="15" hidden="1" customHeight="1" x14ac:dyDescent="0.25">
      <c r="G813">
        <v>2020</v>
      </c>
      <c r="H813" s="48">
        <v>2017</v>
      </c>
      <c r="I813" t="s">
        <v>6693</v>
      </c>
      <c r="J813" t="s">
        <v>18</v>
      </c>
      <c r="K813" t="s">
        <v>9819</v>
      </c>
      <c r="L813" t="s">
        <v>10379</v>
      </c>
      <c r="M813" s="32">
        <v>61082321</v>
      </c>
      <c r="N813" s="32">
        <f>SUM(Table15[[#This Row],[Federal]:[Local]])</f>
        <v>690000</v>
      </c>
      <c r="O813" s="32">
        <v>621000</v>
      </c>
      <c r="P813" s="32">
        <v>0</v>
      </c>
      <c r="Q813" s="32">
        <v>69000</v>
      </c>
    </row>
    <row r="814" spans="7:17" ht="15" hidden="1" customHeight="1" x14ac:dyDescent="0.25">
      <c r="G814">
        <v>2020</v>
      </c>
      <c r="H814" s="48">
        <v>2017</v>
      </c>
      <c r="I814" t="s">
        <v>6693</v>
      </c>
      <c r="J814" t="s">
        <v>18</v>
      </c>
      <c r="K814" t="s">
        <v>9819</v>
      </c>
      <c r="L814" t="s">
        <v>10380</v>
      </c>
      <c r="M814" s="32">
        <v>61082321</v>
      </c>
      <c r="N814" s="32">
        <f>SUM(Table15[[#This Row],[Federal]:[Local]])</f>
        <v>370000</v>
      </c>
      <c r="O814" s="32">
        <v>333000</v>
      </c>
      <c r="P814" s="32">
        <v>0</v>
      </c>
      <c r="Q814" s="32">
        <v>37000</v>
      </c>
    </row>
    <row r="815" spans="7:17" ht="15" hidden="1" customHeight="1" x14ac:dyDescent="0.25">
      <c r="G815">
        <v>2020</v>
      </c>
      <c r="H815" s="48">
        <v>2017</v>
      </c>
      <c r="I815" t="s">
        <v>6693</v>
      </c>
      <c r="J815" t="s">
        <v>18</v>
      </c>
      <c r="K815" t="s">
        <v>9819</v>
      </c>
      <c r="L815" t="s">
        <v>10381</v>
      </c>
      <c r="M815" s="32">
        <v>61082321</v>
      </c>
      <c r="N815" s="32">
        <f>SUM(Table15[[#This Row],[Federal]:[Local]])</f>
        <v>280000</v>
      </c>
      <c r="O815" s="32">
        <v>252000</v>
      </c>
      <c r="P815" s="32">
        <v>0</v>
      </c>
      <c r="Q815" s="32">
        <v>28000</v>
      </c>
    </row>
    <row r="816" spans="7:17" ht="15" hidden="1" customHeight="1" x14ac:dyDescent="0.25">
      <c r="G816">
        <v>2020</v>
      </c>
      <c r="H816" s="48">
        <v>2017</v>
      </c>
      <c r="I816" t="s">
        <v>6693</v>
      </c>
      <c r="J816" t="s">
        <v>18</v>
      </c>
      <c r="K816" t="s">
        <v>9819</v>
      </c>
      <c r="L816" t="s">
        <v>10382</v>
      </c>
      <c r="M816" s="32">
        <v>61082321</v>
      </c>
      <c r="N816" s="32">
        <f>SUM(Table15[[#This Row],[Federal]:[Local]])</f>
        <v>195000</v>
      </c>
      <c r="O816" s="32">
        <v>175500</v>
      </c>
      <c r="P816" s="32">
        <v>0</v>
      </c>
      <c r="Q816" s="32">
        <v>19500</v>
      </c>
    </row>
    <row r="817" spans="7:17" ht="15" hidden="1" customHeight="1" x14ac:dyDescent="0.25">
      <c r="G817">
        <v>2020</v>
      </c>
      <c r="H817" s="48">
        <v>2017</v>
      </c>
      <c r="I817" t="s">
        <v>6693</v>
      </c>
      <c r="J817" t="s">
        <v>18</v>
      </c>
      <c r="K817" t="s">
        <v>9819</v>
      </c>
      <c r="L817" t="s">
        <v>10383</v>
      </c>
      <c r="M817" s="32">
        <v>61082321</v>
      </c>
      <c r="N817" s="32">
        <f>SUM(Table15[[#This Row],[Federal]:[Local]])</f>
        <v>1540000</v>
      </c>
      <c r="O817" s="32">
        <v>1386000</v>
      </c>
      <c r="P817" s="32">
        <v>0</v>
      </c>
      <c r="Q817" s="32">
        <v>154000</v>
      </c>
    </row>
    <row r="818" spans="7:17" ht="15" hidden="1" customHeight="1" x14ac:dyDescent="0.25">
      <c r="G818">
        <v>2020</v>
      </c>
      <c r="H818" s="48">
        <v>2017</v>
      </c>
      <c r="I818" t="s">
        <v>9837</v>
      </c>
      <c r="J818" t="s">
        <v>18</v>
      </c>
      <c r="K818" t="s">
        <v>9838</v>
      </c>
      <c r="L818" t="s">
        <v>10384</v>
      </c>
      <c r="M818" s="32">
        <v>61082321</v>
      </c>
      <c r="N818" s="32">
        <f>SUM(Table15[[#This Row],[Federal]:[Local]])</f>
        <v>210000</v>
      </c>
      <c r="O818" s="32">
        <v>0</v>
      </c>
      <c r="P818" s="32">
        <v>105000</v>
      </c>
      <c r="Q818" s="32">
        <v>105000</v>
      </c>
    </row>
    <row r="819" spans="7:17" ht="15" hidden="1" customHeight="1" x14ac:dyDescent="0.25">
      <c r="G819">
        <v>2020</v>
      </c>
      <c r="H819" s="48">
        <v>2017</v>
      </c>
      <c r="I819" t="s">
        <v>9837</v>
      </c>
      <c r="J819" t="s">
        <v>18</v>
      </c>
      <c r="K819" t="s">
        <v>9838</v>
      </c>
      <c r="L819" t="s">
        <v>10385</v>
      </c>
      <c r="M819" s="32">
        <v>61082321</v>
      </c>
      <c r="N819" s="32">
        <f>SUM(Table15[[#This Row],[Federal]:[Local]])</f>
        <v>165000</v>
      </c>
      <c r="O819" s="32">
        <v>0</v>
      </c>
      <c r="P819" s="32">
        <v>148500</v>
      </c>
      <c r="Q819" s="32">
        <v>16500</v>
      </c>
    </row>
    <row r="820" spans="7:17" ht="15" hidden="1" customHeight="1" x14ac:dyDescent="0.25">
      <c r="G820">
        <v>2020</v>
      </c>
      <c r="H820" s="48">
        <v>2017</v>
      </c>
      <c r="I820" t="s">
        <v>9837</v>
      </c>
      <c r="J820" t="s">
        <v>18</v>
      </c>
      <c r="K820" t="s">
        <v>9838</v>
      </c>
      <c r="L820" t="s">
        <v>10386</v>
      </c>
      <c r="M820" s="32">
        <v>61082321</v>
      </c>
      <c r="N820" s="32">
        <f>SUM(Table15[[#This Row],[Federal]:[Local]])</f>
        <v>5000</v>
      </c>
      <c r="O820" s="32">
        <v>0</v>
      </c>
      <c r="P820" s="32">
        <v>4500</v>
      </c>
      <c r="Q820" s="32">
        <v>500</v>
      </c>
    </row>
    <row r="821" spans="7:17" ht="15" hidden="1" customHeight="1" x14ac:dyDescent="0.25">
      <c r="G821">
        <v>2020</v>
      </c>
      <c r="H821" s="48">
        <v>2017</v>
      </c>
      <c r="I821" t="s">
        <v>9837</v>
      </c>
      <c r="J821" t="s">
        <v>18</v>
      </c>
      <c r="K821" t="s">
        <v>9838</v>
      </c>
      <c r="L821" t="s">
        <v>10387</v>
      </c>
      <c r="M821" s="32">
        <v>61082321</v>
      </c>
      <c r="N821" s="32">
        <f>SUM(Table15[[#This Row],[Federal]:[Local]])</f>
        <v>85000</v>
      </c>
      <c r="O821" s="32">
        <v>0</v>
      </c>
      <c r="P821" s="32">
        <v>76500</v>
      </c>
      <c r="Q821" s="32">
        <v>8500</v>
      </c>
    </row>
    <row r="822" spans="7:17" ht="15" hidden="1" customHeight="1" x14ac:dyDescent="0.25">
      <c r="G822">
        <v>2020</v>
      </c>
      <c r="H822" s="48">
        <v>2017</v>
      </c>
      <c r="I822" t="s">
        <v>9837</v>
      </c>
      <c r="J822" t="s">
        <v>18</v>
      </c>
      <c r="K822" t="s">
        <v>9838</v>
      </c>
      <c r="L822" t="s">
        <v>10388</v>
      </c>
      <c r="M822" s="32">
        <v>61082321</v>
      </c>
      <c r="N822" s="32">
        <f>SUM(Table15[[#This Row],[Federal]:[Local]])</f>
        <v>20000</v>
      </c>
      <c r="O822" s="32">
        <v>0</v>
      </c>
      <c r="P822" s="32">
        <v>18000</v>
      </c>
      <c r="Q822" s="32">
        <v>2000</v>
      </c>
    </row>
    <row r="823" spans="7:17" ht="15" hidden="1" customHeight="1" x14ac:dyDescent="0.25">
      <c r="G823">
        <v>2020</v>
      </c>
      <c r="H823" s="48">
        <v>2017</v>
      </c>
      <c r="I823" t="s">
        <v>9837</v>
      </c>
      <c r="J823" t="s">
        <v>18</v>
      </c>
      <c r="K823" t="s">
        <v>9838</v>
      </c>
      <c r="L823" t="s">
        <v>10389</v>
      </c>
      <c r="M823" s="32">
        <v>61082321</v>
      </c>
      <c r="N823" s="32">
        <f>SUM(Table15[[#This Row],[Federal]:[Local]])</f>
        <v>275000</v>
      </c>
      <c r="O823" s="32">
        <v>0</v>
      </c>
      <c r="P823" s="32">
        <v>247500</v>
      </c>
      <c r="Q823" s="32">
        <v>27500</v>
      </c>
    </row>
    <row r="824" spans="7:17" ht="15" hidden="1" customHeight="1" x14ac:dyDescent="0.25">
      <c r="G824">
        <v>2020</v>
      </c>
      <c r="H824" s="48">
        <v>2017</v>
      </c>
      <c r="I824" t="s">
        <v>9837</v>
      </c>
      <c r="J824" t="s">
        <v>18</v>
      </c>
      <c r="K824" t="s">
        <v>9838</v>
      </c>
      <c r="L824" t="s">
        <v>10390</v>
      </c>
      <c r="M824" s="32">
        <v>61082321</v>
      </c>
      <c r="N824" s="32">
        <f>SUM(Table15[[#This Row],[Federal]:[Local]])</f>
        <v>50000</v>
      </c>
      <c r="O824" s="32">
        <v>0</v>
      </c>
      <c r="P824" s="32">
        <v>45000</v>
      </c>
      <c r="Q824" s="32">
        <v>5000</v>
      </c>
    </row>
    <row r="825" spans="7:17" ht="15" hidden="1" customHeight="1" x14ac:dyDescent="0.25">
      <c r="G825">
        <v>2020</v>
      </c>
      <c r="H825" s="48">
        <v>2017</v>
      </c>
      <c r="I825" t="s">
        <v>9837</v>
      </c>
      <c r="J825" t="s">
        <v>18</v>
      </c>
      <c r="K825" t="s">
        <v>9838</v>
      </c>
      <c r="L825" t="s">
        <v>9843</v>
      </c>
      <c r="M825" s="32">
        <v>61082321</v>
      </c>
      <c r="N825" s="32">
        <f>SUM(Table15[[#This Row],[Federal]:[Local]])</f>
        <v>140000</v>
      </c>
      <c r="O825" s="32">
        <v>0</v>
      </c>
      <c r="P825" s="32">
        <v>126000</v>
      </c>
      <c r="Q825" s="32">
        <v>14000</v>
      </c>
    </row>
    <row r="826" spans="7:17" ht="15" hidden="1" customHeight="1" x14ac:dyDescent="0.25">
      <c r="G826">
        <v>2020</v>
      </c>
      <c r="H826" s="48">
        <v>2017</v>
      </c>
      <c r="I826" t="s">
        <v>9837</v>
      </c>
      <c r="J826" t="s">
        <v>18</v>
      </c>
      <c r="K826" t="s">
        <v>9838</v>
      </c>
      <c r="L826" t="s">
        <v>10391</v>
      </c>
      <c r="M826" s="32">
        <v>61082321</v>
      </c>
      <c r="N826" s="32">
        <f>SUM(Table15[[#This Row],[Federal]:[Local]])</f>
        <v>25000</v>
      </c>
      <c r="O826" s="32">
        <v>0</v>
      </c>
      <c r="P826" s="32">
        <v>22500</v>
      </c>
      <c r="Q826" s="32">
        <v>2500</v>
      </c>
    </row>
    <row r="827" spans="7:17" ht="15" hidden="1" customHeight="1" x14ac:dyDescent="0.25">
      <c r="G827">
        <v>2020</v>
      </c>
      <c r="H827" s="48">
        <v>2017</v>
      </c>
      <c r="I827" t="s">
        <v>3316</v>
      </c>
      <c r="J827" t="s">
        <v>18</v>
      </c>
      <c r="K827" t="s">
        <v>3315</v>
      </c>
      <c r="L827" t="s">
        <v>9618</v>
      </c>
      <c r="M827" s="32">
        <v>61082321</v>
      </c>
      <c r="N827" s="32">
        <f>SUM(Table15[[#This Row],[Federal]:[Local]])</f>
        <v>200000</v>
      </c>
      <c r="O827" s="32">
        <v>0</v>
      </c>
      <c r="P827" s="32">
        <v>180000</v>
      </c>
      <c r="Q827" s="32">
        <v>20000</v>
      </c>
    </row>
    <row r="828" spans="7:17" ht="15" hidden="1" customHeight="1" x14ac:dyDescent="0.25">
      <c r="G828">
        <v>2020</v>
      </c>
      <c r="H828" s="48">
        <v>2017</v>
      </c>
      <c r="I828" t="s">
        <v>3316</v>
      </c>
      <c r="J828" t="s">
        <v>18</v>
      </c>
      <c r="K828" t="s">
        <v>3315</v>
      </c>
      <c r="L828" t="s">
        <v>10392</v>
      </c>
      <c r="M828" s="32">
        <v>61082321</v>
      </c>
      <c r="N828" s="32">
        <f>SUM(Table15[[#This Row],[Federal]:[Local]])</f>
        <v>130000</v>
      </c>
      <c r="O828" s="32">
        <v>117000</v>
      </c>
      <c r="P828" s="32">
        <v>0</v>
      </c>
      <c r="Q828" s="32">
        <v>13000</v>
      </c>
    </row>
    <row r="829" spans="7:17" ht="15" hidden="1" customHeight="1" x14ac:dyDescent="0.25">
      <c r="G829">
        <v>2020</v>
      </c>
      <c r="H829" s="48">
        <v>2017</v>
      </c>
      <c r="I829" t="s">
        <v>3316</v>
      </c>
      <c r="J829" t="s">
        <v>18</v>
      </c>
      <c r="K829" t="s">
        <v>3315</v>
      </c>
      <c r="L829" t="s">
        <v>10393</v>
      </c>
      <c r="M829" s="32">
        <v>61082321</v>
      </c>
      <c r="N829" s="32">
        <f>SUM(Table15[[#This Row],[Federal]:[Local]])</f>
        <v>195000</v>
      </c>
      <c r="O829" s="32">
        <v>175500</v>
      </c>
      <c r="P829" s="32"/>
      <c r="Q829" s="32">
        <v>19500</v>
      </c>
    </row>
    <row r="830" spans="7:17" ht="15" hidden="1" customHeight="1" x14ac:dyDescent="0.25">
      <c r="G830">
        <v>2020</v>
      </c>
      <c r="H830" s="48">
        <v>2017</v>
      </c>
      <c r="I830" t="s">
        <v>9856</v>
      </c>
      <c r="J830" t="s">
        <v>18</v>
      </c>
      <c r="K830" t="s">
        <v>9857</v>
      </c>
      <c r="L830" t="s">
        <v>10394</v>
      </c>
      <c r="M830" s="32">
        <v>61082321</v>
      </c>
      <c r="N830" s="32">
        <f>SUM(Table15[[#This Row],[Federal]:[Local]])</f>
        <v>1180000</v>
      </c>
      <c r="O830" s="32">
        <v>0</v>
      </c>
      <c r="P830" s="32">
        <v>1062000</v>
      </c>
      <c r="Q830" s="32">
        <v>118000</v>
      </c>
    </row>
    <row r="831" spans="7:17" ht="15" hidden="1" customHeight="1" x14ac:dyDescent="0.25">
      <c r="G831">
        <v>2020</v>
      </c>
      <c r="H831" s="48">
        <v>2017</v>
      </c>
      <c r="I831" t="s">
        <v>9856</v>
      </c>
      <c r="J831" t="s">
        <v>18</v>
      </c>
      <c r="K831" t="s">
        <v>9857</v>
      </c>
      <c r="L831" t="s">
        <v>10395</v>
      </c>
      <c r="M831" s="32">
        <v>61082321</v>
      </c>
      <c r="N831" s="32">
        <f>SUM(Table15[[#This Row],[Federal]:[Local]])</f>
        <v>10000</v>
      </c>
      <c r="O831" s="32">
        <v>0</v>
      </c>
      <c r="P831" s="32">
        <v>9000</v>
      </c>
      <c r="Q831" s="32">
        <v>1000</v>
      </c>
    </row>
    <row r="832" spans="7:17" ht="15" hidden="1" customHeight="1" x14ac:dyDescent="0.25">
      <c r="G832">
        <v>2020</v>
      </c>
      <c r="H832" s="48">
        <v>2017</v>
      </c>
      <c r="I832" t="s">
        <v>9856</v>
      </c>
      <c r="J832" t="s">
        <v>18</v>
      </c>
      <c r="K832" t="s">
        <v>9857</v>
      </c>
      <c r="L832" t="s">
        <v>10396</v>
      </c>
      <c r="M832" s="32">
        <v>61082321</v>
      </c>
      <c r="N832" s="32">
        <f>SUM(Table15[[#This Row],[Federal]:[Local]])</f>
        <v>60000</v>
      </c>
      <c r="O832" s="32">
        <v>0</v>
      </c>
      <c r="P832" s="32">
        <v>54000</v>
      </c>
      <c r="Q832" s="32">
        <v>6000</v>
      </c>
    </row>
    <row r="833" spans="7:17" ht="15" hidden="1" customHeight="1" x14ac:dyDescent="0.25">
      <c r="G833">
        <v>2020</v>
      </c>
      <c r="H833" s="48">
        <v>2017</v>
      </c>
      <c r="I833" t="s">
        <v>9856</v>
      </c>
      <c r="J833" t="s">
        <v>18</v>
      </c>
      <c r="K833" t="s">
        <v>9857</v>
      </c>
      <c r="L833" t="s">
        <v>10397</v>
      </c>
      <c r="M833" s="32">
        <v>61082321</v>
      </c>
      <c r="N833" s="32">
        <f>SUM(Table15[[#This Row],[Federal]:[Local]])</f>
        <v>45000</v>
      </c>
      <c r="O833" s="32">
        <v>0</v>
      </c>
      <c r="P833" s="32">
        <v>40500</v>
      </c>
      <c r="Q833" s="32">
        <v>4500</v>
      </c>
    </row>
    <row r="834" spans="7:17" ht="15" hidden="1" customHeight="1" x14ac:dyDescent="0.25">
      <c r="G834">
        <v>2020</v>
      </c>
      <c r="H834" s="48">
        <v>2017</v>
      </c>
      <c r="I834" t="s">
        <v>9856</v>
      </c>
      <c r="J834" t="s">
        <v>18</v>
      </c>
      <c r="K834" t="s">
        <v>9857</v>
      </c>
      <c r="L834" t="s">
        <v>10193</v>
      </c>
      <c r="M834" s="32">
        <v>61082321</v>
      </c>
      <c r="N834" s="32">
        <f>SUM(Table15[[#This Row],[Federal]:[Local]])</f>
        <v>305000</v>
      </c>
      <c r="O834" s="32">
        <v>0</v>
      </c>
      <c r="P834" s="32">
        <v>274500</v>
      </c>
      <c r="Q834" s="32">
        <v>30500</v>
      </c>
    </row>
    <row r="835" spans="7:17" ht="15" hidden="1" customHeight="1" x14ac:dyDescent="0.25">
      <c r="G835">
        <v>2020</v>
      </c>
      <c r="H835" s="48">
        <v>2017</v>
      </c>
      <c r="I835" t="s">
        <v>9856</v>
      </c>
      <c r="J835" t="s">
        <v>18</v>
      </c>
      <c r="K835" t="s">
        <v>9857</v>
      </c>
      <c r="L835" t="s">
        <v>10398</v>
      </c>
      <c r="M835" s="32">
        <v>61082321</v>
      </c>
      <c r="N835" s="32">
        <f>SUM(Table15[[#This Row],[Federal]:[Local]])</f>
        <v>230000</v>
      </c>
      <c r="O835" s="32">
        <v>0</v>
      </c>
      <c r="P835" s="32">
        <v>207000</v>
      </c>
      <c r="Q835" s="32">
        <v>23000</v>
      </c>
    </row>
    <row r="836" spans="7:17" ht="15" hidden="1" customHeight="1" x14ac:dyDescent="0.25">
      <c r="G836">
        <v>2020</v>
      </c>
      <c r="H836" s="48">
        <v>2017</v>
      </c>
      <c r="I836" t="s">
        <v>1238</v>
      </c>
      <c r="J836" t="s">
        <v>18</v>
      </c>
      <c r="K836" t="s">
        <v>1237</v>
      </c>
      <c r="L836" t="s">
        <v>10399</v>
      </c>
      <c r="M836" s="32">
        <v>61082321</v>
      </c>
      <c r="N836" s="32">
        <f>SUM(Table15[[#This Row],[Federal]:[Local]])</f>
        <v>42000</v>
      </c>
      <c r="O836" s="32">
        <v>37800</v>
      </c>
      <c r="P836" s="32">
        <v>0</v>
      </c>
      <c r="Q836" s="32">
        <v>4200</v>
      </c>
    </row>
    <row r="837" spans="7:17" ht="15" hidden="1" customHeight="1" x14ac:dyDescent="0.25">
      <c r="G837">
        <v>2020</v>
      </c>
      <c r="H837" s="48">
        <v>2017</v>
      </c>
      <c r="I837" t="s">
        <v>1238</v>
      </c>
      <c r="J837" t="s">
        <v>18</v>
      </c>
      <c r="K837" t="s">
        <v>1237</v>
      </c>
      <c r="L837" t="s">
        <v>10400</v>
      </c>
      <c r="M837" s="32">
        <v>61082321</v>
      </c>
      <c r="N837" s="32">
        <f>SUM(Table15[[#This Row],[Federal]:[Local]])</f>
        <v>110000</v>
      </c>
      <c r="O837" s="32">
        <v>99000</v>
      </c>
      <c r="P837" s="32">
        <v>0</v>
      </c>
      <c r="Q837" s="32">
        <v>11000</v>
      </c>
    </row>
    <row r="838" spans="7:17" ht="15" hidden="1" customHeight="1" x14ac:dyDescent="0.25">
      <c r="G838">
        <v>2020</v>
      </c>
      <c r="H838" s="48">
        <v>2017</v>
      </c>
      <c r="I838" t="s">
        <v>1238</v>
      </c>
      <c r="J838" t="s">
        <v>18</v>
      </c>
      <c r="K838" t="s">
        <v>1237</v>
      </c>
      <c r="L838" t="s">
        <v>10401</v>
      </c>
      <c r="M838" s="32">
        <v>61082321</v>
      </c>
      <c r="N838" s="32">
        <f>SUM(Table15[[#This Row],[Federal]:[Local]])</f>
        <v>118000</v>
      </c>
      <c r="O838" s="32">
        <v>106200</v>
      </c>
      <c r="P838" s="32">
        <v>0</v>
      </c>
      <c r="Q838" s="32">
        <v>11800</v>
      </c>
    </row>
    <row r="839" spans="7:17" ht="15" hidden="1" customHeight="1" x14ac:dyDescent="0.25">
      <c r="G839">
        <v>2020</v>
      </c>
      <c r="H839" s="48">
        <v>2017</v>
      </c>
      <c r="I839" t="s">
        <v>1238</v>
      </c>
      <c r="J839" t="s">
        <v>18</v>
      </c>
      <c r="K839" t="s">
        <v>1237</v>
      </c>
      <c r="L839" t="s">
        <v>10402</v>
      </c>
      <c r="M839" s="32">
        <v>61082321</v>
      </c>
      <c r="N839" s="32">
        <f>SUM(Table15[[#This Row],[Federal]:[Local]])</f>
        <v>216000</v>
      </c>
      <c r="O839" s="32">
        <v>194400</v>
      </c>
      <c r="P839" s="32">
        <v>0</v>
      </c>
      <c r="Q839" s="32">
        <v>21600</v>
      </c>
    </row>
    <row r="840" spans="7:17" ht="15" hidden="1" customHeight="1" x14ac:dyDescent="0.25">
      <c r="G840">
        <v>2020</v>
      </c>
      <c r="H840" s="48">
        <v>2017</v>
      </c>
      <c r="I840" t="s">
        <v>1238</v>
      </c>
      <c r="J840" t="s">
        <v>18</v>
      </c>
      <c r="K840" t="s">
        <v>1237</v>
      </c>
      <c r="L840" t="s">
        <v>10403</v>
      </c>
      <c r="M840" s="32">
        <v>61082321</v>
      </c>
      <c r="N840" s="32">
        <f>SUM(Table15[[#This Row],[Federal]:[Local]])</f>
        <v>21000</v>
      </c>
      <c r="O840" s="32">
        <v>18900</v>
      </c>
      <c r="P840" s="32">
        <v>0</v>
      </c>
      <c r="Q840" s="32">
        <v>2100</v>
      </c>
    </row>
    <row r="841" spans="7:17" ht="15" hidden="1" customHeight="1" x14ac:dyDescent="0.25">
      <c r="G841">
        <v>2020</v>
      </c>
      <c r="H841" s="48">
        <v>2017</v>
      </c>
      <c r="I841" t="s">
        <v>1238</v>
      </c>
      <c r="J841" t="s">
        <v>18</v>
      </c>
      <c r="K841" t="s">
        <v>1237</v>
      </c>
      <c r="L841" t="s">
        <v>10404</v>
      </c>
      <c r="M841" s="32">
        <v>61082321</v>
      </c>
      <c r="N841" s="32">
        <f>SUM(Table15[[#This Row],[Federal]:[Local]])</f>
        <v>6000</v>
      </c>
      <c r="O841" s="32">
        <v>5400</v>
      </c>
      <c r="P841" s="32">
        <v>0</v>
      </c>
      <c r="Q841" s="32">
        <v>600</v>
      </c>
    </row>
    <row r="842" spans="7:17" ht="15" hidden="1" customHeight="1" x14ac:dyDescent="0.25">
      <c r="G842">
        <v>2020</v>
      </c>
      <c r="H842" s="48">
        <v>2017</v>
      </c>
      <c r="I842" t="s">
        <v>1238</v>
      </c>
      <c r="J842" t="s">
        <v>18</v>
      </c>
      <c r="K842" t="s">
        <v>1237</v>
      </c>
      <c r="L842" t="s">
        <v>10405</v>
      </c>
      <c r="M842" s="32">
        <v>61082321</v>
      </c>
      <c r="N842" s="32">
        <f>SUM(Table15[[#This Row],[Federal]:[Local]])</f>
        <v>20000</v>
      </c>
      <c r="O842" s="32">
        <v>18000</v>
      </c>
      <c r="P842" s="32">
        <v>0</v>
      </c>
      <c r="Q842" s="32">
        <v>2000</v>
      </c>
    </row>
    <row r="843" spans="7:17" ht="15" hidden="1" customHeight="1" x14ac:dyDescent="0.25">
      <c r="G843">
        <v>2020</v>
      </c>
      <c r="H843" s="48">
        <v>2017</v>
      </c>
      <c r="I843" t="s">
        <v>1238</v>
      </c>
      <c r="J843" t="s">
        <v>18</v>
      </c>
      <c r="K843" t="s">
        <v>1237</v>
      </c>
      <c r="L843" t="s">
        <v>10406</v>
      </c>
      <c r="M843" s="32">
        <v>61082321</v>
      </c>
      <c r="N843" s="32">
        <f>SUM(Table15[[#This Row],[Federal]:[Local]])</f>
        <v>18000</v>
      </c>
      <c r="O843" s="32">
        <v>16200</v>
      </c>
      <c r="P843" s="32">
        <v>0</v>
      </c>
      <c r="Q843" s="32">
        <v>1800</v>
      </c>
    </row>
    <row r="844" spans="7:17" ht="15" hidden="1" customHeight="1" x14ac:dyDescent="0.25">
      <c r="G844">
        <v>2020</v>
      </c>
      <c r="H844" s="48">
        <v>2017</v>
      </c>
      <c r="I844" t="s">
        <v>1238</v>
      </c>
      <c r="J844" t="s">
        <v>18</v>
      </c>
      <c r="K844" t="s">
        <v>1237</v>
      </c>
      <c r="L844" t="s">
        <v>10407</v>
      </c>
      <c r="M844" s="32">
        <v>61082321</v>
      </c>
      <c r="N844" s="32">
        <f>SUM(Table15[[#This Row],[Federal]:[Local]])</f>
        <v>11000</v>
      </c>
      <c r="O844" s="32">
        <v>9900</v>
      </c>
      <c r="P844" s="32">
        <v>0</v>
      </c>
      <c r="Q844" s="32">
        <v>1100</v>
      </c>
    </row>
    <row r="845" spans="7:17" ht="15" hidden="1" customHeight="1" x14ac:dyDescent="0.25">
      <c r="G845">
        <v>2020</v>
      </c>
      <c r="H845" s="48">
        <v>2017</v>
      </c>
      <c r="I845" t="s">
        <v>1238</v>
      </c>
      <c r="J845" t="s">
        <v>18</v>
      </c>
      <c r="K845" t="s">
        <v>1237</v>
      </c>
      <c r="L845" t="s">
        <v>10408</v>
      </c>
      <c r="M845" s="32">
        <v>61082321</v>
      </c>
      <c r="N845" s="32">
        <f>SUM(Table15[[#This Row],[Federal]:[Local]])</f>
        <v>9000</v>
      </c>
      <c r="O845" s="32">
        <v>8100</v>
      </c>
      <c r="P845" s="32">
        <v>0</v>
      </c>
      <c r="Q845" s="32">
        <v>900</v>
      </c>
    </row>
    <row r="846" spans="7:17" ht="15" hidden="1" customHeight="1" x14ac:dyDescent="0.25">
      <c r="G846">
        <v>2020</v>
      </c>
      <c r="H846" s="48">
        <v>2017</v>
      </c>
      <c r="I846" t="s">
        <v>1238</v>
      </c>
      <c r="J846" t="s">
        <v>18</v>
      </c>
      <c r="K846" t="s">
        <v>1237</v>
      </c>
      <c r="L846" t="s">
        <v>10409</v>
      </c>
      <c r="M846" s="32">
        <v>61082321</v>
      </c>
      <c r="N846" s="32">
        <f>SUM(Table15[[#This Row],[Federal]:[Local]])</f>
        <v>9000</v>
      </c>
      <c r="O846" s="32">
        <v>8100</v>
      </c>
      <c r="P846" s="32">
        <v>0</v>
      </c>
      <c r="Q846" s="32">
        <v>900</v>
      </c>
    </row>
    <row r="847" spans="7:17" ht="15" hidden="1" customHeight="1" x14ac:dyDescent="0.25">
      <c r="G847">
        <v>2020</v>
      </c>
      <c r="H847" s="48">
        <v>2017</v>
      </c>
      <c r="I847" t="s">
        <v>1238</v>
      </c>
      <c r="J847" t="s">
        <v>18</v>
      </c>
      <c r="K847" t="s">
        <v>1237</v>
      </c>
      <c r="L847" t="s">
        <v>10410</v>
      </c>
      <c r="M847" s="32">
        <v>61082321</v>
      </c>
      <c r="N847" s="32">
        <f>SUM(Table15[[#This Row],[Federal]:[Local]])</f>
        <v>300000</v>
      </c>
      <c r="O847" s="32">
        <v>270000</v>
      </c>
      <c r="P847" s="32">
        <v>0</v>
      </c>
      <c r="Q847" s="32">
        <v>30000</v>
      </c>
    </row>
    <row r="848" spans="7:17" ht="15" hidden="1" customHeight="1" x14ac:dyDescent="0.25">
      <c r="G848">
        <v>2020</v>
      </c>
      <c r="H848" s="48">
        <v>2017</v>
      </c>
      <c r="I848" t="s">
        <v>1238</v>
      </c>
      <c r="J848" t="s">
        <v>18</v>
      </c>
      <c r="K848" t="s">
        <v>1237</v>
      </c>
      <c r="L848" t="s">
        <v>10411</v>
      </c>
      <c r="M848" s="32">
        <v>61082321</v>
      </c>
      <c r="N848" s="32">
        <f>SUM(Table15[[#This Row],[Federal]:[Local]])</f>
        <v>350000</v>
      </c>
      <c r="O848" s="32">
        <v>315000</v>
      </c>
      <c r="P848" s="32">
        <v>0</v>
      </c>
      <c r="Q848" s="32">
        <v>35000</v>
      </c>
    </row>
    <row r="849" spans="7:17" ht="15" hidden="1" customHeight="1" x14ac:dyDescent="0.25">
      <c r="G849">
        <v>2020</v>
      </c>
      <c r="H849" s="48">
        <v>2017</v>
      </c>
      <c r="I849" t="s">
        <v>8206</v>
      </c>
      <c r="J849" t="s">
        <v>51</v>
      </c>
      <c r="K849" t="s">
        <v>8205</v>
      </c>
      <c r="L849" t="s">
        <v>10412</v>
      </c>
      <c r="M849" s="32">
        <v>61082321</v>
      </c>
      <c r="N849" s="32">
        <f>SUM(Table15[[#This Row],[Federal]:[Local]])</f>
        <v>1187250</v>
      </c>
      <c r="O849" s="32">
        <v>1068525</v>
      </c>
      <c r="P849" s="32">
        <v>0</v>
      </c>
      <c r="Q849" s="32">
        <v>118725</v>
      </c>
    </row>
    <row r="850" spans="7:17" ht="15" hidden="1" customHeight="1" x14ac:dyDescent="0.25">
      <c r="G850">
        <v>2020</v>
      </c>
      <c r="H850" s="48">
        <v>2017</v>
      </c>
      <c r="I850" t="s">
        <v>7596</v>
      </c>
      <c r="J850" t="s">
        <v>18</v>
      </c>
      <c r="K850" t="s">
        <v>9860</v>
      </c>
      <c r="L850" t="s">
        <v>10413</v>
      </c>
      <c r="M850" s="32">
        <v>61082321</v>
      </c>
      <c r="N850" s="32">
        <f>SUM(Table15[[#This Row],[Federal]:[Local]])</f>
        <v>1250000</v>
      </c>
      <c r="O850" s="32">
        <v>1125000</v>
      </c>
      <c r="P850" s="32">
        <v>0</v>
      </c>
      <c r="Q850" s="32">
        <v>125000</v>
      </c>
    </row>
    <row r="851" spans="7:17" ht="15" hidden="1" customHeight="1" x14ac:dyDescent="0.25">
      <c r="G851">
        <v>2020</v>
      </c>
      <c r="H851" s="48">
        <v>2017</v>
      </c>
      <c r="I851" t="s">
        <v>7596</v>
      </c>
      <c r="J851" t="s">
        <v>18</v>
      </c>
      <c r="K851" t="s">
        <v>9860</v>
      </c>
      <c r="L851" t="s">
        <v>10414</v>
      </c>
      <c r="M851" s="32">
        <v>61082321</v>
      </c>
      <c r="N851" s="32">
        <f>SUM(Table15[[#This Row],[Federal]:[Local]])</f>
        <v>250000</v>
      </c>
      <c r="O851" s="32">
        <v>225000</v>
      </c>
      <c r="P851" s="32">
        <v>0</v>
      </c>
      <c r="Q851" s="32">
        <v>25000</v>
      </c>
    </row>
    <row r="852" spans="7:17" ht="15" hidden="1" customHeight="1" x14ac:dyDescent="0.25">
      <c r="G852">
        <v>2020</v>
      </c>
      <c r="H852" s="48">
        <v>2017</v>
      </c>
      <c r="I852" t="s">
        <v>4094</v>
      </c>
      <c r="J852" t="s">
        <v>18</v>
      </c>
      <c r="K852" t="s">
        <v>4093</v>
      </c>
      <c r="L852" t="s">
        <v>10415</v>
      </c>
      <c r="M852" s="32">
        <v>61082321</v>
      </c>
      <c r="N852" s="32">
        <f>SUM(Table15[[#This Row],[Federal]:[Local]])</f>
        <v>2500000</v>
      </c>
      <c r="O852" s="32">
        <v>2250000</v>
      </c>
      <c r="P852" s="32">
        <v>0</v>
      </c>
      <c r="Q852" s="32">
        <v>250000</v>
      </c>
    </row>
    <row r="853" spans="7:17" ht="15" hidden="1" customHeight="1" x14ac:dyDescent="0.25">
      <c r="G853">
        <v>2020</v>
      </c>
      <c r="H853" s="48">
        <v>2017</v>
      </c>
      <c r="I853" t="s">
        <v>8402</v>
      </c>
      <c r="J853" t="s">
        <v>18</v>
      </c>
      <c r="K853" t="s">
        <v>9863</v>
      </c>
      <c r="L853" t="s">
        <v>10416</v>
      </c>
      <c r="M853" s="32">
        <v>61082321</v>
      </c>
      <c r="N853" s="32">
        <f>SUM(Table15[[#This Row],[Federal]:[Local]])</f>
        <v>100000</v>
      </c>
      <c r="O853" s="32">
        <v>90000</v>
      </c>
      <c r="P853" s="32">
        <v>0</v>
      </c>
      <c r="Q853" s="32">
        <v>10000</v>
      </c>
    </row>
    <row r="854" spans="7:17" ht="15" hidden="1" customHeight="1" x14ac:dyDescent="0.25">
      <c r="G854">
        <v>2020</v>
      </c>
      <c r="H854" s="48">
        <v>2017</v>
      </c>
      <c r="I854" t="s">
        <v>8816</v>
      </c>
      <c r="J854" t="s">
        <v>18</v>
      </c>
      <c r="K854" t="s">
        <v>8815</v>
      </c>
      <c r="L854" t="s">
        <v>10417</v>
      </c>
      <c r="M854" s="32">
        <v>61082321</v>
      </c>
      <c r="N854" s="32">
        <f>SUM(Table15[[#This Row],[Federal]:[Local]])</f>
        <v>200000</v>
      </c>
      <c r="O854" s="32">
        <v>180000</v>
      </c>
      <c r="P854" s="32">
        <v>0</v>
      </c>
      <c r="Q854" s="32">
        <v>20000</v>
      </c>
    </row>
    <row r="855" spans="7:17" ht="15" hidden="1" customHeight="1" x14ac:dyDescent="0.25">
      <c r="G855">
        <v>2020</v>
      </c>
      <c r="H855" s="48">
        <v>2017</v>
      </c>
      <c r="I855" t="s">
        <v>8816</v>
      </c>
      <c r="J855" t="s">
        <v>18</v>
      </c>
      <c r="K855" t="s">
        <v>8815</v>
      </c>
      <c r="L855" t="s">
        <v>10418</v>
      </c>
      <c r="M855" s="32">
        <v>61082321</v>
      </c>
      <c r="N855" s="32">
        <f>SUM(Table15[[#This Row],[Federal]:[Local]])</f>
        <v>400000</v>
      </c>
      <c r="O855" s="32">
        <v>360000</v>
      </c>
      <c r="P855" s="32">
        <v>0</v>
      </c>
      <c r="Q855" s="32">
        <v>40000</v>
      </c>
    </row>
    <row r="856" spans="7:17" ht="15" hidden="1" customHeight="1" x14ac:dyDescent="0.25">
      <c r="G856">
        <v>2020</v>
      </c>
      <c r="H856" s="48">
        <v>2017</v>
      </c>
      <c r="I856" t="s">
        <v>8816</v>
      </c>
      <c r="J856" t="s">
        <v>18</v>
      </c>
      <c r="K856" t="s">
        <v>8815</v>
      </c>
      <c r="L856" t="s">
        <v>10419</v>
      </c>
      <c r="M856" s="32">
        <v>61082321</v>
      </c>
      <c r="N856" s="32">
        <f>SUM(Table15[[#This Row],[Federal]:[Local]])</f>
        <v>667500</v>
      </c>
      <c r="O856" s="32">
        <v>600750</v>
      </c>
      <c r="P856" s="32">
        <v>0</v>
      </c>
      <c r="Q856" s="32">
        <v>66750</v>
      </c>
    </row>
    <row r="857" spans="7:17" ht="15" hidden="1" customHeight="1" x14ac:dyDescent="0.25">
      <c r="G857">
        <v>2020</v>
      </c>
      <c r="H857" s="48">
        <v>2017</v>
      </c>
      <c r="I857" t="s">
        <v>8816</v>
      </c>
      <c r="J857" t="s">
        <v>18</v>
      </c>
      <c r="K857" t="s">
        <v>8815</v>
      </c>
      <c r="L857" t="s">
        <v>10420</v>
      </c>
      <c r="M857" s="32">
        <v>61082321</v>
      </c>
      <c r="N857" s="32">
        <f>SUM(Table15[[#This Row],[Federal]:[Local]])</f>
        <v>125000</v>
      </c>
      <c r="O857" s="32">
        <v>112500</v>
      </c>
      <c r="P857" s="32">
        <v>0</v>
      </c>
      <c r="Q857" s="32">
        <v>12500</v>
      </c>
    </row>
    <row r="858" spans="7:17" ht="15" hidden="1" customHeight="1" x14ac:dyDescent="0.25">
      <c r="G858">
        <v>2020</v>
      </c>
      <c r="H858" s="48">
        <v>2017</v>
      </c>
      <c r="I858" t="s">
        <v>8816</v>
      </c>
      <c r="J858" t="s">
        <v>18</v>
      </c>
      <c r="K858" t="s">
        <v>8815</v>
      </c>
      <c r="L858" t="s">
        <v>10421</v>
      </c>
      <c r="M858" s="32">
        <v>61082321</v>
      </c>
      <c r="N858" s="32">
        <f>SUM(Table15[[#This Row],[Federal]:[Local]])</f>
        <v>200000</v>
      </c>
      <c r="O858" s="32">
        <v>180000</v>
      </c>
      <c r="P858" s="32">
        <v>0</v>
      </c>
      <c r="Q858" s="32">
        <v>20000</v>
      </c>
    </row>
    <row r="859" spans="7:17" ht="15" hidden="1" customHeight="1" x14ac:dyDescent="0.25">
      <c r="G859">
        <v>2020</v>
      </c>
      <c r="H859" s="48">
        <v>2017</v>
      </c>
      <c r="I859" t="s">
        <v>8816</v>
      </c>
      <c r="J859" t="s">
        <v>18</v>
      </c>
      <c r="K859" t="s">
        <v>8815</v>
      </c>
      <c r="L859" t="s">
        <v>10422</v>
      </c>
      <c r="M859" s="32">
        <v>61082321</v>
      </c>
      <c r="N859" s="32">
        <f>SUM(Table15[[#This Row],[Federal]:[Local]])</f>
        <v>30000</v>
      </c>
      <c r="O859" s="32">
        <v>27000</v>
      </c>
      <c r="P859" s="32">
        <v>0</v>
      </c>
      <c r="Q859" s="32">
        <v>3000</v>
      </c>
    </row>
    <row r="860" spans="7:17" ht="15" hidden="1" customHeight="1" x14ac:dyDescent="0.25">
      <c r="G860">
        <v>2020</v>
      </c>
      <c r="H860" s="48">
        <v>2017</v>
      </c>
      <c r="I860" t="s">
        <v>8816</v>
      </c>
      <c r="J860" t="s">
        <v>18</v>
      </c>
      <c r="K860" t="s">
        <v>8815</v>
      </c>
      <c r="L860" t="s">
        <v>10423</v>
      </c>
      <c r="M860" s="32">
        <v>61082321</v>
      </c>
      <c r="N860" s="32">
        <f>SUM(Table15[[#This Row],[Federal]:[Local]])</f>
        <v>85000</v>
      </c>
      <c r="O860" s="32">
        <v>76500</v>
      </c>
      <c r="P860" s="32">
        <v>0</v>
      </c>
      <c r="Q860" s="32">
        <v>8500</v>
      </c>
    </row>
    <row r="861" spans="7:17" ht="15" hidden="1" customHeight="1" x14ac:dyDescent="0.25">
      <c r="G861">
        <v>2020</v>
      </c>
      <c r="H861" s="48">
        <v>2017</v>
      </c>
      <c r="I861" t="s">
        <v>8804</v>
      </c>
      <c r="J861" t="s">
        <v>18</v>
      </c>
      <c r="K861" t="s">
        <v>8803</v>
      </c>
      <c r="L861" t="s">
        <v>10424</v>
      </c>
      <c r="M861" s="32">
        <v>61082321</v>
      </c>
      <c r="N861" s="32">
        <f>SUM(Table15[[#This Row],[Federal]:[Local]])</f>
        <v>227600</v>
      </c>
      <c r="O861" s="32">
        <v>204840</v>
      </c>
      <c r="P861" s="32">
        <v>0</v>
      </c>
      <c r="Q861" s="32">
        <v>22760</v>
      </c>
    </row>
    <row r="862" spans="7:17" ht="15" hidden="1" customHeight="1" x14ac:dyDescent="0.25">
      <c r="G862">
        <v>2020</v>
      </c>
      <c r="H862" s="48">
        <v>2017</v>
      </c>
      <c r="I862" t="s">
        <v>8804</v>
      </c>
      <c r="J862" t="s">
        <v>18</v>
      </c>
      <c r="K862" t="s">
        <v>8803</v>
      </c>
      <c r="L862" t="s">
        <v>10425</v>
      </c>
      <c r="M862" s="32">
        <v>61082321</v>
      </c>
      <c r="N862" s="32">
        <f>SUM(Table15[[#This Row],[Federal]:[Local]])</f>
        <v>90300</v>
      </c>
      <c r="O862" s="32">
        <v>81270</v>
      </c>
      <c r="P862" s="32">
        <v>0</v>
      </c>
      <c r="Q862" s="32">
        <v>9030</v>
      </c>
    </row>
    <row r="863" spans="7:17" ht="15" hidden="1" customHeight="1" x14ac:dyDescent="0.25">
      <c r="G863">
        <v>2020</v>
      </c>
      <c r="H863" s="48">
        <v>2017</v>
      </c>
      <c r="I863" t="s">
        <v>8804</v>
      </c>
      <c r="J863" t="s">
        <v>18</v>
      </c>
      <c r="K863" t="s">
        <v>8803</v>
      </c>
      <c r="L863" t="s">
        <v>10426</v>
      </c>
      <c r="M863" s="32">
        <v>61082321</v>
      </c>
      <c r="N863" s="32">
        <f>SUM(Table15[[#This Row],[Federal]:[Local]])</f>
        <v>589700</v>
      </c>
      <c r="O863" s="32">
        <v>530730</v>
      </c>
      <c r="P863" s="32">
        <v>0</v>
      </c>
      <c r="Q863" s="32">
        <v>58970</v>
      </c>
    </row>
    <row r="864" spans="7:17" x14ac:dyDescent="0.25">
      <c r="G864">
        <v>2019</v>
      </c>
      <c r="H864" s="49">
        <v>2018</v>
      </c>
      <c r="I864" t="e">
        <f>VLOOKUP(K864,Table3[#All],2,FALSE)</f>
        <v>#N/A</v>
      </c>
      <c r="J864" t="s">
        <v>18</v>
      </c>
      <c r="K864" t="s">
        <v>482</v>
      </c>
      <c r="L864" t="s">
        <v>10551</v>
      </c>
      <c r="M864" s="41">
        <v>64791422</v>
      </c>
      <c r="N864" s="41">
        <f>SUM(Table15[[#This Row],[Federal]:[Local]])</f>
        <v>70000</v>
      </c>
      <c r="O864" s="41">
        <v>63000</v>
      </c>
      <c r="P864" s="41"/>
      <c r="Q864" s="41">
        <v>7000</v>
      </c>
    </row>
    <row r="865" spans="7:17" x14ac:dyDescent="0.25">
      <c r="G865">
        <v>2019</v>
      </c>
      <c r="H865" s="49">
        <v>2018</v>
      </c>
      <c r="I865" t="e">
        <f>VLOOKUP(K865,Table3[#All],2,FALSE)</f>
        <v>#N/A</v>
      </c>
      <c r="J865" t="s">
        <v>51</v>
      </c>
      <c r="K865" t="s">
        <v>10890</v>
      </c>
      <c r="L865" t="s">
        <v>10552</v>
      </c>
      <c r="M865" s="41">
        <v>64791422</v>
      </c>
      <c r="N865" s="41">
        <f>SUM(Table15[[#This Row],[Federal]:[Local]])</f>
        <v>25000</v>
      </c>
      <c r="O865" s="41">
        <v>22500</v>
      </c>
      <c r="P865" s="41"/>
      <c r="Q865" s="41">
        <v>2500</v>
      </c>
    </row>
    <row r="866" spans="7:17" x14ac:dyDescent="0.25">
      <c r="G866">
        <v>2019</v>
      </c>
      <c r="H866" s="49">
        <v>2018</v>
      </c>
      <c r="I866" t="e">
        <f>VLOOKUP(K866,Table3[#All],2,FALSE)</f>
        <v>#N/A</v>
      </c>
      <c r="J866" t="s">
        <v>51</v>
      </c>
      <c r="K866" t="s">
        <v>10890</v>
      </c>
      <c r="L866" t="s">
        <v>10553</v>
      </c>
      <c r="M866" s="41">
        <v>64791422</v>
      </c>
      <c r="N866" s="41">
        <f>SUM(Table15[[#This Row],[Federal]:[Local]])</f>
        <v>35000</v>
      </c>
      <c r="O866" s="41">
        <v>31500</v>
      </c>
      <c r="P866" s="41"/>
      <c r="Q866" s="41">
        <v>3500</v>
      </c>
    </row>
    <row r="867" spans="7:17" x14ac:dyDescent="0.25">
      <c r="G867">
        <v>2019</v>
      </c>
      <c r="H867" s="49">
        <v>2018</v>
      </c>
      <c r="I867" t="e">
        <f>VLOOKUP(K867,Table3[#All],2,FALSE)</f>
        <v>#N/A</v>
      </c>
      <c r="J867" t="s">
        <v>51</v>
      </c>
      <c r="K867" t="s">
        <v>10890</v>
      </c>
      <c r="L867" t="s">
        <v>10554</v>
      </c>
      <c r="M867" s="41">
        <v>64791422</v>
      </c>
      <c r="N867" s="41">
        <f>SUM(Table15[[#This Row],[Federal]:[Local]])</f>
        <v>97500</v>
      </c>
      <c r="O867" s="41">
        <v>87750</v>
      </c>
      <c r="P867" s="41"/>
      <c r="Q867" s="41">
        <v>9750</v>
      </c>
    </row>
    <row r="868" spans="7:17" x14ac:dyDescent="0.25">
      <c r="G868">
        <v>2019</v>
      </c>
      <c r="H868" s="49">
        <v>2018</v>
      </c>
      <c r="I868" t="e">
        <f>VLOOKUP(K868,Table3[#All],2,FALSE)</f>
        <v>#N/A</v>
      </c>
      <c r="J868" t="s">
        <v>51</v>
      </c>
      <c r="K868" t="s">
        <v>10890</v>
      </c>
      <c r="L868" t="s">
        <v>10555</v>
      </c>
      <c r="M868" s="41">
        <v>64791422</v>
      </c>
      <c r="N868" s="41">
        <f>SUM(Table15[[#This Row],[Federal]:[Local]])</f>
        <v>50000</v>
      </c>
      <c r="O868" s="41">
        <v>45000</v>
      </c>
      <c r="P868" s="41"/>
      <c r="Q868" s="41">
        <v>5000</v>
      </c>
    </row>
    <row r="869" spans="7:17" x14ac:dyDescent="0.25">
      <c r="G869">
        <v>2019</v>
      </c>
      <c r="H869" s="49">
        <v>2018</v>
      </c>
      <c r="I869" t="e">
        <f>VLOOKUP(K869,Table3[#All],2,FALSE)</f>
        <v>#N/A</v>
      </c>
      <c r="J869" t="s">
        <v>51</v>
      </c>
      <c r="K869" t="s">
        <v>10890</v>
      </c>
      <c r="L869" t="s">
        <v>10556</v>
      </c>
      <c r="M869" s="41">
        <v>64791422</v>
      </c>
      <c r="N869" s="41">
        <f>SUM(Table15[[#This Row],[Federal]:[Local]])</f>
        <v>250000</v>
      </c>
      <c r="O869" s="41">
        <v>225000</v>
      </c>
      <c r="P869" s="41"/>
      <c r="Q869" s="41">
        <v>25000</v>
      </c>
    </row>
    <row r="870" spans="7:17" x14ac:dyDescent="0.25">
      <c r="G870">
        <v>2019</v>
      </c>
      <c r="H870" s="49">
        <v>2018</v>
      </c>
      <c r="I870" t="e">
        <f>VLOOKUP(K870,Table3[#All],2,FALSE)</f>
        <v>#N/A</v>
      </c>
      <c r="J870" t="s">
        <v>51</v>
      </c>
      <c r="K870" t="s">
        <v>10890</v>
      </c>
      <c r="L870" t="s">
        <v>9901</v>
      </c>
      <c r="M870" s="41">
        <v>64791422</v>
      </c>
      <c r="N870" s="41">
        <f>SUM(Table15[[#This Row],[Federal]:[Local]])</f>
        <v>375625</v>
      </c>
      <c r="O870" s="41">
        <v>338063</v>
      </c>
      <c r="P870" s="41"/>
      <c r="Q870" s="41">
        <v>37562</v>
      </c>
    </row>
    <row r="871" spans="7:17" x14ac:dyDescent="0.25">
      <c r="G871">
        <v>2019</v>
      </c>
      <c r="H871" s="49">
        <v>2018</v>
      </c>
      <c r="I871" t="e">
        <f>VLOOKUP(K871,Table3[#All],2,FALSE)</f>
        <v>#N/A</v>
      </c>
      <c r="J871" t="s">
        <v>51</v>
      </c>
      <c r="K871" t="s">
        <v>10890</v>
      </c>
      <c r="L871" t="s">
        <v>10557</v>
      </c>
      <c r="M871" s="41">
        <v>64791422</v>
      </c>
      <c r="N871" s="41">
        <f>SUM(Table15[[#This Row],[Federal]:[Local]])</f>
        <v>90000</v>
      </c>
      <c r="O871" s="41">
        <v>81000</v>
      </c>
      <c r="P871" s="41"/>
      <c r="Q871" s="41">
        <v>9000</v>
      </c>
    </row>
    <row r="872" spans="7:17" x14ac:dyDescent="0.25">
      <c r="G872">
        <v>2019</v>
      </c>
      <c r="H872" s="49">
        <v>2018</v>
      </c>
      <c r="I872" t="e">
        <f>VLOOKUP(K872,Table3[#All],2,FALSE)</f>
        <v>#N/A</v>
      </c>
      <c r="J872" t="s">
        <v>51</v>
      </c>
      <c r="K872" t="s">
        <v>10890</v>
      </c>
      <c r="L872" t="s">
        <v>10558</v>
      </c>
      <c r="M872" s="41">
        <v>64791422</v>
      </c>
      <c r="N872" s="41">
        <f>SUM(Table15[[#This Row],[Federal]:[Local]])</f>
        <v>65000</v>
      </c>
      <c r="O872" s="41">
        <v>58500</v>
      </c>
      <c r="P872" s="41"/>
      <c r="Q872" s="41">
        <v>6500</v>
      </c>
    </row>
    <row r="873" spans="7:17" x14ac:dyDescent="0.25">
      <c r="G873">
        <v>2019</v>
      </c>
      <c r="H873" s="49">
        <v>2018</v>
      </c>
      <c r="I873" t="e">
        <f>VLOOKUP(K873,Table3[#All],2,FALSE)</f>
        <v>#N/A</v>
      </c>
      <c r="J873" t="s">
        <v>51</v>
      </c>
      <c r="K873" t="s">
        <v>10890</v>
      </c>
      <c r="L873" t="s">
        <v>10559</v>
      </c>
      <c r="M873" s="41">
        <v>64791422</v>
      </c>
      <c r="N873" s="41">
        <f>SUM(Table15[[#This Row],[Federal]:[Local]])</f>
        <v>500000</v>
      </c>
      <c r="O873" s="41">
        <v>450000</v>
      </c>
      <c r="P873" s="41"/>
      <c r="Q873" s="41">
        <v>50000</v>
      </c>
    </row>
    <row r="874" spans="7:17" x14ac:dyDescent="0.25">
      <c r="G874">
        <v>2019</v>
      </c>
      <c r="H874" s="49">
        <v>2018</v>
      </c>
      <c r="I874" t="e">
        <f>VLOOKUP(K874,Table3[#All],2,FALSE)</f>
        <v>#N/A</v>
      </c>
      <c r="J874" t="s">
        <v>18</v>
      </c>
      <c r="K874" t="s">
        <v>10560</v>
      </c>
      <c r="L874" t="s">
        <v>10561</v>
      </c>
      <c r="M874" s="41">
        <v>64791422</v>
      </c>
      <c r="N874" s="41">
        <f>SUM(Table15[[#This Row],[Federal]:[Local]])</f>
        <v>575000</v>
      </c>
      <c r="O874" s="41">
        <v>517500</v>
      </c>
      <c r="P874" s="41"/>
      <c r="Q874" s="41">
        <v>57500</v>
      </c>
    </row>
    <row r="875" spans="7:17" x14ac:dyDescent="0.25">
      <c r="G875">
        <v>2019</v>
      </c>
      <c r="H875" s="49">
        <v>2018</v>
      </c>
      <c r="I875" t="e">
        <f>VLOOKUP(K875,Table3[#All],2,FALSE)</f>
        <v>#N/A</v>
      </c>
      <c r="J875" t="s">
        <v>18</v>
      </c>
      <c r="K875" t="s">
        <v>10560</v>
      </c>
      <c r="L875" t="s">
        <v>10562</v>
      </c>
      <c r="M875" s="41">
        <v>64791422</v>
      </c>
      <c r="N875" s="41">
        <f>SUM(Table15[[#This Row],[Federal]:[Local]])</f>
        <v>220000</v>
      </c>
      <c r="O875" s="41">
        <v>198000</v>
      </c>
      <c r="P875" s="41"/>
      <c r="Q875" s="41">
        <v>22000</v>
      </c>
    </row>
    <row r="876" spans="7:17" x14ac:dyDescent="0.25">
      <c r="G876">
        <v>2019</v>
      </c>
      <c r="H876" s="49">
        <v>2018</v>
      </c>
      <c r="I876" t="e">
        <f>VLOOKUP(K876,Table3[#All],2,FALSE)</f>
        <v>#N/A</v>
      </c>
      <c r="J876" t="s">
        <v>18</v>
      </c>
      <c r="K876" t="s">
        <v>1161</v>
      </c>
      <c r="L876" t="s">
        <v>10061</v>
      </c>
      <c r="M876" s="41">
        <v>64791422</v>
      </c>
      <c r="N876" s="41">
        <f>SUM(Table15[[#This Row],[Federal]:[Local]])</f>
        <v>90000</v>
      </c>
      <c r="O876" s="41">
        <v>81000</v>
      </c>
      <c r="P876" s="41"/>
      <c r="Q876" s="41">
        <v>9000</v>
      </c>
    </row>
    <row r="877" spans="7:17" x14ac:dyDescent="0.25">
      <c r="G877">
        <v>2019</v>
      </c>
      <c r="H877" s="49">
        <v>2018</v>
      </c>
      <c r="I877" t="e">
        <f>VLOOKUP(K877,Table3[#All],2,FALSE)</f>
        <v>#N/A</v>
      </c>
      <c r="J877" t="s">
        <v>18</v>
      </c>
      <c r="K877" t="s">
        <v>1161</v>
      </c>
      <c r="L877" t="s">
        <v>10066</v>
      </c>
      <c r="M877" s="41">
        <v>64791422</v>
      </c>
      <c r="N877" s="41">
        <f>SUM(Table15[[#This Row],[Federal]:[Local]])</f>
        <v>1000000</v>
      </c>
      <c r="O877" s="41">
        <v>900000</v>
      </c>
      <c r="P877" s="41"/>
      <c r="Q877" s="41">
        <v>100000</v>
      </c>
    </row>
    <row r="878" spans="7:17" x14ac:dyDescent="0.25">
      <c r="G878">
        <v>2019</v>
      </c>
      <c r="H878" s="49">
        <v>2018</v>
      </c>
      <c r="I878" t="e">
        <f>VLOOKUP(K878,Table3[#All],2,FALSE)</f>
        <v>#N/A</v>
      </c>
      <c r="J878" t="s">
        <v>18</v>
      </c>
      <c r="K878" t="s">
        <v>1161</v>
      </c>
      <c r="L878" t="s">
        <v>10064</v>
      </c>
      <c r="M878" s="41">
        <v>64791422</v>
      </c>
      <c r="N878" s="41">
        <f>SUM(Table15[[#This Row],[Federal]:[Local]])</f>
        <v>40000</v>
      </c>
      <c r="O878" s="41">
        <v>36000</v>
      </c>
      <c r="P878" s="41"/>
      <c r="Q878" s="41">
        <v>4000</v>
      </c>
    </row>
    <row r="879" spans="7:17" x14ac:dyDescent="0.25">
      <c r="G879">
        <v>2019</v>
      </c>
      <c r="H879" s="49">
        <v>2018</v>
      </c>
      <c r="I879" t="e">
        <f>VLOOKUP(K879,Table3[#All],2,FALSE)</f>
        <v>#N/A</v>
      </c>
      <c r="J879" t="s">
        <v>18</v>
      </c>
      <c r="K879" t="s">
        <v>1161</v>
      </c>
      <c r="L879" t="s">
        <v>10065</v>
      </c>
      <c r="M879" s="41">
        <v>64791422</v>
      </c>
      <c r="N879" s="41">
        <f>SUM(Table15[[#This Row],[Federal]:[Local]])</f>
        <v>25000</v>
      </c>
      <c r="O879" s="41">
        <v>22500</v>
      </c>
      <c r="P879" s="41"/>
      <c r="Q879" s="41">
        <v>2500</v>
      </c>
    </row>
    <row r="880" spans="7:17" x14ac:dyDescent="0.25">
      <c r="G880">
        <v>2019</v>
      </c>
      <c r="H880" s="49">
        <v>2018</v>
      </c>
      <c r="I880" t="e">
        <f>VLOOKUP(K880,Table3[#All],2,FALSE)</f>
        <v>#N/A</v>
      </c>
      <c r="J880" t="s">
        <v>18</v>
      </c>
      <c r="K880" t="s">
        <v>1161</v>
      </c>
      <c r="L880" t="s">
        <v>10062</v>
      </c>
      <c r="M880" s="41">
        <v>64791422</v>
      </c>
      <c r="N880" s="41">
        <f>SUM(Table15[[#This Row],[Federal]:[Local]])</f>
        <v>200000</v>
      </c>
      <c r="O880" s="41">
        <v>180000</v>
      </c>
      <c r="P880" s="41"/>
      <c r="Q880" s="41">
        <v>20000</v>
      </c>
    </row>
    <row r="881" spans="7:17" x14ac:dyDescent="0.25">
      <c r="G881">
        <v>2019</v>
      </c>
      <c r="H881" s="49">
        <v>2018</v>
      </c>
      <c r="I881" t="e">
        <f>VLOOKUP(K881,Table3[#All],2,FALSE)</f>
        <v>#N/A</v>
      </c>
      <c r="J881" t="s">
        <v>18</v>
      </c>
      <c r="K881" t="s">
        <v>1161</v>
      </c>
      <c r="L881" t="s">
        <v>10063</v>
      </c>
      <c r="M881" s="41">
        <v>64791422</v>
      </c>
      <c r="N881" s="41">
        <f>SUM(Table15[[#This Row],[Federal]:[Local]])</f>
        <v>110000</v>
      </c>
      <c r="O881" s="41">
        <v>99000</v>
      </c>
      <c r="P881" s="41"/>
      <c r="Q881" s="41">
        <v>11000</v>
      </c>
    </row>
    <row r="882" spans="7:17" x14ac:dyDescent="0.25">
      <c r="G882">
        <v>2019</v>
      </c>
      <c r="H882" s="49">
        <v>2018</v>
      </c>
      <c r="I882" t="e">
        <f>VLOOKUP(K882,Table3[#All],2,FALSE)</f>
        <v>#N/A</v>
      </c>
      <c r="J882" t="s">
        <v>18</v>
      </c>
      <c r="K882" t="s">
        <v>1161</v>
      </c>
      <c r="L882" t="s">
        <v>10067</v>
      </c>
      <c r="M882" s="41">
        <v>64791422</v>
      </c>
      <c r="N882" s="41">
        <f>SUM(Table15[[#This Row],[Federal]:[Local]])</f>
        <v>290000</v>
      </c>
      <c r="O882" s="41">
        <v>261000</v>
      </c>
      <c r="P882" s="41"/>
      <c r="Q882" s="41">
        <v>29000</v>
      </c>
    </row>
    <row r="883" spans="7:17" x14ac:dyDescent="0.25">
      <c r="G883">
        <v>2019</v>
      </c>
      <c r="H883" s="49">
        <v>2018</v>
      </c>
      <c r="I883" t="e">
        <f>VLOOKUP(K883,Table3[#All],2,FALSE)</f>
        <v>#N/A</v>
      </c>
      <c r="J883" t="s">
        <v>18</v>
      </c>
      <c r="K883" t="s">
        <v>1204</v>
      </c>
      <c r="L883" t="s">
        <v>10563</v>
      </c>
      <c r="M883" s="41">
        <v>64791422</v>
      </c>
      <c r="N883" s="41">
        <f>SUM(Table15[[#This Row],[Federal]:[Local]])</f>
        <v>23600</v>
      </c>
      <c r="O883" s="41">
        <v>21240</v>
      </c>
      <c r="P883" s="41"/>
      <c r="Q883" s="41">
        <v>2360</v>
      </c>
    </row>
    <row r="884" spans="7:17" x14ac:dyDescent="0.25">
      <c r="G884">
        <v>2019</v>
      </c>
      <c r="H884" s="49">
        <v>2018</v>
      </c>
      <c r="I884" t="e">
        <f>VLOOKUP(K884,Table3[#All],2,FALSE)</f>
        <v>#N/A</v>
      </c>
      <c r="J884" t="s">
        <v>18</v>
      </c>
      <c r="K884" t="s">
        <v>1204</v>
      </c>
      <c r="L884" t="s">
        <v>10564</v>
      </c>
      <c r="M884" s="41">
        <v>64791422</v>
      </c>
      <c r="N884" s="41">
        <f>SUM(Table15[[#This Row],[Federal]:[Local]])</f>
        <v>86500</v>
      </c>
      <c r="O884" s="41">
        <v>77850</v>
      </c>
      <c r="P884" s="41"/>
      <c r="Q884" s="41">
        <v>8650</v>
      </c>
    </row>
    <row r="885" spans="7:17" x14ac:dyDescent="0.25">
      <c r="G885">
        <v>2019</v>
      </c>
      <c r="H885" s="49">
        <v>2018</v>
      </c>
      <c r="I885" t="e">
        <f>VLOOKUP(K885,Table3[#All],2,FALSE)</f>
        <v>#N/A</v>
      </c>
      <c r="J885" t="s">
        <v>18</v>
      </c>
      <c r="K885" t="s">
        <v>1204</v>
      </c>
      <c r="L885" t="s">
        <v>10565</v>
      </c>
      <c r="M885" s="41">
        <v>64791422</v>
      </c>
      <c r="N885" s="41">
        <f>SUM(Table15[[#This Row],[Federal]:[Local]])</f>
        <v>2100</v>
      </c>
      <c r="O885" s="41">
        <v>1890</v>
      </c>
      <c r="P885" s="41"/>
      <c r="Q885" s="41">
        <v>210</v>
      </c>
    </row>
    <row r="886" spans="7:17" x14ac:dyDescent="0.25">
      <c r="G886">
        <v>2019</v>
      </c>
      <c r="H886" s="49">
        <v>2018</v>
      </c>
      <c r="I886" t="e">
        <f>VLOOKUP(K886,Table3[#All],2,FALSE)</f>
        <v>#N/A</v>
      </c>
      <c r="J886" t="s">
        <v>18</v>
      </c>
      <c r="K886" t="s">
        <v>1204</v>
      </c>
      <c r="L886" t="s">
        <v>10566</v>
      </c>
      <c r="M886" s="41">
        <v>64791422</v>
      </c>
      <c r="N886" s="41">
        <f>SUM(Table15[[#This Row],[Federal]:[Local]])</f>
        <v>2100</v>
      </c>
      <c r="O886" s="41">
        <v>1890</v>
      </c>
      <c r="P886" s="41"/>
      <c r="Q886" s="41">
        <v>210</v>
      </c>
    </row>
    <row r="887" spans="7:17" x14ac:dyDescent="0.25">
      <c r="G887">
        <v>2019</v>
      </c>
      <c r="H887" s="49">
        <v>2018</v>
      </c>
      <c r="I887" t="e">
        <f>VLOOKUP(K887,Table3[#All],2,FALSE)</f>
        <v>#N/A</v>
      </c>
      <c r="J887" t="s">
        <v>18</v>
      </c>
      <c r="K887" t="s">
        <v>1204</v>
      </c>
      <c r="L887" t="s">
        <v>10567</v>
      </c>
      <c r="M887" s="41">
        <v>64791422</v>
      </c>
      <c r="N887" s="41">
        <f>SUM(Table15[[#This Row],[Federal]:[Local]])</f>
        <v>87900</v>
      </c>
      <c r="O887" s="41">
        <v>79110</v>
      </c>
      <c r="P887" s="41"/>
      <c r="Q887" s="41">
        <v>8790</v>
      </c>
    </row>
    <row r="888" spans="7:17" x14ac:dyDescent="0.25">
      <c r="G888">
        <v>2019</v>
      </c>
      <c r="H888" s="49">
        <v>2018</v>
      </c>
      <c r="I888" t="e">
        <f>VLOOKUP(K888,Table3[#All],2,FALSE)</f>
        <v>#N/A</v>
      </c>
      <c r="J888" t="s">
        <v>18</v>
      </c>
      <c r="K888" t="s">
        <v>1204</v>
      </c>
      <c r="L888" t="s">
        <v>10568</v>
      </c>
      <c r="M888" s="41">
        <v>64791422</v>
      </c>
      <c r="N888" s="41">
        <f>SUM(Table15[[#This Row],[Federal]:[Local]])</f>
        <v>976400</v>
      </c>
      <c r="O888" s="41">
        <v>878760</v>
      </c>
      <c r="P888" s="41"/>
      <c r="Q888" s="41">
        <v>97640</v>
      </c>
    </row>
    <row r="889" spans="7:17" x14ac:dyDescent="0.25">
      <c r="G889">
        <v>2019</v>
      </c>
      <c r="H889" s="49">
        <v>2018</v>
      </c>
      <c r="I889" t="e">
        <f>VLOOKUP(K889,Table3[#All],2,FALSE)</f>
        <v>#N/A</v>
      </c>
      <c r="J889" t="s">
        <v>18</v>
      </c>
      <c r="K889" t="s">
        <v>1204</v>
      </c>
      <c r="L889" t="s">
        <v>10569</v>
      </c>
      <c r="M889" s="41">
        <v>64791422</v>
      </c>
      <c r="N889" s="41">
        <f>SUM(Table15[[#This Row],[Federal]:[Local]])</f>
        <v>275000</v>
      </c>
      <c r="O889" s="41">
        <v>247500</v>
      </c>
      <c r="P889" s="41"/>
      <c r="Q889" s="41">
        <v>27500</v>
      </c>
    </row>
    <row r="890" spans="7:17" x14ac:dyDescent="0.25">
      <c r="G890">
        <v>2019</v>
      </c>
      <c r="H890" s="49">
        <v>2018</v>
      </c>
      <c r="I890" t="e">
        <f>VLOOKUP(K890,Table3[#All],2,FALSE)</f>
        <v>#N/A</v>
      </c>
      <c r="J890" t="s">
        <v>18</v>
      </c>
      <c r="K890" t="s">
        <v>1237</v>
      </c>
      <c r="L890" t="s">
        <v>10196</v>
      </c>
      <c r="M890" s="41">
        <v>64791422</v>
      </c>
      <c r="N890" s="41">
        <f>SUM(Table15[[#This Row],[Federal]:[Local]])</f>
        <v>112000</v>
      </c>
      <c r="O890" s="41">
        <v>100800</v>
      </c>
      <c r="P890" s="41"/>
      <c r="Q890" s="41">
        <v>11200</v>
      </c>
    </row>
    <row r="891" spans="7:17" x14ac:dyDescent="0.25">
      <c r="G891">
        <v>2019</v>
      </c>
      <c r="H891" s="49">
        <v>2018</v>
      </c>
      <c r="I891" t="e">
        <f>VLOOKUP(K891,Table3[#All],2,FALSE)</f>
        <v>#N/A</v>
      </c>
      <c r="J891" t="s">
        <v>18</v>
      </c>
      <c r="K891" t="s">
        <v>1243</v>
      </c>
      <c r="L891" t="s">
        <v>9534</v>
      </c>
      <c r="M891" s="41">
        <v>64791422</v>
      </c>
      <c r="N891" s="41">
        <f>SUM(Table15[[#This Row],[Federal]:[Local]])</f>
        <v>22500</v>
      </c>
      <c r="O891" s="41">
        <v>20250</v>
      </c>
      <c r="P891" s="41"/>
      <c r="Q891" s="41">
        <v>2250</v>
      </c>
    </row>
    <row r="892" spans="7:17" x14ac:dyDescent="0.25">
      <c r="G892">
        <v>2019</v>
      </c>
      <c r="H892" s="49">
        <v>2018</v>
      </c>
      <c r="I892" t="e">
        <f>VLOOKUP(K892,Table3[#All],2,FALSE)</f>
        <v>#N/A</v>
      </c>
      <c r="J892" t="s">
        <v>18</v>
      </c>
      <c r="K892" t="s">
        <v>1243</v>
      </c>
      <c r="L892" t="s">
        <v>10570</v>
      </c>
      <c r="M892" s="41">
        <v>64791422</v>
      </c>
      <c r="N892" s="41">
        <f>SUM(Table15[[#This Row],[Federal]:[Local]])</f>
        <v>30000</v>
      </c>
      <c r="O892" s="41">
        <v>27000</v>
      </c>
      <c r="P892" s="41"/>
      <c r="Q892" s="41">
        <v>3000</v>
      </c>
    </row>
    <row r="893" spans="7:17" x14ac:dyDescent="0.25">
      <c r="G893">
        <v>2019</v>
      </c>
      <c r="H893" s="49">
        <v>2018</v>
      </c>
      <c r="I893" t="e">
        <f>VLOOKUP(K893,Table3[#All],2,FALSE)</f>
        <v>#N/A</v>
      </c>
      <c r="J893" t="s">
        <v>18</v>
      </c>
      <c r="K893" t="s">
        <v>1243</v>
      </c>
      <c r="L893" t="s">
        <v>10571</v>
      </c>
      <c r="M893" s="41">
        <v>64791422</v>
      </c>
      <c r="N893" s="41">
        <f>SUM(Table15[[#This Row],[Federal]:[Local]])</f>
        <v>5000</v>
      </c>
      <c r="O893" s="41">
        <v>4500</v>
      </c>
      <c r="P893" s="41"/>
      <c r="Q893" s="41">
        <v>500</v>
      </c>
    </row>
    <row r="894" spans="7:17" x14ac:dyDescent="0.25">
      <c r="G894">
        <v>2019</v>
      </c>
      <c r="H894" s="49">
        <v>2018</v>
      </c>
      <c r="I894" t="e">
        <f>VLOOKUP(K894,Table3[#All],2,FALSE)</f>
        <v>#N/A</v>
      </c>
      <c r="J894" t="s">
        <v>18</v>
      </c>
      <c r="K894" t="s">
        <v>1243</v>
      </c>
      <c r="L894" t="s">
        <v>10572</v>
      </c>
      <c r="M894" s="41">
        <v>64791422</v>
      </c>
      <c r="N894" s="41">
        <f>SUM(Table15[[#This Row],[Federal]:[Local]])</f>
        <v>277000</v>
      </c>
      <c r="O894" s="41">
        <v>249300</v>
      </c>
      <c r="P894" s="41"/>
      <c r="Q894" s="41">
        <v>27700</v>
      </c>
    </row>
    <row r="895" spans="7:17" x14ac:dyDescent="0.25">
      <c r="G895">
        <v>2019</v>
      </c>
      <c r="H895" s="49">
        <v>2018</v>
      </c>
      <c r="I895" t="e">
        <f>VLOOKUP(K895,Table3[#All],2,FALSE)</f>
        <v>#N/A</v>
      </c>
      <c r="J895" t="s">
        <v>18</v>
      </c>
      <c r="K895" t="s">
        <v>1255</v>
      </c>
      <c r="L895" t="s">
        <v>10573</v>
      </c>
      <c r="M895" s="41">
        <v>64791422</v>
      </c>
      <c r="N895" s="41">
        <f>SUM(Table15[[#This Row],[Federal]:[Local]])</f>
        <v>120000</v>
      </c>
      <c r="O895" s="41">
        <v>108000</v>
      </c>
      <c r="P895" s="41"/>
      <c r="Q895" s="41">
        <v>12000</v>
      </c>
    </row>
    <row r="896" spans="7:17" x14ac:dyDescent="0.25">
      <c r="G896">
        <v>2019</v>
      </c>
      <c r="H896" s="49">
        <v>2018</v>
      </c>
      <c r="I896" t="e">
        <f>VLOOKUP(K896,Table3[#All],2,FALSE)</f>
        <v>#N/A</v>
      </c>
      <c r="J896" t="s">
        <v>18</v>
      </c>
      <c r="K896" t="s">
        <v>1310</v>
      </c>
      <c r="L896" t="s">
        <v>9927</v>
      </c>
      <c r="M896" s="41">
        <v>64791422</v>
      </c>
      <c r="N896" s="41">
        <f>SUM(Table15[[#This Row],[Federal]:[Local]])</f>
        <v>282000</v>
      </c>
      <c r="O896" s="41">
        <v>253800</v>
      </c>
      <c r="P896" s="41"/>
      <c r="Q896" s="41">
        <v>28200</v>
      </c>
    </row>
    <row r="897" spans="7:17" x14ac:dyDescent="0.25">
      <c r="G897">
        <v>2019</v>
      </c>
      <c r="H897" s="49">
        <v>2018</v>
      </c>
      <c r="I897" t="e">
        <f>VLOOKUP(K897,Table3[#All],2,FALSE)</f>
        <v>#N/A</v>
      </c>
      <c r="J897" t="s">
        <v>18</v>
      </c>
      <c r="K897" t="s">
        <v>1310</v>
      </c>
      <c r="L897" t="s">
        <v>9925</v>
      </c>
      <c r="M897" s="41">
        <v>64791422</v>
      </c>
      <c r="N897" s="41">
        <f>SUM(Table15[[#This Row],[Federal]:[Local]])</f>
        <v>272000</v>
      </c>
      <c r="O897" s="41">
        <v>244800</v>
      </c>
      <c r="P897" s="41"/>
      <c r="Q897" s="41">
        <v>27200</v>
      </c>
    </row>
    <row r="898" spans="7:17" x14ac:dyDescent="0.25">
      <c r="G898">
        <v>2019</v>
      </c>
      <c r="H898" s="49">
        <v>2018</v>
      </c>
      <c r="I898" t="e">
        <f>VLOOKUP(K898,Table3[#All],2,FALSE)</f>
        <v>#N/A</v>
      </c>
      <c r="J898" t="s">
        <v>18</v>
      </c>
      <c r="K898" t="s">
        <v>1310</v>
      </c>
      <c r="L898" t="s">
        <v>10574</v>
      </c>
      <c r="M898" s="41">
        <v>64791422</v>
      </c>
      <c r="N898" s="41">
        <f>SUM(Table15[[#This Row],[Federal]:[Local]])</f>
        <v>244400</v>
      </c>
      <c r="O898" s="41">
        <v>219960</v>
      </c>
      <c r="P898" s="41"/>
      <c r="Q898" s="41">
        <v>24440</v>
      </c>
    </row>
    <row r="899" spans="7:17" x14ac:dyDescent="0.25">
      <c r="G899">
        <v>2019</v>
      </c>
      <c r="H899" s="49">
        <v>2018</v>
      </c>
      <c r="I899" t="e">
        <f>VLOOKUP(K899,Table3[#All],2,FALSE)</f>
        <v>#N/A</v>
      </c>
      <c r="J899" t="s">
        <v>18</v>
      </c>
      <c r="K899" t="s">
        <v>1310</v>
      </c>
      <c r="L899" t="s">
        <v>10575</v>
      </c>
      <c r="M899" s="41">
        <v>64791422</v>
      </c>
      <c r="N899" s="41">
        <f>SUM(Table15[[#This Row],[Federal]:[Local]])</f>
        <v>282000</v>
      </c>
      <c r="O899" s="41">
        <v>253800</v>
      </c>
      <c r="P899" s="41"/>
      <c r="Q899" s="41">
        <v>28200</v>
      </c>
    </row>
    <row r="900" spans="7:17" x14ac:dyDescent="0.25">
      <c r="G900">
        <v>2019</v>
      </c>
      <c r="H900" s="49">
        <v>2018</v>
      </c>
      <c r="I900" t="e">
        <f>VLOOKUP(K900,Table3[#All],2,FALSE)</f>
        <v>#N/A</v>
      </c>
      <c r="J900" t="s">
        <v>18</v>
      </c>
      <c r="K900" t="s">
        <v>1310</v>
      </c>
      <c r="L900" t="s">
        <v>9929</v>
      </c>
      <c r="M900" s="41">
        <v>64791422</v>
      </c>
      <c r="N900" s="41">
        <f>SUM(Table15[[#This Row],[Federal]:[Local]])</f>
        <v>282000</v>
      </c>
      <c r="O900" s="41">
        <v>253800</v>
      </c>
      <c r="P900" s="41"/>
      <c r="Q900" s="41">
        <v>28200</v>
      </c>
    </row>
    <row r="901" spans="7:17" x14ac:dyDescent="0.25">
      <c r="G901">
        <v>2019</v>
      </c>
      <c r="H901" s="49">
        <v>2018</v>
      </c>
      <c r="I901" t="e">
        <f>VLOOKUP(K901,Table3[#All],2,FALSE)</f>
        <v>#N/A</v>
      </c>
      <c r="J901" t="s">
        <v>18</v>
      </c>
      <c r="K901" t="s">
        <v>10576</v>
      </c>
      <c r="L901" t="s">
        <v>10577</v>
      </c>
      <c r="M901" s="41">
        <v>64791422</v>
      </c>
      <c r="N901" s="41">
        <f>SUM(Table15[[#This Row],[Federal]:[Local]])</f>
        <v>205000</v>
      </c>
      <c r="P901" s="41">
        <v>184500</v>
      </c>
      <c r="Q901" s="41">
        <v>20500</v>
      </c>
    </row>
    <row r="902" spans="7:17" x14ac:dyDescent="0.25">
      <c r="G902">
        <v>2019</v>
      </c>
      <c r="H902" s="49">
        <v>2018</v>
      </c>
      <c r="I902" t="e">
        <f>VLOOKUP(K902,Table3[#All],2,FALSE)</f>
        <v>#N/A</v>
      </c>
      <c r="J902" t="s">
        <v>18</v>
      </c>
      <c r="K902" t="s">
        <v>1937</v>
      </c>
      <c r="L902" t="s">
        <v>9728</v>
      </c>
      <c r="M902" s="41">
        <v>64791422</v>
      </c>
      <c r="N902" s="41">
        <f>SUM(Table15[[#This Row],[Federal]:[Local]])</f>
        <v>125000</v>
      </c>
      <c r="O902" s="41"/>
      <c r="P902" s="41">
        <v>93750</v>
      </c>
      <c r="Q902" s="41">
        <v>31250</v>
      </c>
    </row>
    <row r="903" spans="7:17" x14ac:dyDescent="0.25">
      <c r="G903">
        <v>2019</v>
      </c>
      <c r="H903" s="49">
        <v>2018</v>
      </c>
      <c r="I903" t="e">
        <f>VLOOKUP(K903,Table3[#All],2,FALSE)</f>
        <v>#N/A</v>
      </c>
      <c r="J903" t="s">
        <v>18</v>
      </c>
      <c r="K903" t="s">
        <v>1937</v>
      </c>
      <c r="L903" t="s">
        <v>9937</v>
      </c>
      <c r="M903" s="41">
        <v>64791422</v>
      </c>
      <c r="N903" s="41">
        <f>SUM(Table15[[#This Row],[Federal]:[Local]])</f>
        <v>258000</v>
      </c>
      <c r="O903" s="41">
        <v>232200</v>
      </c>
      <c r="P903" s="41"/>
      <c r="Q903" s="41">
        <v>25800</v>
      </c>
    </row>
    <row r="904" spans="7:17" x14ac:dyDescent="0.25">
      <c r="G904">
        <v>2019</v>
      </c>
      <c r="H904" s="49">
        <v>2018</v>
      </c>
      <c r="I904" t="e">
        <f>VLOOKUP(K904,Table3[#All],2,FALSE)</f>
        <v>#N/A</v>
      </c>
      <c r="J904" t="s">
        <v>18</v>
      </c>
      <c r="K904" t="s">
        <v>1945</v>
      </c>
      <c r="L904" t="s">
        <v>10578</v>
      </c>
      <c r="M904" s="41">
        <v>64791422</v>
      </c>
      <c r="N904" s="41">
        <f>SUM(Table15[[#This Row],[Federal]:[Local]])</f>
        <v>75000</v>
      </c>
      <c r="O904" s="41">
        <v>67500</v>
      </c>
      <c r="P904" s="41"/>
      <c r="Q904" s="41">
        <v>7500</v>
      </c>
    </row>
    <row r="905" spans="7:17" x14ac:dyDescent="0.25">
      <c r="G905">
        <v>2019</v>
      </c>
      <c r="H905" s="49">
        <v>2018</v>
      </c>
      <c r="I905" t="e">
        <f>VLOOKUP(K905,Table3[#All],2,FALSE)</f>
        <v>#N/A</v>
      </c>
      <c r="J905" t="s">
        <v>18</v>
      </c>
      <c r="K905" t="s">
        <v>1958</v>
      </c>
      <c r="L905" t="s">
        <v>9864</v>
      </c>
      <c r="M905" s="41">
        <v>64791422</v>
      </c>
      <c r="N905" s="41">
        <f>SUM(Table15[[#This Row],[Federal]:[Local]])</f>
        <v>150000</v>
      </c>
      <c r="O905" s="41"/>
      <c r="P905" s="41">
        <v>112500</v>
      </c>
      <c r="Q905" s="41">
        <v>37500</v>
      </c>
    </row>
    <row r="906" spans="7:17" x14ac:dyDescent="0.25">
      <c r="G906">
        <v>2019</v>
      </c>
      <c r="H906" s="49">
        <v>2018</v>
      </c>
      <c r="I906" t="e">
        <f>VLOOKUP(K906,Table3[#All],2,FALSE)</f>
        <v>#N/A</v>
      </c>
      <c r="J906" t="s">
        <v>18</v>
      </c>
      <c r="K906" t="s">
        <v>1958</v>
      </c>
      <c r="L906" t="s">
        <v>10579</v>
      </c>
      <c r="M906" s="41">
        <v>64791422</v>
      </c>
      <c r="N906" s="41">
        <f>SUM(Table15[[#This Row],[Federal]:[Local]])</f>
        <v>300000</v>
      </c>
      <c r="O906" s="41"/>
      <c r="P906" s="41">
        <v>150000</v>
      </c>
      <c r="Q906" s="41">
        <v>150000</v>
      </c>
    </row>
    <row r="907" spans="7:17" x14ac:dyDescent="0.25">
      <c r="G907">
        <v>2019</v>
      </c>
      <c r="H907" s="49">
        <v>2018</v>
      </c>
      <c r="I907" t="e">
        <f>VLOOKUP(K907,Table3[#All],2,FALSE)</f>
        <v>#N/A</v>
      </c>
      <c r="J907" t="s">
        <v>18</v>
      </c>
      <c r="K907" t="s">
        <v>2086</v>
      </c>
      <c r="L907" t="s">
        <v>9941</v>
      </c>
      <c r="M907" s="41">
        <v>64791422</v>
      </c>
      <c r="N907" s="41">
        <f>SUM(Table15[[#This Row],[Federal]:[Local]])</f>
        <v>166666</v>
      </c>
      <c r="O907" s="41">
        <v>150000</v>
      </c>
      <c r="P907" s="41"/>
      <c r="Q907" s="41">
        <v>16666</v>
      </c>
    </row>
    <row r="908" spans="7:17" x14ac:dyDescent="0.25">
      <c r="G908">
        <v>2019</v>
      </c>
      <c r="H908" s="49">
        <v>2018</v>
      </c>
      <c r="I908" t="e">
        <f>VLOOKUP(K908,Table3[#All],2,FALSE)</f>
        <v>#N/A</v>
      </c>
      <c r="J908" t="s">
        <v>18</v>
      </c>
      <c r="K908" t="s">
        <v>1435</v>
      </c>
      <c r="L908" t="s">
        <v>10059</v>
      </c>
      <c r="M908" s="41">
        <v>64791422</v>
      </c>
      <c r="N908" s="41">
        <f>SUM(Table15[[#This Row],[Federal]:[Local]])</f>
        <v>210000</v>
      </c>
      <c r="O908" s="41">
        <v>189000</v>
      </c>
      <c r="P908" s="41"/>
      <c r="Q908" s="41">
        <v>21000</v>
      </c>
    </row>
    <row r="909" spans="7:17" x14ac:dyDescent="0.25">
      <c r="G909">
        <v>2019</v>
      </c>
      <c r="H909" s="49">
        <v>2018</v>
      </c>
      <c r="I909" t="e">
        <f>VLOOKUP(K909,Table3[#All],2,FALSE)</f>
        <v>#N/A</v>
      </c>
      <c r="J909" t="s">
        <v>18</v>
      </c>
      <c r="K909" t="s">
        <v>1435</v>
      </c>
      <c r="L909" t="s">
        <v>10055</v>
      </c>
      <c r="M909" s="41">
        <v>64791422</v>
      </c>
      <c r="N909" s="41">
        <f>SUM(Table15[[#This Row],[Federal]:[Local]])</f>
        <v>35000</v>
      </c>
      <c r="O909" s="41">
        <v>31500</v>
      </c>
      <c r="P909" s="41"/>
      <c r="Q909" s="41">
        <v>3500</v>
      </c>
    </row>
    <row r="910" spans="7:17" x14ac:dyDescent="0.25">
      <c r="G910">
        <v>2019</v>
      </c>
      <c r="H910" s="49">
        <v>2018</v>
      </c>
      <c r="I910" t="e">
        <f>VLOOKUP(K910,Table3[#All],2,FALSE)</f>
        <v>#N/A</v>
      </c>
      <c r="J910" t="s">
        <v>18</v>
      </c>
      <c r="K910" t="s">
        <v>1435</v>
      </c>
      <c r="L910" t="s">
        <v>10057</v>
      </c>
      <c r="M910" s="41">
        <v>64791422</v>
      </c>
      <c r="N910" s="41">
        <f>SUM(Table15[[#This Row],[Federal]:[Local]])</f>
        <v>160000</v>
      </c>
      <c r="O910" s="41">
        <v>144000</v>
      </c>
      <c r="P910" s="41"/>
      <c r="Q910" s="41">
        <v>16000</v>
      </c>
    </row>
    <row r="911" spans="7:17" x14ac:dyDescent="0.25">
      <c r="G911">
        <v>2019</v>
      </c>
      <c r="H911" s="49">
        <v>2018</v>
      </c>
      <c r="I911" t="e">
        <f>VLOOKUP(K911,Table3[#All],2,FALSE)</f>
        <v>#N/A</v>
      </c>
      <c r="J911" t="s">
        <v>18</v>
      </c>
      <c r="K911" t="s">
        <v>1435</v>
      </c>
      <c r="L911" t="s">
        <v>10060</v>
      </c>
      <c r="M911" s="41">
        <v>64791422</v>
      </c>
      <c r="N911" s="41">
        <f>SUM(Table15[[#This Row],[Federal]:[Local]])</f>
        <v>95000</v>
      </c>
      <c r="O911" s="41">
        <v>85500</v>
      </c>
      <c r="P911" s="41"/>
      <c r="Q911" s="41">
        <v>9500</v>
      </c>
    </row>
    <row r="912" spans="7:17" x14ac:dyDescent="0.25">
      <c r="G912">
        <v>2019</v>
      </c>
      <c r="H912" s="49">
        <v>2018</v>
      </c>
      <c r="I912" t="e">
        <f>VLOOKUP(K912,Table3[#All],2,FALSE)</f>
        <v>#N/A</v>
      </c>
      <c r="J912" t="s">
        <v>18</v>
      </c>
      <c r="K912" t="s">
        <v>1435</v>
      </c>
      <c r="L912" t="s">
        <v>10054</v>
      </c>
      <c r="M912" s="41">
        <v>64791422</v>
      </c>
      <c r="N912" s="41">
        <f>SUM(Table15[[#This Row],[Federal]:[Local]])</f>
        <v>30000</v>
      </c>
      <c r="O912" s="41">
        <v>27000</v>
      </c>
      <c r="P912" s="41"/>
      <c r="Q912" s="41">
        <v>3000</v>
      </c>
    </row>
    <row r="913" spans="7:17" x14ac:dyDescent="0.25">
      <c r="G913">
        <v>2019</v>
      </c>
      <c r="H913" s="49">
        <v>2018</v>
      </c>
      <c r="I913" t="e">
        <f>VLOOKUP(K913,Table3[#All],2,FALSE)</f>
        <v>#N/A</v>
      </c>
      <c r="J913" t="s">
        <v>18</v>
      </c>
      <c r="K913" t="s">
        <v>1435</v>
      </c>
      <c r="L913" t="s">
        <v>10056</v>
      </c>
      <c r="M913" s="41">
        <v>64791422</v>
      </c>
      <c r="N913" s="41">
        <f>SUM(Table15[[#This Row],[Federal]:[Local]])</f>
        <v>235000</v>
      </c>
      <c r="O913" s="41">
        <v>211500</v>
      </c>
      <c r="P913" s="41"/>
      <c r="Q913" s="41">
        <v>23500</v>
      </c>
    </row>
    <row r="914" spans="7:17" x14ac:dyDescent="0.25">
      <c r="G914">
        <v>2019</v>
      </c>
      <c r="H914" s="49">
        <v>2018</v>
      </c>
      <c r="I914" t="e">
        <f>VLOOKUP(K914,Table3[#All],2,FALSE)</f>
        <v>#N/A</v>
      </c>
      <c r="J914" t="s">
        <v>18</v>
      </c>
      <c r="K914" t="s">
        <v>1435</v>
      </c>
      <c r="L914" t="s">
        <v>10058</v>
      </c>
      <c r="M914" s="41">
        <v>64791422</v>
      </c>
      <c r="N914" s="41">
        <f>SUM(Table15[[#This Row],[Federal]:[Local]])</f>
        <v>90000</v>
      </c>
      <c r="O914" s="41">
        <v>81000</v>
      </c>
      <c r="P914" s="41"/>
      <c r="Q914" s="41">
        <v>9000</v>
      </c>
    </row>
    <row r="915" spans="7:17" x14ac:dyDescent="0.25">
      <c r="G915">
        <v>2019</v>
      </c>
      <c r="H915" s="49">
        <v>2018</v>
      </c>
      <c r="I915" t="e">
        <f>VLOOKUP(K915,Table3[#All],2,FALSE)</f>
        <v>#N/A</v>
      </c>
      <c r="J915" t="s">
        <v>18</v>
      </c>
      <c r="K915" t="s">
        <v>2342</v>
      </c>
      <c r="L915" t="s">
        <v>9897</v>
      </c>
      <c r="M915" s="41">
        <v>64791422</v>
      </c>
      <c r="N915" s="41">
        <f>SUM(Table15[[#This Row],[Federal]:[Local]])</f>
        <v>762600</v>
      </c>
      <c r="O915" s="41">
        <v>686340</v>
      </c>
      <c r="P915" s="41"/>
      <c r="Q915" s="41">
        <v>76260</v>
      </c>
    </row>
    <row r="916" spans="7:17" x14ac:dyDescent="0.25">
      <c r="G916">
        <v>2019</v>
      </c>
      <c r="H916" s="49">
        <v>2018</v>
      </c>
      <c r="I916" t="e">
        <f>VLOOKUP(K916,Table3[#All],2,FALSE)</f>
        <v>#N/A</v>
      </c>
      <c r="J916" t="s">
        <v>18</v>
      </c>
      <c r="K916" t="s">
        <v>2342</v>
      </c>
      <c r="L916" t="s">
        <v>9896</v>
      </c>
      <c r="M916" s="41">
        <v>64791422</v>
      </c>
      <c r="N916" s="41">
        <f>SUM(Table15[[#This Row],[Federal]:[Local]])</f>
        <v>1360244</v>
      </c>
      <c r="O916" s="41">
        <v>1224219</v>
      </c>
      <c r="P916" s="41"/>
      <c r="Q916" s="41">
        <v>136025</v>
      </c>
    </row>
    <row r="917" spans="7:17" x14ac:dyDescent="0.25">
      <c r="G917">
        <v>2019</v>
      </c>
      <c r="H917" s="49">
        <v>2018</v>
      </c>
      <c r="I917" t="str">
        <f>VLOOKUP(K917,Table3[#All],2,FALSE)</f>
        <v>TKI</v>
      </c>
      <c r="J917" t="s">
        <v>51</v>
      </c>
      <c r="K917" t="s">
        <v>10580</v>
      </c>
      <c r="L917" t="s">
        <v>10581</v>
      </c>
      <c r="M917" s="41">
        <v>64791422</v>
      </c>
      <c r="N917" s="41">
        <f>SUM(Table15[[#This Row],[Federal]:[Local]])</f>
        <v>220000</v>
      </c>
      <c r="O917" s="41">
        <v>198000</v>
      </c>
      <c r="P917" s="41"/>
      <c r="Q917" s="41">
        <v>22000</v>
      </c>
    </row>
    <row r="918" spans="7:17" x14ac:dyDescent="0.25">
      <c r="G918">
        <v>2019</v>
      </c>
      <c r="H918" s="49">
        <v>2018</v>
      </c>
      <c r="I918" t="str">
        <f>VLOOKUP(K918,Table3[#All],2,FALSE)</f>
        <v>TKI</v>
      </c>
      <c r="J918" t="s">
        <v>51</v>
      </c>
      <c r="K918" t="s">
        <v>10580</v>
      </c>
      <c r="L918" t="s">
        <v>10582</v>
      </c>
      <c r="M918" s="41">
        <v>64791422</v>
      </c>
      <c r="N918" s="41">
        <f>SUM(Table15[[#This Row],[Federal]:[Local]])</f>
        <v>300000</v>
      </c>
      <c r="O918" s="41">
        <v>270000</v>
      </c>
      <c r="P918" s="41"/>
      <c r="Q918" s="41">
        <v>30000</v>
      </c>
    </row>
    <row r="919" spans="7:17" x14ac:dyDescent="0.25">
      <c r="G919">
        <v>2019</v>
      </c>
      <c r="H919" s="49">
        <v>2018</v>
      </c>
      <c r="I919" t="e">
        <f>VLOOKUP(K919,Table3[#All],2,FALSE)</f>
        <v>#N/A</v>
      </c>
      <c r="J919" t="s">
        <v>18</v>
      </c>
      <c r="K919" t="s">
        <v>10583</v>
      </c>
      <c r="L919" t="s">
        <v>10584</v>
      </c>
      <c r="M919" s="41">
        <v>64791422</v>
      </c>
      <c r="N919" s="41">
        <f>SUM(Table15[[#This Row],[Federal]:[Local]])</f>
        <v>54666</v>
      </c>
      <c r="P919" s="41">
        <v>49199</v>
      </c>
      <c r="Q919" s="41">
        <v>5467</v>
      </c>
    </row>
    <row r="920" spans="7:17" x14ac:dyDescent="0.25">
      <c r="G920">
        <v>2019</v>
      </c>
      <c r="H920" s="49">
        <v>2018</v>
      </c>
      <c r="I920" t="e">
        <f>VLOOKUP(K920,Table3[#All],2,FALSE)</f>
        <v>#N/A</v>
      </c>
      <c r="J920" t="s">
        <v>18</v>
      </c>
      <c r="K920" t="s">
        <v>10583</v>
      </c>
      <c r="L920" t="s">
        <v>10585</v>
      </c>
      <c r="M920" s="41">
        <v>64791422</v>
      </c>
      <c r="N920" s="41">
        <f>SUM(Table15[[#This Row],[Federal]:[Local]])</f>
        <v>50000</v>
      </c>
      <c r="O920" s="41"/>
      <c r="P920" s="41">
        <v>45000</v>
      </c>
      <c r="Q920" s="41">
        <v>5000</v>
      </c>
    </row>
    <row r="921" spans="7:17" x14ac:dyDescent="0.25">
      <c r="G921">
        <v>2019</v>
      </c>
      <c r="H921" s="49">
        <v>2018</v>
      </c>
      <c r="I921" t="e">
        <f>VLOOKUP(K921,Table3[#All],2,FALSE)</f>
        <v>#N/A</v>
      </c>
      <c r="J921" t="s">
        <v>18</v>
      </c>
      <c r="K921" t="s">
        <v>10583</v>
      </c>
      <c r="L921" t="s">
        <v>10586</v>
      </c>
      <c r="M921" s="41">
        <v>64791422</v>
      </c>
      <c r="N921" s="41">
        <f>SUM(Table15[[#This Row],[Federal]:[Local]])</f>
        <v>131000</v>
      </c>
      <c r="O921" s="41"/>
      <c r="P921" s="41">
        <v>117900</v>
      </c>
      <c r="Q921" s="41">
        <v>13100</v>
      </c>
    </row>
    <row r="922" spans="7:17" x14ac:dyDescent="0.25">
      <c r="G922">
        <v>2019</v>
      </c>
      <c r="H922" s="49">
        <v>2018</v>
      </c>
      <c r="I922" t="e">
        <f>VLOOKUP(K922,Table3[#All],2,FALSE)</f>
        <v>#N/A</v>
      </c>
      <c r="J922" t="s">
        <v>18</v>
      </c>
      <c r="K922" t="s">
        <v>10583</v>
      </c>
      <c r="L922" t="s">
        <v>10587</v>
      </c>
      <c r="M922" s="41">
        <v>64791422</v>
      </c>
      <c r="N922" s="41">
        <f>SUM(Table15[[#This Row],[Federal]:[Local]])</f>
        <v>25000</v>
      </c>
      <c r="O922" s="41"/>
      <c r="P922" s="41">
        <v>22500</v>
      </c>
      <c r="Q922" s="41">
        <v>2500</v>
      </c>
    </row>
    <row r="923" spans="7:17" x14ac:dyDescent="0.25">
      <c r="G923">
        <v>2019</v>
      </c>
      <c r="H923" s="49">
        <v>2018</v>
      </c>
      <c r="I923" t="e">
        <f>VLOOKUP(K923,Table3[#All],2,FALSE)</f>
        <v>#N/A</v>
      </c>
      <c r="J923" t="s">
        <v>18</v>
      </c>
      <c r="K923" t="s">
        <v>10583</v>
      </c>
      <c r="L923" t="s">
        <v>10588</v>
      </c>
      <c r="M923" s="41">
        <v>64791422</v>
      </c>
      <c r="N923" s="41">
        <f>SUM(Table15[[#This Row],[Federal]:[Local]])</f>
        <v>9000</v>
      </c>
      <c r="O923" s="41"/>
      <c r="P923" s="41">
        <v>8100</v>
      </c>
      <c r="Q923" s="41">
        <v>900</v>
      </c>
    </row>
    <row r="924" spans="7:17" x14ac:dyDescent="0.25">
      <c r="G924">
        <v>2019</v>
      </c>
      <c r="H924" s="49">
        <v>2018</v>
      </c>
      <c r="I924" t="e">
        <f>VLOOKUP(K924,Table3[#All],2,FALSE)</f>
        <v>#N/A</v>
      </c>
      <c r="J924" t="s">
        <v>18</v>
      </c>
      <c r="K924" t="s">
        <v>10583</v>
      </c>
      <c r="L924" t="s">
        <v>10589</v>
      </c>
      <c r="M924" s="41">
        <v>64791422</v>
      </c>
      <c r="N924" s="41">
        <f>SUM(Table15[[#This Row],[Federal]:[Local]])</f>
        <v>5000</v>
      </c>
      <c r="O924" s="41"/>
      <c r="P924" s="41">
        <v>4500</v>
      </c>
      <c r="Q924" s="41">
        <v>500</v>
      </c>
    </row>
    <row r="925" spans="7:17" x14ac:dyDescent="0.25">
      <c r="G925">
        <v>2019</v>
      </c>
      <c r="H925" s="49">
        <v>2018</v>
      </c>
      <c r="I925" t="str">
        <f>VLOOKUP(K925,Table3[#All],2,FALSE)</f>
        <v>DTO</v>
      </c>
      <c r="J925" t="s">
        <v>51</v>
      </c>
      <c r="K925" t="s">
        <v>9521</v>
      </c>
      <c r="L925" t="s">
        <v>9949</v>
      </c>
      <c r="M925" s="41">
        <v>64791422</v>
      </c>
      <c r="N925" s="41">
        <f>SUM(Table15[[#This Row],[Federal]:[Local]])</f>
        <v>185000</v>
      </c>
      <c r="O925" s="41">
        <v>166500</v>
      </c>
      <c r="P925" s="41"/>
      <c r="Q925" s="41">
        <v>18500</v>
      </c>
    </row>
    <row r="926" spans="7:17" x14ac:dyDescent="0.25">
      <c r="G926">
        <v>2019</v>
      </c>
      <c r="H926" s="49">
        <v>2018</v>
      </c>
      <c r="I926" t="str">
        <f>VLOOKUP(K926,Table3[#All],2,FALSE)</f>
        <v>DTO</v>
      </c>
      <c r="J926" t="s">
        <v>51</v>
      </c>
      <c r="K926" t="s">
        <v>9521</v>
      </c>
      <c r="L926" t="s">
        <v>9951</v>
      </c>
      <c r="M926" s="41">
        <v>64791422</v>
      </c>
      <c r="N926" s="41">
        <f>SUM(Table15[[#This Row],[Federal]:[Local]])</f>
        <v>148200</v>
      </c>
      <c r="O926" s="41">
        <v>133380</v>
      </c>
      <c r="P926" s="41"/>
      <c r="Q926" s="41">
        <v>14820</v>
      </c>
    </row>
    <row r="927" spans="7:17" x14ac:dyDescent="0.25">
      <c r="G927">
        <v>2019</v>
      </c>
      <c r="H927" s="49">
        <v>2018</v>
      </c>
      <c r="I927" t="str">
        <f>VLOOKUP(K927,Table3[#All],2,FALSE)</f>
        <v>DTO</v>
      </c>
      <c r="J927" t="s">
        <v>51</v>
      </c>
      <c r="K927" t="s">
        <v>9521</v>
      </c>
      <c r="L927" t="s">
        <v>10590</v>
      </c>
      <c r="M927" s="41">
        <v>64791422</v>
      </c>
      <c r="N927" s="41">
        <f>SUM(Table15[[#This Row],[Federal]:[Local]])</f>
        <v>382500</v>
      </c>
      <c r="O927" s="41">
        <v>344250</v>
      </c>
      <c r="P927" s="41"/>
      <c r="Q927" s="41">
        <v>38250</v>
      </c>
    </row>
    <row r="928" spans="7:17" x14ac:dyDescent="0.25">
      <c r="G928">
        <v>2019</v>
      </c>
      <c r="H928" s="49">
        <v>2018</v>
      </c>
      <c r="I928" t="str">
        <f>VLOOKUP(K928,Table3[#All],2,FALSE)</f>
        <v>DTO</v>
      </c>
      <c r="J928" t="s">
        <v>51</v>
      </c>
      <c r="K928" t="s">
        <v>9521</v>
      </c>
      <c r="L928" t="s">
        <v>9950</v>
      </c>
      <c r="M928" s="41">
        <v>64791422</v>
      </c>
      <c r="N928" s="41">
        <f>SUM(Table15[[#This Row],[Federal]:[Local]])</f>
        <v>42500</v>
      </c>
      <c r="O928" s="41"/>
      <c r="P928" s="41"/>
      <c r="Q928" s="41">
        <v>42500</v>
      </c>
    </row>
    <row r="929" spans="7:17" x14ac:dyDescent="0.25">
      <c r="G929">
        <v>2019</v>
      </c>
      <c r="H929" s="49">
        <v>2018</v>
      </c>
      <c r="I929" t="str">
        <f>VLOOKUP(K929,Table3[#All],2,FALSE)</f>
        <v>DTO</v>
      </c>
      <c r="J929" t="s">
        <v>51</v>
      </c>
      <c r="K929" t="s">
        <v>9521</v>
      </c>
      <c r="L929" t="s">
        <v>10591</v>
      </c>
      <c r="M929" s="41">
        <v>64791422</v>
      </c>
      <c r="N929" s="41">
        <f>SUM(Table15[[#This Row],[Federal]:[Local]])</f>
        <v>15000</v>
      </c>
      <c r="O929" s="41">
        <v>13500</v>
      </c>
      <c r="P929" s="41"/>
      <c r="Q929" s="41">
        <v>1500</v>
      </c>
    </row>
    <row r="930" spans="7:17" x14ac:dyDescent="0.25">
      <c r="G930">
        <v>2019</v>
      </c>
      <c r="H930" s="49">
        <v>2018</v>
      </c>
      <c r="I930" t="str">
        <f>VLOOKUP(K930,Table3[#All],2,FALSE)</f>
        <v>DTO</v>
      </c>
      <c r="J930" t="s">
        <v>51</v>
      </c>
      <c r="K930" t="s">
        <v>9521</v>
      </c>
      <c r="L930" t="s">
        <v>10592</v>
      </c>
      <c r="M930" s="41">
        <v>64791422</v>
      </c>
      <c r="N930" s="41">
        <f>SUM(Table15[[#This Row],[Federal]:[Local]])</f>
        <v>50000</v>
      </c>
      <c r="O930" s="41">
        <v>45000</v>
      </c>
      <c r="P930" s="41"/>
      <c r="Q930" s="41">
        <v>5000</v>
      </c>
    </row>
    <row r="931" spans="7:17" x14ac:dyDescent="0.25">
      <c r="G931">
        <v>2019</v>
      </c>
      <c r="H931" s="49">
        <v>2018</v>
      </c>
      <c r="I931" t="e">
        <f>VLOOKUP(K931,Table3[#All],2,FALSE)</f>
        <v>#N/A</v>
      </c>
      <c r="J931" t="s">
        <v>18</v>
      </c>
      <c r="K931" t="s">
        <v>9956</v>
      </c>
      <c r="L931" t="s">
        <v>10593</v>
      </c>
      <c r="M931" s="41">
        <v>64791422</v>
      </c>
      <c r="N931" s="41">
        <f>SUM(Table15[[#This Row],[Federal]:[Local]])</f>
        <v>375000</v>
      </c>
      <c r="O931" s="41"/>
      <c r="P931" s="41">
        <v>337500</v>
      </c>
      <c r="Q931" s="41">
        <v>37500</v>
      </c>
    </row>
    <row r="932" spans="7:17" x14ac:dyDescent="0.25">
      <c r="G932">
        <v>2019</v>
      </c>
      <c r="H932" s="49">
        <v>2018</v>
      </c>
      <c r="I932" t="e">
        <f>VLOOKUP(K932,Table3[#All],2,FALSE)</f>
        <v>#N/A</v>
      </c>
      <c r="J932" t="s">
        <v>18</v>
      </c>
      <c r="K932" t="s">
        <v>10594</v>
      </c>
      <c r="L932" t="s">
        <v>9659</v>
      </c>
      <c r="M932" s="41">
        <v>64791422</v>
      </c>
      <c r="N932" s="41">
        <f>SUM(Table15[[#This Row],[Federal]:[Local]])</f>
        <v>136000</v>
      </c>
      <c r="O932" s="41"/>
      <c r="P932" s="41">
        <v>122400</v>
      </c>
      <c r="Q932" s="41">
        <v>13600</v>
      </c>
    </row>
    <row r="933" spans="7:17" x14ac:dyDescent="0.25">
      <c r="G933">
        <v>2019</v>
      </c>
      <c r="H933" s="49">
        <v>2018</v>
      </c>
      <c r="I933" t="e">
        <f>VLOOKUP(K933,Table3[#All],2,FALSE)</f>
        <v>#N/A</v>
      </c>
      <c r="J933" t="s">
        <v>18</v>
      </c>
      <c r="K933" t="s">
        <v>2630</v>
      </c>
      <c r="L933" t="s">
        <v>10126</v>
      </c>
      <c r="M933" s="41">
        <v>64791422</v>
      </c>
      <c r="N933" s="41">
        <f>SUM(Table15[[#This Row],[Federal]:[Local]])</f>
        <v>325000</v>
      </c>
      <c r="O933" s="41">
        <v>292500</v>
      </c>
      <c r="P933" s="41"/>
      <c r="Q933" s="41">
        <v>32500</v>
      </c>
    </row>
    <row r="934" spans="7:17" x14ac:dyDescent="0.25">
      <c r="G934">
        <v>2019</v>
      </c>
      <c r="H934" s="49">
        <v>2018</v>
      </c>
      <c r="I934" t="e">
        <f>VLOOKUP(K934,Table3[#All],2,FALSE)</f>
        <v>#N/A</v>
      </c>
      <c r="J934" t="s">
        <v>18</v>
      </c>
      <c r="K934" t="s">
        <v>2630</v>
      </c>
      <c r="L934" t="s">
        <v>10125</v>
      </c>
      <c r="M934" s="41">
        <v>64791422</v>
      </c>
      <c r="N934" s="41">
        <f>SUM(Table15[[#This Row],[Federal]:[Local]])</f>
        <v>325000</v>
      </c>
      <c r="O934" s="41">
        <v>292500</v>
      </c>
      <c r="P934" s="41"/>
      <c r="Q934" s="41">
        <v>32500</v>
      </c>
    </row>
    <row r="935" spans="7:17" x14ac:dyDescent="0.25">
      <c r="G935">
        <v>2019</v>
      </c>
      <c r="H935" s="49">
        <v>2018</v>
      </c>
      <c r="I935" t="e">
        <f>VLOOKUP(K935,Table3[#All],2,FALSE)</f>
        <v>#N/A</v>
      </c>
      <c r="J935" t="s">
        <v>18</v>
      </c>
      <c r="K935" t="s">
        <v>2630</v>
      </c>
      <c r="L935" t="s">
        <v>10124</v>
      </c>
      <c r="M935" s="41">
        <v>64791422</v>
      </c>
      <c r="N935" s="41">
        <f>SUM(Table15[[#This Row],[Federal]:[Local]])</f>
        <v>650000</v>
      </c>
      <c r="O935" s="41">
        <v>585000</v>
      </c>
      <c r="P935" s="41"/>
      <c r="Q935" s="41">
        <v>65000</v>
      </c>
    </row>
    <row r="936" spans="7:17" x14ac:dyDescent="0.25">
      <c r="G936">
        <v>2019</v>
      </c>
      <c r="H936" s="49">
        <v>2018</v>
      </c>
      <c r="I936" t="e">
        <f>VLOOKUP(K936,Table3[#All],2,FALSE)</f>
        <v>#N/A</v>
      </c>
      <c r="J936" t="s">
        <v>18</v>
      </c>
      <c r="K936" t="s">
        <v>2686</v>
      </c>
      <c r="L936" t="s">
        <v>9972</v>
      </c>
      <c r="M936" s="41">
        <v>64791422</v>
      </c>
      <c r="N936" s="41">
        <f>SUM(Table15[[#This Row],[Federal]:[Local]])</f>
        <v>200000</v>
      </c>
      <c r="O936" s="41">
        <v>180000</v>
      </c>
      <c r="P936" s="41"/>
      <c r="Q936" s="41">
        <v>20000</v>
      </c>
    </row>
    <row r="937" spans="7:17" x14ac:dyDescent="0.25">
      <c r="G937">
        <v>2019</v>
      </c>
      <c r="H937" s="49">
        <v>2018</v>
      </c>
      <c r="I937" t="e">
        <f>VLOOKUP(K937,Table3[#All],2,FALSE)</f>
        <v>#N/A</v>
      </c>
      <c r="J937" t="s">
        <v>18</v>
      </c>
      <c r="K937" t="s">
        <v>2686</v>
      </c>
      <c r="L937" t="s">
        <v>10595</v>
      </c>
      <c r="M937" s="41">
        <v>64791422</v>
      </c>
      <c r="N937" s="41">
        <f>SUM(Table15[[#This Row],[Federal]:[Local]])</f>
        <v>317900</v>
      </c>
      <c r="O937" s="41">
        <v>286110</v>
      </c>
      <c r="P937" s="41"/>
      <c r="Q937" s="41">
        <v>31790</v>
      </c>
    </row>
    <row r="938" spans="7:17" x14ac:dyDescent="0.25">
      <c r="G938">
        <v>2019</v>
      </c>
      <c r="H938" s="49">
        <v>2018</v>
      </c>
      <c r="I938" t="e">
        <f>VLOOKUP(K938,Table3[#All],2,FALSE)</f>
        <v>#N/A</v>
      </c>
      <c r="J938" t="s">
        <v>18</v>
      </c>
      <c r="K938" t="s">
        <v>2686</v>
      </c>
      <c r="L938" t="s">
        <v>9971</v>
      </c>
      <c r="M938" s="41">
        <v>64791422</v>
      </c>
      <c r="N938" s="41">
        <f>SUM(Table15[[#This Row],[Federal]:[Local]])</f>
        <v>606000</v>
      </c>
      <c r="O938" s="41">
        <v>545400</v>
      </c>
      <c r="P938" s="41"/>
      <c r="Q938" s="41">
        <v>60600</v>
      </c>
    </row>
    <row r="939" spans="7:17" x14ac:dyDescent="0.25">
      <c r="G939">
        <v>2019</v>
      </c>
      <c r="H939" s="49">
        <v>2018</v>
      </c>
      <c r="I939" t="e">
        <f>VLOOKUP(K939,Table3[#All],2,FALSE)</f>
        <v>#N/A</v>
      </c>
      <c r="J939" t="s">
        <v>18</v>
      </c>
      <c r="K939" t="s">
        <v>2686</v>
      </c>
      <c r="L939" t="s">
        <v>9967</v>
      </c>
      <c r="M939" s="41">
        <v>64791422</v>
      </c>
      <c r="N939" s="41">
        <f>SUM(Table15[[#This Row],[Federal]:[Local]])</f>
        <v>3500</v>
      </c>
      <c r="O939" s="41">
        <v>3150</v>
      </c>
      <c r="P939" s="41"/>
      <c r="Q939" s="41">
        <v>350</v>
      </c>
    </row>
    <row r="940" spans="7:17" x14ac:dyDescent="0.25">
      <c r="G940">
        <v>2019</v>
      </c>
      <c r="H940" s="49">
        <v>2018</v>
      </c>
      <c r="I940" t="e">
        <f>VLOOKUP(K940,Table3[#All],2,FALSE)</f>
        <v>#N/A</v>
      </c>
      <c r="J940" t="s">
        <v>18</v>
      </c>
      <c r="K940" t="s">
        <v>2686</v>
      </c>
      <c r="L940" t="s">
        <v>9969</v>
      </c>
      <c r="M940" s="41">
        <v>64791422</v>
      </c>
      <c r="N940" s="41">
        <f>SUM(Table15[[#This Row],[Federal]:[Local]])</f>
        <v>31600</v>
      </c>
      <c r="O940" s="41">
        <v>28440</v>
      </c>
      <c r="P940" s="41"/>
      <c r="Q940" s="41">
        <v>3160</v>
      </c>
    </row>
    <row r="941" spans="7:17" x14ac:dyDescent="0.25">
      <c r="G941">
        <v>2019</v>
      </c>
      <c r="H941" s="49">
        <v>2018</v>
      </c>
      <c r="I941" t="e">
        <f>VLOOKUP(K941,Table3[#All],2,FALSE)</f>
        <v>#N/A</v>
      </c>
      <c r="J941" t="s">
        <v>18</v>
      </c>
      <c r="K941" t="s">
        <v>2686</v>
      </c>
      <c r="L941" t="s">
        <v>9968</v>
      </c>
      <c r="M941" s="41">
        <v>64791422</v>
      </c>
      <c r="N941" s="41">
        <f>SUM(Table15[[#This Row],[Federal]:[Local]])</f>
        <v>65700</v>
      </c>
      <c r="O941" s="41">
        <v>59130</v>
      </c>
      <c r="P941" s="41"/>
      <c r="Q941" s="41">
        <v>6570</v>
      </c>
    </row>
    <row r="942" spans="7:17" x14ac:dyDescent="0.25">
      <c r="G942">
        <v>2019</v>
      </c>
      <c r="H942" s="49">
        <v>2018</v>
      </c>
      <c r="I942" t="e">
        <f>VLOOKUP(K942,Table3[#All],2,FALSE)</f>
        <v>#N/A</v>
      </c>
      <c r="J942" t="s">
        <v>18</v>
      </c>
      <c r="K942" t="s">
        <v>2686</v>
      </c>
      <c r="L942" t="s">
        <v>9966</v>
      </c>
      <c r="M942" s="41">
        <v>64791422</v>
      </c>
      <c r="N942" s="41">
        <f>SUM(Table15[[#This Row],[Federal]:[Local]])</f>
        <v>55000</v>
      </c>
      <c r="O942" s="41">
        <v>49500</v>
      </c>
      <c r="P942" s="41"/>
      <c r="Q942" s="41">
        <v>5500</v>
      </c>
    </row>
    <row r="943" spans="7:17" x14ac:dyDescent="0.25">
      <c r="G943">
        <v>2019</v>
      </c>
      <c r="H943" s="49">
        <v>2018</v>
      </c>
      <c r="I943" t="e">
        <f>VLOOKUP(K943,Table3[#All],2,FALSE)</f>
        <v>#N/A</v>
      </c>
      <c r="J943" t="s">
        <v>18</v>
      </c>
      <c r="K943" t="s">
        <v>2719</v>
      </c>
      <c r="L943" t="s">
        <v>10596</v>
      </c>
      <c r="M943" s="41">
        <v>64791422</v>
      </c>
      <c r="N943" s="41">
        <f>SUM(Table15[[#This Row],[Federal]:[Local]])</f>
        <v>100000</v>
      </c>
      <c r="O943" s="41">
        <v>90000</v>
      </c>
      <c r="P943" s="41"/>
      <c r="Q943" s="41">
        <v>10000</v>
      </c>
    </row>
    <row r="944" spans="7:17" x14ac:dyDescent="0.25">
      <c r="G944">
        <v>2019</v>
      </c>
      <c r="H944" s="49">
        <v>2018</v>
      </c>
      <c r="I944" t="e">
        <f>VLOOKUP(K944,Table3[#All],2,FALSE)</f>
        <v>#N/A</v>
      </c>
      <c r="J944" t="s">
        <v>18</v>
      </c>
      <c r="K944" t="s">
        <v>2930</v>
      </c>
      <c r="L944" t="s">
        <v>9666</v>
      </c>
      <c r="M944" s="41">
        <v>64791422</v>
      </c>
      <c r="N944" s="41">
        <f>SUM(Table15[[#This Row],[Federal]:[Local]])</f>
        <v>110000</v>
      </c>
      <c r="O944" s="41">
        <v>99000</v>
      </c>
      <c r="P944" s="41"/>
      <c r="Q944" s="41">
        <v>11000</v>
      </c>
    </row>
    <row r="945" spans="7:17" x14ac:dyDescent="0.25">
      <c r="G945">
        <v>2019</v>
      </c>
      <c r="H945" s="49">
        <v>2018</v>
      </c>
      <c r="I945" t="e">
        <f>VLOOKUP(K945,Table3[#All],2,FALSE)</f>
        <v>#N/A</v>
      </c>
      <c r="J945" t="s">
        <v>18</v>
      </c>
      <c r="K945" t="s">
        <v>2930</v>
      </c>
      <c r="L945" t="s">
        <v>9975</v>
      </c>
      <c r="M945" s="41">
        <v>64791422</v>
      </c>
      <c r="N945" s="41">
        <f>SUM(Table15[[#This Row],[Federal]:[Local]])</f>
        <v>150666</v>
      </c>
      <c r="O945" s="41">
        <v>135599</v>
      </c>
      <c r="P945" s="41"/>
      <c r="Q945" s="41">
        <v>15067</v>
      </c>
    </row>
    <row r="946" spans="7:17" x14ac:dyDescent="0.25">
      <c r="G946">
        <v>2019</v>
      </c>
      <c r="H946" s="49">
        <v>2018</v>
      </c>
      <c r="I946" t="e">
        <f>VLOOKUP(K946,Table3[#All],2,FALSE)</f>
        <v>#N/A</v>
      </c>
      <c r="J946" t="s">
        <v>18</v>
      </c>
      <c r="K946" t="s">
        <v>2930</v>
      </c>
      <c r="L946" t="s">
        <v>9665</v>
      </c>
      <c r="M946" s="41">
        <v>64791422</v>
      </c>
      <c r="N946" s="41">
        <f>SUM(Table15[[#This Row],[Federal]:[Local]])</f>
        <v>72000</v>
      </c>
      <c r="O946" s="41">
        <v>64800</v>
      </c>
      <c r="P946" s="41"/>
      <c r="Q946" s="41">
        <v>7200</v>
      </c>
    </row>
    <row r="947" spans="7:17" x14ac:dyDescent="0.25">
      <c r="G947">
        <v>2019</v>
      </c>
      <c r="H947" s="49">
        <v>2018</v>
      </c>
      <c r="I947" t="e">
        <f>VLOOKUP(K947,Table3[#All],2,FALSE)</f>
        <v>#N/A</v>
      </c>
      <c r="J947" t="s">
        <v>18</v>
      </c>
      <c r="K947" t="s">
        <v>2930</v>
      </c>
      <c r="L947" t="s">
        <v>9664</v>
      </c>
      <c r="M947" s="41">
        <v>64791422</v>
      </c>
      <c r="N947" s="41">
        <f>SUM(Table15[[#This Row],[Federal]:[Local]])</f>
        <v>20000</v>
      </c>
      <c r="O947" s="41">
        <v>18000</v>
      </c>
      <c r="P947" s="41"/>
      <c r="Q947" s="41">
        <v>2000</v>
      </c>
    </row>
    <row r="948" spans="7:17" x14ac:dyDescent="0.25">
      <c r="G948">
        <v>2019</v>
      </c>
      <c r="H948" s="49">
        <v>2018</v>
      </c>
      <c r="I948" t="e">
        <f>VLOOKUP(K948,Table3[#All],2,FALSE)</f>
        <v>#N/A</v>
      </c>
      <c r="J948" t="s">
        <v>18</v>
      </c>
      <c r="K948" t="s">
        <v>2930</v>
      </c>
      <c r="L948" t="s">
        <v>9662</v>
      </c>
      <c r="M948" s="41">
        <v>64791422</v>
      </c>
      <c r="N948" s="41">
        <f>SUM(Table15[[#This Row],[Federal]:[Local]])</f>
        <v>110000</v>
      </c>
      <c r="O948" s="41">
        <v>99000</v>
      </c>
      <c r="P948" s="41"/>
      <c r="Q948" s="41">
        <v>11000</v>
      </c>
    </row>
    <row r="949" spans="7:17" x14ac:dyDescent="0.25">
      <c r="G949">
        <v>2019</v>
      </c>
      <c r="H949" s="49">
        <v>2018</v>
      </c>
      <c r="I949" t="e">
        <f>VLOOKUP(K949,Table3[#All],2,FALSE)</f>
        <v>#N/A</v>
      </c>
      <c r="J949" t="s">
        <v>18</v>
      </c>
      <c r="K949" t="s">
        <v>2930</v>
      </c>
      <c r="L949" t="s">
        <v>9663</v>
      </c>
      <c r="M949" s="41">
        <v>64791422</v>
      </c>
      <c r="N949" s="41">
        <f>SUM(Table15[[#This Row],[Federal]:[Local]])</f>
        <v>10000</v>
      </c>
      <c r="O949" s="41">
        <v>9000</v>
      </c>
      <c r="P949" s="41"/>
      <c r="Q949" s="41">
        <v>1000</v>
      </c>
    </row>
    <row r="950" spans="7:17" x14ac:dyDescent="0.25">
      <c r="G950">
        <v>2019</v>
      </c>
      <c r="H950" s="49">
        <v>2018</v>
      </c>
      <c r="I950" t="e">
        <f>VLOOKUP(K950,Table3[#All],2,FALSE)</f>
        <v>#N/A</v>
      </c>
      <c r="J950" t="s">
        <v>18</v>
      </c>
      <c r="K950" t="s">
        <v>2930</v>
      </c>
      <c r="L950" t="s">
        <v>9667</v>
      </c>
      <c r="M950" s="41">
        <v>64791422</v>
      </c>
      <c r="N950" s="41">
        <f>SUM(Table15[[#This Row],[Federal]:[Local]])</f>
        <v>90000</v>
      </c>
      <c r="O950" s="41">
        <v>81000</v>
      </c>
      <c r="P950" s="41"/>
      <c r="Q950" s="41">
        <v>9000</v>
      </c>
    </row>
    <row r="951" spans="7:17" x14ac:dyDescent="0.25">
      <c r="G951">
        <v>2019</v>
      </c>
      <c r="H951" s="49">
        <v>2018</v>
      </c>
      <c r="I951" t="e">
        <f>VLOOKUP(K951,Table3[#All],2,FALSE)</f>
        <v>#N/A</v>
      </c>
      <c r="J951" t="s">
        <v>18</v>
      </c>
      <c r="K951" t="s">
        <v>2930</v>
      </c>
      <c r="L951" t="s">
        <v>9660</v>
      </c>
      <c r="M951" s="41">
        <v>64791422</v>
      </c>
      <c r="N951" s="41">
        <f>SUM(Table15[[#This Row],[Federal]:[Local]])</f>
        <v>25000</v>
      </c>
      <c r="O951" s="41">
        <v>22500</v>
      </c>
      <c r="P951" s="41"/>
      <c r="Q951" s="41">
        <v>2500</v>
      </c>
    </row>
    <row r="952" spans="7:17" x14ac:dyDescent="0.25">
      <c r="G952">
        <v>2019</v>
      </c>
      <c r="H952" s="49">
        <v>2018</v>
      </c>
      <c r="I952" t="e">
        <f>VLOOKUP(K952,Table3[#All],2,FALSE)</f>
        <v>#N/A</v>
      </c>
      <c r="J952" t="s">
        <v>18</v>
      </c>
      <c r="K952" t="s">
        <v>2930</v>
      </c>
      <c r="L952" t="s">
        <v>9661</v>
      </c>
      <c r="M952" s="41">
        <v>64791422</v>
      </c>
      <c r="N952" s="41">
        <f>SUM(Table15[[#This Row],[Federal]:[Local]])</f>
        <v>235600</v>
      </c>
      <c r="O952" s="41">
        <v>212040</v>
      </c>
      <c r="P952" s="41"/>
      <c r="Q952" s="41">
        <v>23560</v>
      </c>
    </row>
    <row r="953" spans="7:17" x14ac:dyDescent="0.25">
      <c r="G953">
        <v>2019</v>
      </c>
      <c r="H953" s="49">
        <v>2018</v>
      </c>
      <c r="I953" t="e">
        <f>VLOOKUP(K953,Table3[#All],2,FALSE)</f>
        <v>#N/A</v>
      </c>
      <c r="J953" t="s">
        <v>18</v>
      </c>
      <c r="K953" t="s">
        <v>2930</v>
      </c>
      <c r="L953" t="s">
        <v>10597</v>
      </c>
      <c r="M953" s="41">
        <v>64791422</v>
      </c>
      <c r="N953" s="41">
        <f>SUM(Table15[[#This Row],[Federal]:[Local]])</f>
        <v>10000</v>
      </c>
      <c r="O953" s="41">
        <v>9000</v>
      </c>
      <c r="P953" s="41"/>
      <c r="Q953" s="41">
        <v>1000</v>
      </c>
    </row>
    <row r="954" spans="7:17" x14ac:dyDescent="0.25">
      <c r="G954">
        <v>2019</v>
      </c>
      <c r="H954" s="49">
        <v>2018</v>
      </c>
      <c r="I954" t="e">
        <f>VLOOKUP(K954,Table3[#All],2,FALSE)</f>
        <v>#N/A</v>
      </c>
      <c r="J954" t="s">
        <v>18</v>
      </c>
      <c r="K954" t="s">
        <v>2962</v>
      </c>
      <c r="L954" t="s">
        <v>9843</v>
      </c>
      <c r="M954" s="41">
        <v>64791422</v>
      </c>
      <c r="N954" s="41">
        <f>SUM(Table15[[#This Row],[Federal]:[Local]])</f>
        <v>75000</v>
      </c>
      <c r="O954" s="41"/>
      <c r="P954" s="41">
        <v>67500</v>
      </c>
      <c r="Q954" s="41">
        <v>7500</v>
      </c>
    </row>
    <row r="955" spans="7:17" x14ac:dyDescent="0.25">
      <c r="G955">
        <v>2019</v>
      </c>
      <c r="H955" s="49">
        <v>2018</v>
      </c>
      <c r="I955" t="e">
        <f>VLOOKUP(K955,Table3[#All],2,FALSE)</f>
        <v>#N/A</v>
      </c>
      <c r="J955" t="s">
        <v>18</v>
      </c>
      <c r="K955" t="s">
        <v>2962</v>
      </c>
      <c r="L955" t="s">
        <v>10598</v>
      </c>
      <c r="M955" s="41">
        <v>64791422</v>
      </c>
      <c r="N955" s="41">
        <f>SUM(Table15[[#This Row],[Federal]:[Local]])</f>
        <v>600000</v>
      </c>
      <c r="O955" s="41"/>
      <c r="P955" s="41">
        <v>540000</v>
      </c>
      <c r="Q955" s="41">
        <v>60000</v>
      </c>
    </row>
    <row r="956" spans="7:17" x14ac:dyDescent="0.25">
      <c r="G956">
        <v>2019</v>
      </c>
      <c r="H956" s="49">
        <v>2018</v>
      </c>
      <c r="I956" t="e">
        <f>VLOOKUP(K956,Table3[#All],2,FALSE)</f>
        <v>#N/A</v>
      </c>
      <c r="J956" t="s">
        <v>51</v>
      </c>
      <c r="K956" t="s">
        <v>10891</v>
      </c>
      <c r="L956" t="s">
        <v>9978</v>
      </c>
      <c r="M956" s="41">
        <v>64791422</v>
      </c>
      <c r="N956" s="41">
        <f>SUM(Table15[[#This Row],[Federal]:[Local]])</f>
        <v>200000</v>
      </c>
      <c r="O956" s="41">
        <v>180000</v>
      </c>
      <c r="P956" s="41"/>
      <c r="Q956" s="41">
        <v>20000</v>
      </c>
    </row>
    <row r="957" spans="7:17" x14ac:dyDescent="0.25">
      <c r="G957">
        <v>2019</v>
      </c>
      <c r="H957" s="49">
        <v>2018</v>
      </c>
      <c r="I957" t="e">
        <f>VLOOKUP(K957,Table3[#All],2,FALSE)</f>
        <v>#N/A</v>
      </c>
      <c r="J957" t="s">
        <v>51</v>
      </c>
      <c r="K957" t="s">
        <v>10891</v>
      </c>
      <c r="L957" t="s">
        <v>10599</v>
      </c>
      <c r="M957" s="41">
        <v>64791422</v>
      </c>
      <c r="N957" s="41">
        <f>SUM(Table15[[#This Row],[Federal]:[Local]])</f>
        <v>200000</v>
      </c>
      <c r="O957" s="41">
        <v>180000</v>
      </c>
      <c r="P957" s="41"/>
      <c r="Q957" s="41">
        <v>20000</v>
      </c>
    </row>
    <row r="958" spans="7:17" x14ac:dyDescent="0.25">
      <c r="G958">
        <v>2019</v>
      </c>
      <c r="H958" s="49">
        <v>2018</v>
      </c>
      <c r="I958" t="e">
        <f>VLOOKUP(K958,Table3[#All],2,FALSE)</f>
        <v>#N/A</v>
      </c>
      <c r="J958" t="s">
        <v>18</v>
      </c>
      <c r="K958" t="s">
        <v>3212</v>
      </c>
      <c r="L958" t="s">
        <v>10600</v>
      </c>
      <c r="M958" s="41">
        <v>64791422</v>
      </c>
      <c r="N958" s="41">
        <f>SUM(Table15[[#This Row],[Federal]:[Local]])</f>
        <v>990000</v>
      </c>
      <c r="O958" s="41">
        <v>891000</v>
      </c>
      <c r="P958" s="41"/>
      <c r="Q958" s="41">
        <v>99000</v>
      </c>
    </row>
    <row r="959" spans="7:17" x14ac:dyDescent="0.25">
      <c r="G959">
        <v>2019</v>
      </c>
      <c r="H959" s="49">
        <v>2018</v>
      </c>
      <c r="I959" t="e">
        <f>VLOOKUP(K959,Table3[#All],2,FALSE)</f>
        <v>#N/A</v>
      </c>
      <c r="J959" t="s">
        <v>18</v>
      </c>
      <c r="K959" t="s">
        <v>3212</v>
      </c>
      <c r="L959" t="s">
        <v>10601</v>
      </c>
      <c r="M959" s="41">
        <v>64791422</v>
      </c>
      <c r="N959" s="41">
        <f>SUM(Table15[[#This Row],[Federal]:[Local]])</f>
        <v>301400</v>
      </c>
      <c r="O959" s="41">
        <v>271260</v>
      </c>
      <c r="P959" s="41"/>
      <c r="Q959" s="41">
        <v>30140</v>
      </c>
    </row>
    <row r="960" spans="7:17" x14ac:dyDescent="0.25">
      <c r="G960">
        <v>2019</v>
      </c>
      <c r="H960" s="49">
        <v>2018</v>
      </c>
      <c r="I960" t="e">
        <f>VLOOKUP(K960,Table3[#All],2,FALSE)</f>
        <v>#N/A</v>
      </c>
      <c r="J960" t="s">
        <v>18</v>
      </c>
      <c r="K960" t="s">
        <v>3212</v>
      </c>
      <c r="L960" t="s">
        <v>9534</v>
      </c>
      <c r="M960" s="41">
        <v>64791422</v>
      </c>
      <c r="N960" s="41">
        <f>SUM(Table15[[#This Row],[Federal]:[Local]])</f>
        <v>300000</v>
      </c>
      <c r="O960" s="41">
        <v>270000</v>
      </c>
      <c r="P960" s="41"/>
      <c r="Q960" s="41">
        <v>30000</v>
      </c>
    </row>
    <row r="961" spans="7:17" x14ac:dyDescent="0.25">
      <c r="G961">
        <v>2019</v>
      </c>
      <c r="H961" s="49">
        <v>2018</v>
      </c>
      <c r="I961" t="e">
        <f>VLOOKUP(K961,Table3[#All],2,FALSE)</f>
        <v>#N/A</v>
      </c>
      <c r="J961" t="s">
        <v>18</v>
      </c>
      <c r="K961" t="s">
        <v>3212</v>
      </c>
      <c r="L961" t="s">
        <v>10602</v>
      </c>
      <c r="M961" s="41">
        <v>64791422</v>
      </c>
      <c r="N961" s="41">
        <f>SUM(Table15[[#This Row],[Federal]:[Local]])</f>
        <v>630000</v>
      </c>
      <c r="O961" s="41">
        <v>567000</v>
      </c>
      <c r="P961" s="41"/>
      <c r="Q961" s="41">
        <v>63000</v>
      </c>
    </row>
    <row r="962" spans="7:17" x14ac:dyDescent="0.25">
      <c r="G962">
        <v>2019</v>
      </c>
      <c r="H962" s="49">
        <v>2018</v>
      </c>
      <c r="I962" t="e">
        <f>VLOOKUP(K962,Table3[#All],2,FALSE)</f>
        <v>#N/A</v>
      </c>
      <c r="J962" t="s">
        <v>18</v>
      </c>
      <c r="K962" t="s">
        <v>3278</v>
      </c>
      <c r="L962" t="s">
        <v>10603</v>
      </c>
      <c r="M962" s="41">
        <v>64791422</v>
      </c>
      <c r="N962" s="41">
        <f>SUM(Table15[[#This Row],[Federal]:[Local]])</f>
        <v>11400</v>
      </c>
      <c r="O962" s="41">
        <v>10260</v>
      </c>
      <c r="P962" s="41"/>
      <c r="Q962" s="41">
        <v>1140</v>
      </c>
    </row>
    <row r="963" spans="7:17" x14ac:dyDescent="0.25">
      <c r="G963">
        <v>2019</v>
      </c>
      <c r="H963" s="49">
        <v>2018</v>
      </c>
      <c r="I963" t="e">
        <f>VLOOKUP(K963,Table3[#All],2,FALSE)</f>
        <v>#N/A</v>
      </c>
      <c r="J963" t="s">
        <v>18</v>
      </c>
      <c r="K963" t="s">
        <v>3278</v>
      </c>
      <c r="L963" t="s">
        <v>10604</v>
      </c>
      <c r="M963" s="41">
        <v>64791422</v>
      </c>
      <c r="N963" s="41">
        <f>SUM(Table15[[#This Row],[Federal]:[Local]])</f>
        <v>215400</v>
      </c>
      <c r="O963" s="41">
        <v>193860</v>
      </c>
      <c r="P963" s="41"/>
      <c r="Q963" s="41">
        <v>21540</v>
      </c>
    </row>
    <row r="964" spans="7:17" x14ac:dyDescent="0.25">
      <c r="G964">
        <v>2019</v>
      </c>
      <c r="H964" s="49">
        <v>2018</v>
      </c>
      <c r="I964" t="e">
        <f>VLOOKUP(K964,Table3[#All],2,FALSE)</f>
        <v>#N/A</v>
      </c>
      <c r="J964" t="s">
        <v>18</v>
      </c>
      <c r="K964" t="s">
        <v>3278</v>
      </c>
      <c r="L964" t="s">
        <v>10605</v>
      </c>
      <c r="M964" s="41">
        <v>64791422</v>
      </c>
      <c r="N964" s="41">
        <f>SUM(Table15[[#This Row],[Federal]:[Local]])</f>
        <v>400000</v>
      </c>
      <c r="O964" s="41">
        <v>360000</v>
      </c>
      <c r="P964" s="41"/>
      <c r="Q964" s="41">
        <v>40000</v>
      </c>
    </row>
    <row r="965" spans="7:17" x14ac:dyDescent="0.25">
      <c r="G965">
        <v>2019</v>
      </c>
      <c r="H965" s="49">
        <v>2018</v>
      </c>
      <c r="I965" t="e">
        <f>VLOOKUP(K965,Table3[#All],2,FALSE)</f>
        <v>#N/A</v>
      </c>
      <c r="J965" t="s">
        <v>18</v>
      </c>
      <c r="K965" t="s">
        <v>3278</v>
      </c>
      <c r="L965" t="s">
        <v>10606</v>
      </c>
      <c r="M965" s="41">
        <v>64791422</v>
      </c>
      <c r="N965" s="41">
        <f>SUM(Table15[[#This Row],[Federal]:[Local]])</f>
        <v>30000</v>
      </c>
      <c r="O965" s="41">
        <v>27000</v>
      </c>
      <c r="P965" s="41"/>
      <c r="Q965" s="41">
        <v>3000</v>
      </c>
    </row>
    <row r="966" spans="7:17" x14ac:dyDescent="0.25">
      <c r="G966">
        <v>2019</v>
      </c>
      <c r="H966" s="49">
        <v>2018</v>
      </c>
      <c r="I966" t="e">
        <f>VLOOKUP(K966,Table3[#All],2,FALSE)</f>
        <v>#N/A</v>
      </c>
      <c r="J966" t="s">
        <v>18</v>
      </c>
      <c r="K966" t="s">
        <v>3278</v>
      </c>
      <c r="L966" t="s">
        <v>10607</v>
      </c>
      <c r="M966" s="41">
        <v>64791422</v>
      </c>
      <c r="N966" s="41">
        <f>SUM(Table15[[#This Row],[Federal]:[Local]])</f>
        <v>220200</v>
      </c>
      <c r="O966" s="41">
        <v>198180</v>
      </c>
      <c r="P966" s="41"/>
      <c r="Q966" s="41">
        <v>22020</v>
      </c>
    </row>
    <row r="967" spans="7:17" x14ac:dyDescent="0.25">
      <c r="G967">
        <v>2019</v>
      </c>
      <c r="H967" s="49">
        <v>2018</v>
      </c>
      <c r="I967" t="e">
        <f>VLOOKUP(K967,Table3[#All],2,FALSE)</f>
        <v>#N/A</v>
      </c>
      <c r="J967" t="s">
        <v>18</v>
      </c>
      <c r="K967" t="s">
        <v>3381</v>
      </c>
      <c r="L967" t="s">
        <v>10608</v>
      </c>
      <c r="M967" s="41">
        <v>64791422</v>
      </c>
      <c r="N967" s="41">
        <f>SUM(Table15[[#This Row],[Federal]:[Local]])</f>
        <v>18073</v>
      </c>
      <c r="O967" s="41">
        <v>16265</v>
      </c>
      <c r="P967" s="41"/>
      <c r="Q967" s="41">
        <v>1808</v>
      </c>
    </row>
    <row r="968" spans="7:17" x14ac:dyDescent="0.25">
      <c r="G968">
        <v>2019</v>
      </c>
      <c r="H968" s="49">
        <v>2018</v>
      </c>
      <c r="I968" t="e">
        <f>VLOOKUP(K968,Table3[#All],2,FALSE)</f>
        <v>#N/A</v>
      </c>
      <c r="J968" t="s">
        <v>18</v>
      </c>
      <c r="K968" t="s">
        <v>3381</v>
      </c>
      <c r="L968" t="s">
        <v>10609</v>
      </c>
      <c r="M968" s="41">
        <v>64791422</v>
      </c>
      <c r="N968" s="41">
        <f>SUM(Table15[[#This Row],[Federal]:[Local]])</f>
        <v>17000</v>
      </c>
      <c r="O968" s="41">
        <v>15300</v>
      </c>
      <c r="P968" s="41"/>
      <c r="Q968" s="41">
        <v>1700</v>
      </c>
    </row>
    <row r="969" spans="7:17" x14ac:dyDescent="0.25">
      <c r="G969">
        <v>2019</v>
      </c>
      <c r="H969" s="49">
        <v>2018</v>
      </c>
      <c r="I969" t="e">
        <f>VLOOKUP(K969,Table3[#All],2,FALSE)</f>
        <v>#N/A</v>
      </c>
      <c r="J969" t="s">
        <v>18</v>
      </c>
      <c r="K969" t="s">
        <v>3381</v>
      </c>
      <c r="L969" t="s">
        <v>10610</v>
      </c>
      <c r="M969" s="41">
        <v>64791422</v>
      </c>
      <c r="N969" s="41">
        <f>SUM(Table15[[#This Row],[Federal]:[Local]])</f>
        <v>192000</v>
      </c>
      <c r="O969" s="41">
        <v>172800</v>
      </c>
      <c r="P969" s="41"/>
      <c r="Q969" s="41">
        <v>19200</v>
      </c>
    </row>
    <row r="970" spans="7:17" x14ac:dyDescent="0.25">
      <c r="G970">
        <v>2019</v>
      </c>
      <c r="H970" s="49">
        <v>2018</v>
      </c>
      <c r="I970" t="e">
        <f>VLOOKUP(K970,Table3[#All],2,FALSE)</f>
        <v>#N/A</v>
      </c>
      <c r="J970" t="s">
        <v>18</v>
      </c>
      <c r="K970" t="s">
        <v>3381</v>
      </c>
      <c r="L970" t="s">
        <v>10611</v>
      </c>
      <c r="M970" s="41">
        <v>64791422</v>
      </c>
      <c r="N970" s="41">
        <f>SUM(Table15[[#This Row],[Federal]:[Local]])</f>
        <v>1260774</v>
      </c>
      <c r="O970" s="41">
        <v>1134696</v>
      </c>
      <c r="P970" s="41"/>
      <c r="Q970" s="41">
        <v>126078</v>
      </c>
    </row>
    <row r="971" spans="7:17" x14ac:dyDescent="0.25">
      <c r="G971">
        <v>2019</v>
      </c>
      <c r="H971" s="49">
        <v>2018</v>
      </c>
      <c r="I971" t="e">
        <f>VLOOKUP(K971,Table3[#All],2,FALSE)</f>
        <v>#N/A</v>
      </c>
      <c r="J971" t="s">
        <v>18</v>
      </c>
      <c r="K971" t="s">
        <v>3381</v>
      </c>
      <c r="L971" t="s">
        <v>10612</v>
      </c>
      <c r="M971" s="41">
        <v>64791422</v>
      </c>
      <c r="N971" s="41">
        <f>SUM(Table15[[#This Row],[Federal]:[Local]])</f>
        <v>65100</v>
      </c>
      <c r="O971" s="41">
        <v>58590</v>
      </c>
      <c r="P971" s="41"/>
      <c r="Q971" s="41">
        <v>6510</v>
      </c>
    </row>
    <row r="972" spans="7:17" x14ac:dyDescent="0.25">
      <c r="G972">
        <v>2019</v>
      </c>
      <c r="H972" s="49">
        <v>2018</v>
      </c>
      <c r="I972" t="e">
        <f>VLOOKUP(K972,Table3[#All],2,FALSE)</f>
        <v>#N/A</v>
      </c>
      <c r="J972" t="s">
        <v>18</v>
      </c>
      <c r="K972" t="s">
        <v>3381</v>
      </c>
      <c r="L972" t="s">
        <v>10613</v>
      </c>
      <c r="M972" s="41">
        <v>64791422</v>
      </c>
      <c r="N972" s="41">
        <f>SUM(Table15[[#This Row],[Federal]:[Local]])</f>
        <v>172549</v>
      </c>
      <c r="O972" s="41">
        <v>155294</v>
      </c>
      <c r="P972" s="41"/>
      <c r="Q972" s="41">
        <v>17255</v>
      </c>
    </row>
    <row r="973" spans="7:17" x14ac:dyDescent="0.25">
      <c r="G973">
        <v>2019</v>
      </c>
      <c r="H973" s="49">
        <v>2018</v>
      </c>
      <c r="I973" t="e">
        <f>VLOOKUP(K973,Table3[#All],2,FALSE)</f>
        <v>#N/A</v>
      </c>
      <c r="J973" t="s">
        <v>18</v>
      </c>
      <c r="K973" t="s">
        <v>9838</v>
      </c>
      <c r="L973" t="s">
        <v>9659</v>
      </c>
      <c r="M973" s="41">
        <v>64791422</v>
      </c>
      <c r="N973" s="41">
        <f>SUM(Table15[[#This Row],[Federal]:[Local]])</f>
        <v>110000</v>
      </c>
      <c r="O973" s="41"/>
      <c r="P973" s="41">
        <v>99000</v>
      </c>
      <c r="Q973" s="41">
        <v>11000</v>
      </c>
    </row>
    <row r="974" spans="7:17" x14ac:dyDescent="0.25">
      <c r="G974">
        <v>2019</v>
      </c>
      <c r="H974" s="49">
        <v>2018</v>
      </c>
      <c r="I974" t="e">
        <f>VLOOKUP(K974,Table3[#All],2,FALSE)</f>
        <v>#N/A</v>
      </c>
      <c r="J974" t="s">
        <v>18</v>
      </c>
      <c r="K974" t="s">
        <v>3474</v>
      </c>
      <c r="L974" t="s">
        <v>10016</v>
      </c>
      <c r="M974" s="41">
        <v>64791422</v>
      </c>
      <c r="N974" s="41">
        <f>SUM(Table15[[#This Row],[Federal]:[Local]])</f>
        <v>53300</v>
      </c>
      <c r="O974" s="41">
        <v>47970</v>
      </c>
      <c r="P974" s="41"/>
      <c r="Q974" s="41">
        <v>5330</v>
      </c>
    </row>
    <row r="975" spans="7:17" x14ac:dyDescent="0.25">
      <c r="G975">
        <v>2019</v>
      </c>
      <c r="H975" s="49">
        <v>2018</v>
      </c>
      <c r="I975" t="e">
        <f>VLOOKUP(K975,Table3[#All],2,FALSE)</f>
        <v>#N/A</v>
      </c>
      <c r="J975" t="s">
        <v>18</v>
      </c>
      <c r="K975" t="s">
        <v>3474</v>
      </c>
      <c r="L975" t="s">
        <v>10018</v>
      </c>
      <c r="M975" s="41">
        <v>64791422</v>
      </c>
      <c r="N975" s="41">
        <f>SUM(Table15[[#This Row],[Federal]:[Local]])</f>
        <v>172300</v>
      </c>
      <c r="O975" s="41">
        <v>155070</v>
      </c>
      <c r="P975" s="41"/>
      <c r="Q975" s="41">
        <v>17230</v>
      </c>
    </row>
    <row r="976" spans="7:17" x14ac:dyDescent="0.25">
      <c r="G976">
        <v>2019</v>
      </c>
      <c r="H976" s="49">
        <v>2018</v>
      </c>
      <c r="I976" t="e">
        <f>VLOOKUP(K976,Table3[#All],2,FALSE)</f>
        <v>#N/A</v>
      </c>
      <c r="J976" t="s">
        <v>18</v>
      </c>
      <c r="K976" t="s">
        <v>3474</v>
      </c>
      <c r="L976" t="s">
        <v>10024</v>
      </c>
      <c r="M976" s="41">
        <v>64791422</v>
      </c>
      <c r="N976" s="41">
        <f>SUM(Table15[[#This Row],[Federal]:[Local]])</f>
        <v>172400</v>
      </c>
      <c r="O976" s="41">
        <v>155160</v>
      </c>
      <c r="P976" s="41"/>
      <c r="Q976" s="41">
        <v>17240</v>
      </c>
    </row>
    <row r="977" spans="7:17" x14ac:dyDescent="0.25">
      <c r="G977">
        <v>2019</v>
      </c>
      <c r="H977" s="49">
        <v>2018</v>
      </c>
      <c r="I977" t="e">
        <f>VLOOKUP(K977,Table3[#All],2,FALSE)</f>
        <v>#N/A</v>
      </c>
      <c r="J977" t="s">
        <v>18</v>
      </c>
      <c r="K977" t="s">
        <v>3474</v>
      </c>
      <c r="L977" t="s">
        <v>10026</v>
      </c>
      <c r="M977" s="41">
        <v>64791422</v>
      </c>
      <c r="N977" s="41">
        <f>SUM(Table15[[#This Row],[Federal]:[Local]])</f>
        <v>102900</v>
      </c>
      <c r="O977" s="41">
        <v>92610</v>
      </c>
      <c r="P977" s="41"/>
      <c r="Q977" s="41">
        <v>10290</v>
      </c>
    </row>
    <row r="978" spans="7:17" x14ac:dyDescent="0.25">
      <c r="G978">
        <v>2019</v>
      </c>
      <c r="H978" s="49">
        <v>2018</v>
      </c>
      <c r="I978" t="e">
        <f>VLOOKUP(K978,Table3[#All],2,FALSE)</f>
        <v>#N/A</v>
      </c>
      <c r="J978" t="s">
        <v>18</v>
      </c>
      <c r="K978" t="s">
        <v>3474</v>
      </c>
      <c r="L978" t="s">
        <v>10017</v>
      </c>
      <c r="M978" s="41">
        <v>64791422</v>
      </c>
      <c r="N978" s="41">
        <f>SUM(Table15[[#This Row],[Federal]:[Local]])</f>
        <v>11900</v>
      </c>
      <c r="O978" s="41">
        <v>10710</v>
      </c>
      <c r="P978" s="41"/>
      <c r="Q978" s="41">
        <v>1190</v>
      </c>
    </row>
    <row r="979" spans="7:17" x14ac:dyDescent="0.25">
      <c r="G979">
        <v>2019</v>
      </c>
      <c r="H979" s="49">
        <v>2018</v>
      </c>
      <c r="I979" t="e">
        <f>VLOOKUP(K979,Table3[#All],2,FALSE)</f>
        <v>#N/A</v>
      </c>
      <c r="J979" t="s">
        <v>18</v>
      </c>
      <c r="K979" t="s">
        <v>3474</v>
      </c>
      <c r="L979" t="s">
        <v>10013</v>
      </c>
      <c r="M979" s="41">
        <v>64791422</v>
      </c>
      <c r="N979" s="41">
        <f>SUM(Table15[[#This Row],[Federal]:[Local]])</f>
        <v>254500</v>
      </c>
      <c r="O979" s="41">
        <v>229050</v>
      </c>
      <c r="P979" s="41"/>
      <c r="Q979" s="41">
        <v>25450</v>
      </c>
    </row>
    <row r="980" spans="7:17" x14ac:dyDescent="0.25">
      <c r="G980">
        <v>2019</v>
      </c>
      <c r="H980" s="49">
        <v>2018</v>
      </c>
      <c r="I980" t="e">
        <f>VLOOKUP(K980,Table3[#All],2,FALSE)</f>
        <v>#N/A</v>
      </c>
      <c r="J980" t="s">
        <v>18</v>
      </c>
      <c r="K980" t="s">
        <v>3474</v>
      </c>
      <c r="L980" t="s">
        <v>10014</v>
      </c>
      <c r="M980" s="41">
        <v>64791422</v>
      </c>
      <c r="N980" s="41">
        <f>SUM(Table15[[#This Row],[Federal]:[Local]])</f>
        <v>25900</v>
      </c>
      <c r="O980" s="41">
        <v>23310</v>
      </c>
      <c r="P980" s="41"/>
      <c r="Q980" s="41">
        <v>2590</v>
      </c>
    </row>
    <row r="981" spans="7:17" x14ac:dyDescent="0.25">
      <c r="G981">
        <v>2019</v>
      </c>
      <c r="H981" s="49">
        <v>2018</v>
      </c>
      <c r="I981" t="e">
        <f>VLOOKUP(K981,Table3[#All],2,FALSE)</f>
        <v>#N/A</v>
      </c>
      <c r="J981" t="s">
        <v>18</v>
      </c>
      <c r="K981" t="s">
        <v>3474</v>
      </c>
      <c r="L981" t="s">
        <v>10025</v>
      </c>
      <c r="M981" s="41">
        <v>64791422</v>
      </c>
      <c r="N981" s="41">
        <f>SUM(Table15[[#This Row],[Federal]:[Local]])</f>
        <v>17200</v>
      </c>
      <c r="O981" s="41">
        <v>15480</v>
      </c>
      <c r="P981" s="41"/>
      <c r="Q981" s="41">
        <v>1720</v>
      </c>
    </row>
    <row r="982" spans="7:17" x14ac:dyDescent="0.25">
      <c r="G982">
        <v>2019</v>
      </c>
      <c r="H982" s="49">
        <v>2018</v>
      </c>
      <c r="I982" t="e">
        <f>VLOOKUP(K982,Table3[#All],2,FALSE)</f>
        <v>#N/A</v>
      </c>
      <c r="J982" t="s">
        <v>18</v>
      </c>
      <c r="K982" t="s">
        <v>3474</v>
      </c>
      <c r="L982" t="s">
        <v>10015</v>
      </c>
      <c r="M982" s="41">
        <v>64791422</v>
      </c>
      <c r="N982" s="41">
        <f>SUM(Table15[[#This Row],[Federal]:[Local]])</f>
        <v>22200</v>
      </c>
      <c r="O982" s="41">
        <v>19980</v>
      </c>
      <c r="P982" s="41"/>
      <c r="Q982" s="41">
        <v>2220</v>
      </c>
    </row>
    <row r="983" spans="7:17" x14ac:dyDescent="0.25">
      <c r="G983">
        <v>2019</v>
      </c>
      <c r="H983" s="49">
        <v>2018</v>
      </c>
      <c r="I983" t="e">
        <f>VLOOKUP(K983,Table3[#All],2,FALSE)</f>
        <v>#N/A</v>
      </c>
      <c r="J983" t="s">
        <v>18</v>
      </c>
      <c r="K983" t="s">
        <v>3474</v>
      </c>
      <c r="L983" t="s">
        <v>10023</v>
      </c>
      <c r="M983" s="41">
        <v>64791422</v>
      </c>
      <c r="N983" s="41">
        <f>SUM(Table15[[#This Row],[Federal]:[Local]])</f>
        <v>41700</v>
      </c>
      <c r="O983" s="41">
        <v>37530</v>
      </c>
      <c r="P983" s="41"/>
      <c r="Q983" s="41">
        <v>4170</v>
      </c>
    </row>
    <row r="984" spans="7:17" x14ac:dyDescent="0.25">
      <c r="G984">
        <v>2019</v>
      </c>
      <c r="H984" s="49">
        <v>2018</v>
      </c>
      <c r="I984" t="e">
        <f>VLOOKUP(K984,Table3[#All],2,FALSE)</f>
        <v>#N/A</v>
      </c>
      <c r="J984" t="s">
        <v>18</v>
      </c>
      <c r="K984" t="s">
        <v>3474</v>
      </c>
      <c r="L984" t="s">
        <v>10021</v>
      </c>
      <c r="M984" s="41">
        <v>64791422</v>
      </c>
      <c r="N984" s="41">
        <f>SUM(Table15[[#This Row],[Federal]:[Local]])</f>
        <v>20000</v>
      </c>
      <c r="O984" s="41">
        <v>18000</v>
      </c>
      <c r="P984" s="41"/>
      <c r="Q984" s="41">
        <v>2000</v>
      </c>
    </row>
    <row r="985" spans="7:17" x14ac:dyDescent="0.25">
      <c r="G985">
        <v>2019</v>
      </c>
      <c r="H985" s="49">
        <v>2018</v>
      </c>
      <c r="I985" t="e">
        <f>VLOOKUP(K985,Table3[#All],2,FALSE)</f>
        <v>#N/A</v>
      </c>
      <c r="J985" t="s">
        <v>18</v>
      </c>
      <c r="K985" t="s">
        <v>3474</v>
      </c>
      <c r="L985" t="s">
        <v>10019</v>
      </c>
      <c r="M985" s="41">
        <v>64791422</v>
      </c>
      <c r="N985" s="41">
        <f>SUM(Table15[[#This Row],[Federal]:[Local]])</f>
        <v>13000</v>
      </c>
      <c r="O985" s="41">
        <v>11700</v>
      </c>
      <c r="P985" s="41"/>
      <c r="Q985" s="41">
        <v>1300</v>
      </c>
    </row>
    <row r="986" spans="7:17" x14ac:dyDescent="0.25">
      <c r="G986">
        <v>2019</v>
      </c>
      <c r="H986" s="49">
        <v>2018</v>
      </c>
      <c r="I986" t="e">
        <f>VLOOKUP(K986,Table3[#All],2,FALSE)</f>
        <v>#N/A</v>
      </c>
      <c r="J986" t="s">
        <v>18</v>
      </c>
      <c r="K986" t="s">
        <v>3474</v>
      </c>
      <c r="L986" t="s">
        <v>10020</v>
      </c>
      <c r="M986" s="41">
        <v>64791422</v>
      </c>
      <c r="N986" s="41">
        <f>SUM(Table15[[#This Row],[Federal]:[Local]])</f>
        <v>77600</v>
      </c>
      <c r="O986" s="41">
        <v>69840</v>
      </c>
      <c r="P986" s="41"/>
      <c r="Q986" s="41">
        <v>7760</v>
      </c>
    </row>
    <row r="987" spans="7:17" x14ac:dyDescent="0.25">
      <c r="G987">
        <v>2019</v>
      </c>
      <c r="H987" s="49">
        <v>2018</v>
      </c>
      <c r="I987" t="e">
        <f>VLOOKUP(K987,Table3[#All],2,FALSE)</f>
        <v>#N/A</v>
      </c>
      <c r="J987" t="s">
        <v>18</v>
      </c>
      <c r="K987" t="s">
        <v>3474</v>
      </c>
      <c r="L987" t="s">
        <v>10022</v>
      </c>
      <c r="M987" s="41">
        <v>64791422</v>
      </c>
      <c r="N987" s="41">
        <f>SUM(Table15[[#This Row],[Federal]:[Local]])</f>
        <v>328600</v>
      </c>
      <c r="O987" s="41">
        <v>295740</v>
      </c>
      <c r="P987" s="41"/>
      <c r="Q987" s="41">
        <v>32860</v>
      </c>
    </row>
    <row r="988" spans="7:17" x14ac:dyDescent="0.25">
      <c r="G988">
        <v>2019</v>
      </c>
      <c r="H988" s="49">
        <v>2018</v>
      </c>
      <c r="I988" t="e">
        <f>VLOOKUP(K988,Table3[#All],2,FALSE)</f>
        <v>#N/A</v>
      </c>
      <c r="J988" t="s">
        <v>18</v>
      </c>
      <c r="K988" t="s">
        <v>3474</v>
      </c>
      <c r="L988" t="s">
        <v>10614</v>
      </c>
      <c r="M988" s="41">
        <v>64791422</v>
      </c>
      <c r="N988" s="41">
        <f>SUM(Table15[[#This Row],[Federal]:[Local]])</f>
        <v>250000</v>
      </c>
      <c r="O988" s="41">
        <v>225000</v>
      </c>
      <c r="P988" s="41"/>
      <c r="Q988" s="41">
        <v>25000</v>
      </c>
    </row>
    <row r="989" spans="7:17" x14ac:dyDescent="0.25">
      <c r="G989">
        <v>2019</v>
      </c>
      <c r="H989" s="49">
        <v>2018</v>
      </c>
      <c r="I989" t="e">
        <f>VLOOKUP(K989,Table3[#All],2,FALSE)</f>
        <v>#N/A</v>
      </c>
      <c r="J989" t="s">
        <v>18</v>
      </c>
      <c r="K989" t="s">
        <v>3476</v>
      </c>
      <c r="L989" t="s">
        <v>10027</v>
      </c>
      <c r="M989" s="41">
        <v>64791422</v>
      </c>
      <c r="N989" s="41">
        <f>SUM(Table15[[#This Row],[Federal]:[Local]])</f>
        <v>7894736</v>
      </c>
      <c r="O989" s="41">
        <v>3000000</v>
      </c>
      <c r="P989" s="41"/>
      <c r="Q989" s="41">
        <v>4894736</v>
      </c>
    </row>
    <row r="990" spans="7:17" x14ac:dyDescent="0.25">
      <c r="G990">
        <v>2019</v>
      </c>
      <c r="H990" s="49">
        <v>2018</v>
      </c>
      <c r="I990" t="e">
        <f>VLOOKUP(K990,Table3[#All],2,FALSE)</f>
        <v>#N/A</v>
      </c>
      <c r="J990" t="s">
        <v>51</v>
      </c>
      <c r="K990" t="s">
        <v>10520</v>
      </c>
      <c r="L990" t="s">
        <v>10615</v>
      </c>
      <c r="M990" s="41">
        <v>64791422</v>
      </c>
      <c r="N990" s="41">
        <f>SUM(Table15[[#This Row],[Federal]:[Local]])</f>
        <v>70000</v>
      </c>
      <c r="O990" s="41">
        <v>56000</v>
      </c>
      <c r="P990" s="41"/>
      <c r="Q990" s="41">
        <v>14000</v>
      </c>
    </row>
    <row r="991" spans="7:17" x14ac:dyDescent="0.25">
      <c r="G991">
        <v>2019</v>
      </c>
      <c r="H991" s="49">
        <v>2018</v>
      </c>
      <c r="I991" t="e">
        <f>VLOOKUP(K991,Table3[#All],2,FALSE)</f>
        <v>#N/A</v>
      </c>
      <c r="J991" t="s">
        <v>51</v>
      </c>
      <c r="K991" t="s">
        <v>10520</v>
      </c>
      <c r="L991" t="s">
        <v>10616</v>
      </c>
      <c r="M991" s="41">
        <v>64791422</v>
      </c>
      <c r="N991" s="41">
        <f>SUM(Table15[[#This Row],[Federal]:[Local]])</f>
        <v>515000</v>
      </c>
      <c r="O991" s="41">
        <v>412000</v>
      </c>
      <c r="P991" s="41"/>
      <c r="Q991" s="41">
        <v>103000</v>
      </c>
    </row>
    <row r="992" spans="7:17" x14ac:dyDescent="0.25">
      <c r="G992">
        <v>2019</v>
      </c>
      <c r="H992" s="49">
        <v>2018</v>
      </c>
      <c r="I992" t="e">
        <f>VLOOKUP(K992,Table3[#All],2,FALSE)</f>
        <v>#N/A</v>
      </c>
      <c r="J992" t="s">
        <v>51</v>
      </c>
      <c r="K992" t="s">
        <v>10520</v>
      </c>
      <c r="L992" t="s">
        <v>10617</v>
      </c>
      <c r="M992" s="41">
        <v>64791422</v>
      </c>
      <c r="N992" s="41">
        <f>SUM(Table15[[#This Row],[Federal]:[Local]])</f>
        <v>170300</v>
      </c>
      <c r="O992" s="41">
        <v>136240</v>
      </c>
      <c r="P992" s="41"/>
      <c r="Q992" s="41">
        <v>34060</v>
      </c>
    </row>
    <row r="993" spans="7:17" x14ac:dyDescent="0.25">
      <c r="G993">
        <v>2019</v>
      </c>
      <c r="H993" s="49">
        <v>2018</v>
      </c>
      <c r="I993" t="e">
        <f>VLOOKUP(K993,Table3[#All],2,FALSE)</f>
        <v>#N/A</v>
      </c>
      <c r="J993" t="s">
        <v>51</v>
      </c>
      <c r="K993" t="s">
        <v>10520</v>
      </c>
      <c r="L993" t="s">
        <v>10618</v>
      </c>
      <c r="M993" s="41">
        <v>64791422</v>
      </c>
      <c r="N993" s="41">
        <f>SUM(Table15[[#This Row],[Federal]:[Local]])</f>
        <v>490000</v>
      </c>
      <c r="O993" s="41">
        <v>392000</v>
      </c>
      <c r="P993" s="41"/>
      <c r="Q993" s="41">
        <v>98000</v>
      </c>
    </row>
    <row r="994" spans="7:17" x14ac:dyDescent="0.25">
      <c r="G994">
        <v>2019</v>
      </c>
      <c r="H994" s="49">
        <v>2018</v>
      </c>
      <c r="I994" t="e">
        <f>VLOOKUP(K994,Table3[#All],2,FALSE)</f>
        <v>#N/A</v>
      </c>
      <c r="J994" t="s">
        <v>18</v>
      </c>
      <c r="K994" t="s">
        <v>10031</v>
      </c>
      <c r="L994" t="s">
        <v>10034</v>
      </c>
      <c r="M994" s="41">
        <v>64791422</v>
      </c>
      <c r="N994" s="41">
        <f>SUM(Table15[[#This Row],[Federal]:[Local]])</f>
        <v>4246</v>
      </c>
      <c r="O994" s="41"/>
      <c r="P994" s="41">
        <v>3821</v>
      </c>
      <c r="Q994" s="41">
        <v>425</v>
      </c>
    </row>
    <row r="995" spans="7:17" x14ac:dyDescent="0.25">
      <c r="G995">
        <v>2019</v>
      </c>
      <c r="H995" s="49">
        <v>2018</v>
      </c>
      <c r="I995" t="e">
        <f>VLOOKUP(K995,Table3[#All],2,FALSE)</f>
        <v>#N/A</v>
      </c>
      <c r="J995" t="s">
        <v>18</v>
      </c>
      <c r="K995" t="s">
        <v>10031</v>
      </c>
      <c r="L995" t="s">
        <v>10035</v>
      </c>
      <c r="M995" s="41">
        <v>64791422</v>
      </c>
      <c r="N995" s="41">
        <f>SUM(Table15[[#This Row],[Federal]:[Local]])</f>
        <v>5250</v>
      </c>
      <c r="O995" s="41"/>
      <c r="P995" s="41">
        <v>4725</v>
      </c>
      <c r="Q995" s="41">
        <v>525</v>
      </c>
    </row>
    <row r="996" spans="7:17" x14ac:dyDescent="0.25">
      <c r="G996">
        <v>2019</v>
      </c>
      <c r="H996" s="49">
        <v>2018</v>
      </c>
      <c r="I996" t="e">
        <f>VLOOKUP(K996,Table3[#All],2,FALSE)</f>
        <v>#N/A</v>
      </c>
      <c r="J996" t="s">
        <v>18</v>
      </c>
      <c r="K996" t="s">
        <v>10031</v>
      </c>
      <c r="L996" t="s">
        <v>10033</v>
      </c>
      <c r="M996" s="41">
        <v>64791422</v>
      </c>
      <c r="N996" s="41">
        <f>SUM(Table15[[#This Row],[Federal]:[Local]])</f>
        <v>139998</v>
      </c>
      <c r="O996" s="41"/>
      <c r="P996" s="41">
        <v>125998</v>
      </c>
      <c r="Q996" s="41">
        <v>14000</v>
      </c>
    </row>
    <row r="997" spans="7:17" x14ac:dyDescent="0.25">
      <c r="G997">
        <v>2019</v>
      </c>
      <c r="H997" s="49">
        <v>2018</v>
      </c>
      <c r="I997" t="e">
        <f>VLOOKUP(K997,Table3[#All],2,FALSE)</f>
        <v>#N/A</v>
      </c>
      <c r="J997" t="s">
        <v>18</v>
      </c>
      <c r="K997" t="s">
        <v>10031</v>
      </c>
      <c r="L997" t="s">
        <v>10036</v>
      </c>
      <c r="M997" s="41">
        <v>64791422</v>
      </c>
      <c r="N997" s="41">
        <f>SUM(Table15[[#This Row],[Federal]:[Local]])</f>
        <v>36732</v>
      </c>
      <c r="O997" s="41"/>
      <c r="P997" s="41">
        <v>33058</v>
      </c>
      <c r="Q997" s="41">
        <v>3674</v>
      </c>
    </row>
    <row r="998" spans="7:17" x14ac:dyDescent="0.25">
      <c r="G998">
        <v>2019</v>
      </c>
      <c r="H998" s="49">
        <v>2018</v>
      </c>
      <c r="I998" t="e">
        <f>VLOOKUP(K998,Table3[#All],2,FALSE)</f>
        <v>#N/A</v>
      </c>
      <c r="J998" t="s">
        <v>18</v>
      </c>
      <c r="K998" t="s">
        <v>10031</v>
      </c>
      <c r="L998" t="s">
        <v>10032</v>
      </c>
      <c r="M998" s="41">
        <v>64791422</v>
      </c>
      <c r="N998" s="41">
        <f>SUM(Table15[[#This Row],[Federal]:[Local]])</f>
        <v>20000</v>
      </c>
      <c r="O998" s="41"/>
      <c r="P998" s="41">
        <v>18000</v>
      </c>
      <c r="Q998" s="41">
        <v>2000</v>
      </c>
    </row>
    <row r="999" spans="7:17" x14ac:dyDescent="0.25">
      <c r="G999">
        <v>2019</v>
      </c>
      <c r="H999" s="49">
        <v>2018</v>
      </c>
      <c r="I999" t="e">
        <f>VLOOKUP(K999,Table3[#All],2,FALSE)</f>
        <v>#N/A</v>
      </c>
      <c r="J999" t="s">
        <v>18</v>
      </c>
      <c r="K999" t="s">
        <v>3805</v>
      </c>
      <c r="L999" t="s">
        <v>10041</v>
      </c>
      <c r="M999" s="41">
        <v>64791422</v>
      </c>
      <c r="N999" s="41">
        <f>SUM(Table15[[#This Row],[Federal]:[Local]])</f>
        <v>63100</v>
      </c>
      <c r="O999" s="41">
        <v>56790</v>
      </c>
      <c r="P999" s="41"/>
      <c r="Q999" s="41">
        <v>6310</v>
      </c>
    </row>
    <row r="1000" spans="7:17" x14ac:dyDescent="0.25">
      <c r="G1000">
        <v>2019</v>
      </c>
      <c r="H1000" s="49">
        <v>2018</v>
      </c>
      <c r="I1000" t="e">
        <f>VLOOKUP(K1000,Table3[#All],2,FALSE)</f>
        <v>#N/A</v>
      </c>
      <c r="J1000" t="s">
        <v>18</v>
      </c>
      <c r="K1000" t="s">
        <v>3805</v>
      </c>
      <c r="L1000" t="s">
        <v>9605</v>
      </c>
      <c r="M1000" s="41">
        <v>64791422</v>
      </c>
      <c r="N1000" s="41">
        <f>SUM(Table15[[#This Row],[Federal]:[Local]])</f>
        <v>24900</v>
      </c>
      <c r="O1000" s="41">
        <v>22410</v>
      </c>
      <c r="P1000" s="41"/>
      <c r="Q1000" s="41">
        <v>2490</v>
      </c>
    </row>
    <row r="1001" spans="7:17" x14ac:dyDescent="0.25">
      <c r="G1001">
        <v>2019</v>
      </c>
      <c r="H1001" s="49">
        <v>2018</v>
      </c>
      <c r="I1001" t="e">
        <f>VLOOKUP(K1001,Table3[#All],2,FALSE)</f>
        <v>#N/A</v>
      </c>
      <c r="J1001" t="s">
        <v>18</v>
      </c>
      <c r="K1001" t="s">
        <v>3805</v>
      </c>
      <c r="L1001" t="s">
        <v>10043</v>
      </c>
      <c r="M1001" s="41">
        <v>64791422</v>
      </c>
      <c r="N1001" s="41">
        <f>SUM(Table15[[#This Row],[Federal]:[Local]])</f>
        <v>114000</v>
      </c>
      <c r="O1001" s="41">
        <v>102600</v>
      </c>
      <c r="P1001" s="41"/>
      <c r="Q1001" s="41">
        <v>11400</v>
      </c>
    </row>
    <row r="1002" spans="7:17" x14ac:dyDescent="0.25">
      <c r="G1002">
        <v>2019</v>
      </c>
      <c r="H1002" s="49">
        <v>2018</v>
      </c>
      <c r="I1002" t="e">
        <f>VLOOKUP(K1002,Table3[#All],2,FALSE)</f>
        <v>#N/A</v>
      </c>
      <c r="J1002" t="s">
        <v>18</v>
      </c>
      <c r="K1002" t="s">
        <v>3805</v>
      </c>
      <c r="L1002" t="s">
        <v>10042</v>
      </c>
      <c r="M1002" s="41">
        <v>64791422</v>
      </c>
      <c r="N1002" s="41">
        <f>SUM(Table15[[#This Row],[Federal]:[Local]])</f>
        <v>29400</v>
      </c>
      <c r="O1002" s="41">
        <v>26460</v>
      </c>
      <c r="P1002" s="41"/>
      <c r="Q1002" s="41">
        <v>2940</v>
      </c>
    </row>
    <row r="1003" spans="7:17" x14ac:dyDescent="0.25">
      <c r="G1003">
        <v>2019</v>
      </c>
      <c r="H1003" s="49">
        <v>2018</v>
      </c>
      <c r="I1003" t="e">
        <f>VLOOKUP(K1003,Table3[#All],2,FALSE)</f>
        <v>#N/A</v>
      </c>
      <c r="J1003" t="s">
        <v>18</v>
      </c>
      <c r="K1003" t="s">
        <v>3805</v>
      </c>
      <c r="L1003" t="s">
        <v>9575</v>
      </c>
      <c r="M1003" s="41">
        <v>64791422</v>
      </c>
      <c r="N1003" s="41">
        <f>SUM(Table15[[#This Row],[Federal]:[Local]])</f>
        <v>4000</v>
      </c>
      <c r="O1003" s="41">
        <v>3600</v>
      </c>
      <c r="P1003" s="41"/>
      <c r="Q1003" s="41">
        <v>400</v>
      </c>
    </row>
    <row r="1004" spans="7:17" x14ac:dyDescent="0.25">
      <c r="G1004">
        <v>2019</v>
      </c>
      <c r="H1004" s="49">
        <v>2018</v>
      </c>
      <c r="I1004" t="e">
        <f>VLOOKUP(K1004,Table3[#All],2,FALSE)</f>
        <v>#N/A</v>
      </c>
      <c r="J1004" t="s">
        <v>18</v>
      </c>
      <c r="K1004" t="s">
        <v>3805</v>
      </c>
      <c r="L1004" t="s">
        <v>10619</v>
      </c>
      <c r="M1004" s="41">
        <v>64791422</v>
      </c>
      <c r="N1004" s="41">
        <f>SUM(Table15[[#This Row],[Federal]:[Local]])</f>
        <v>23600</v>
      </c>
      <c r="O1004" s="41">
        <v>21240</v>
      </c>
      <c r="P1004" s="41"/>
      <c r="Q1004" s="41">
        <v>2360</v>
      </c>
    </row>
    <row r="1005" spans="7:17" x14ac:dyDescent="0.25">
      <c r="G1005">
        <v>2019</v>
      </c>
      <c r="H1005" s="49">
        <v>2018</v>
      </c>
      <c r="I1005" t="e">
        <f>VLOOKUP(K1005,Table3[#All],2,FALSE)</f>
        <v>#N/A</v>
      </c>
      <c r="J1005" t="s">
        <v>18</v>
      </c>
      <c r="K1005" t="s">
        <v>3950</v>
      </c>
      <c r="L1005" t="s">
        <v>10052</v>
      </c>
      <c r="M1005" s="41">
        <v>64791422</v>
      </c>
      <c r="N1005" s="41">
        <f>SUM(Table15[[#This Row],[Federal]:[Local]])</f>
        <v>59600</v>
      </c>
      <c r="O1005" s="41">
        <v>53640</v>
      </c>
      <c r="P1005" s="41"/>
      <c r="Q1005" s="41">
        <v>5960</v>
      </c>
    </row>
    <row r="1006" spans="7:17" x14ac:dyDescent="0.25">
      <c r="G1006">
        <v>2019</v>
      </c>
      <c r="H1006" s="49">
        <v>2018</v>
      </c>
      <c r="I1006" t="e">
        <f>VLOOKUP(K1006,Table3[#All],2,FALSE)</f>
        <v>#N/A</v>
      </c>
      <c r="J1006" t="s">
        <v>18</v>
      </c>
      <c r="K1006" t="s">
        <v>3950</v>
      </c>
      <c r="L1006" t="s">
        <v>10051</v>
      </c>
      <c r="M1006" s="41">
        <v>64791422</v>
      </c>
      <c r="N1006" s="41">
        <f>SUM(Table15[[#This Row],[Federal]:[Local]])</f>
        <v>59600</v>
      </c>
      <c r="O1006" s="41">
        <v>53640</v>
      </c>
      <c r="P1006" s="41"/>
      <c r="Q1006" s="41">
        <v>5960</v>
      </c>
    </row>
    <row r="1007" spans="7:17" x14ac:dyDescent="0.25">
      <c r="G1007">
        <v>2019</v>
      </c>
      <c r="H1007" s="49">
        <v>2018</v>
      </c>
      <c r="I1007" t="e">
        <f>VLOOKUP(K1007,Table3[#All],2,FALSE)</f>
        <v>#N/A</v>
      </c>
      <c r="J1007" t="s">
        <v>18</v>
      </c>
      <c r="K1007" t="s">
        <v>3950</v>
      </c>
      <c r="L1007" t="s">
        <v>10053</v>
      </c>
      <c r="M1007" s="41">
        <v>64791422</v>
      </c>
      <c r="N1007" s="41">
        <f>SUM(Table15[[#This Row],[Federal]:[Local]])</f>
        <v>53600</v>
      </c>
      <c r="O1007" s="41">
        <v>48240</v>
      </c>
      <c r="P1007" s="41"/>
      <c r="Q1007" s="41">
        <v>5360</v>
      </c>
    </row>
    <row r="1008" spans="7:17" x14ac:dyDescent="0.25">
      <c r="G1008">
        <v>2019</v>
      </c>
      <c r="H1008" s="49">
        <v>2018</v>
      </c>
      <c r="I1008" t="e">
        <f>VLOOKUP(K1008,Table3[#All],2,FALSE)</f>
        <v>#N/A</v>
      </c>
      <c r="J1008" t="s">
        <v>18</v>
      </c>
      <c r="K1008" t="s">
        <v>3950</v>
      </c>
      <c r="L1008" t="s">
        <v>10048</v>
      </c>
      <c r="M1008" s="41">
        <v>64791422</v>
      </c>
      <c r="N1008" s="41">
        <f>SUM(Table15[[#This Row],[Federal]:[Local]])</f>
        <v>48400</v>
      </c>
      <c r="O1008" s="41">
        <v>43560</v>
      </c>
      <c r="P1008" s="41"/>
      <c r="Q1008" s="41">
        <v>4840</v>
      </c>
    </row>
    <row r="1009" spans="7:17" x14ac:dyDescent="0.25">
      <c r="G1009">
        <v>2019</v>
      </c>
      <c r="H1009" s="49">
        <v>2018</v>
      </c>
      <c r="I1009" t="e">
        <f>VLOOKUP(K1009,Table3[#All],2,FALSE)</f>
        <v>#N/A</v>
      </c>
      <c r="J1009" t="s">
        <v>18</v>
      </c>
      <c r="K1009" t="s">
        <v>3950</v>
      </c>
      <c r="L1009" t="s">
        <v>10046</v>
      </c>
      <c r="M1009" s="41">
        <v>64791422</v>
      </c>
      <c r="N1009" s="41">
        <f>SUM(Table15[[#This Row],[Federal]:[Local]])</f>
        <v>314600</v>
      </c>
      <c r="O1009" s="41">
        <v>283140</v>
      </c>
      <c r="P1009" s="41"/>
      <c r="Q1009" s="41">
        <v>31460</v>
      </c>
    </row>
    <row r="1010" spans="7:17" x14ac:dyDescent="0.25">
      <c r="G1010">
        <v>2019</v>
      </c>
      <c r="H1010" s="49">
        <v>2018</v>
      </c>
      <c r="I1010" t="e">
        <f>VLOOKUP(K1010,Table3[#All],2,FALSE)</f>
        <v>#N/A</v>
      </c>
      <c r="J1010" t="s">
        <v>18</v>
      </c>
      <c r="K1010" t="s">
        <v>3950</v>
      </c>
      <c r="L1010" t="s">
        <v>10047</v>
      </c>
      <c r="M1010" s="41">
        <v>64791422</v>
      </c>
      <c r="N1010" s="41">
        <f>SUM(Table15[[#This Row],[Federal]:[Local]])</f>
        <v>113300</v>
      </c>
      <c r="O1010" s="41">
        <v>101970</v>
      </c>
      <c r="P1010" s="41"/>
      <c r="Q1010" s="41">
        <v>11330</v>
      </c>
    </row>
    <row r="1011" spans="7:17" x14ac:dyDescent="0.25">
      <c r="G1011">
        <v>2019</v>
      </c>
      <c r="H1011" s="49">
        <v>2018</v>
      </c>
      <c r="I1011" t="e">
        <f>VLOOKUP(K1011,Table3[#All],2,FALSE)</f>
        <v>#N/A</v>
      </c>
      <c r="J1011" t="s">
        <v>18</v>
      </c>
      <c r="K1011" t="s">
        <v>3950</v>
      </c>
      <c r="L1011" t="s">
        <v>10050</v>
      </c>
      <c r="M1011" s="41">
        <v>64791422</v>
      </c>
      <c r="N1011" s="41">
        <f>SUM(Table15[[#This Row],[Federal]:[Local]])</f>
        <v>59600</v>
      </c>
      <c r="O1011" s="41">
        <v>53640</v>
      </c>
      <c r="P1011" s="41"/>
      <c r="Q1011" s="41">
        <v>5960</v>
      </c>
    </row>
    <row r="1012" spans="7:17" x14ac:dyDescent="0.25">
      <c r="G1012">
        <v>2019</v>
      </c>
      <c r="H1012" s="49">
        <v>2018</v>
      </c>
      <c r="I1012" t="e">
        <f>VLOOKUP(K1012,Table3[#All],2,FALSE)</f>
        <v>#N/A</v>
      </c>
      <c r="J1012" t="s">
        <v>18</v>
      </c>
      <c r="K1012" t="s">
        <v>3950</v>
      </c>
      <c r="L1012" t="s">
        <v>10049</v>
      </c>
      <c r="M1012" s="41">
        <v>64791422</v>
      </c>
      <c r="N1012" s="41">
        <f>SUM(Table15[[#This Row],[Federal]:[Local]])</f>
        <v>8000</v>
      </c>
      <c r="O1012" s="41">
        <v>7200</v>
      </c>
      <c r="P1012" s="41"/>
      <c r="Q1012" s="41">
        <v>800</v>
      </c>
    </row>
    <row r="1013" spans="7:17" x14ac:dyDescent="0.25">
      <c r="G1013">
        <v>2019</v>
      </c>
      <c r="H1013" s="49">
        <v>2018</v>
      </c>
      <c r="I1013" t="e">
        <f>VLOOKUP(K1013,Table3[#All],2,FALSE)</f>
        <v>#N/A</v>
      </c>
      <c r="J1013" t="s">
        <v>18</v>
      </c>
      <c r="K1013" t="s">
        <v>10620</v>
      </c>
      <c r="L1013" t="s">
        <v>10099</v>
      </c>
      <c r="M1013" s="41">
        <v>64791422</v>
      </c>
      <c r="N1013" s="41">
        <f>SUM(Table15[[#This Row],[Federal]:[Local]])</f>
        <v>1277778</v>
      </c>
      <c r="O1013" s="41">
        <v>1150001</v>
      </c>
      <c r="P1013" s="41"/>
      <c r="Q1013" s="41">
        <v>127777</v>
      </c>
    </row>
    <row r="1014" spans="7:17" x14ac:dyDescent="0.25">
      <c r="G1014">
        <v>2019</v>
      </c>
      <c r="H1014" s="49">
        <v>2018</v>
      </c>
      <c r="I1014" t="e">
        <f>VLOOKUP(K1014,Table3[#All],2,FALSE)</f>
        <v>#N/A</v>
      </c>
      <c r="J1014" t="s">
        <v>18</v>
      </c>
      <c r="K1014" t="s">
        <v>4093</v>
      </c>
      <c r="L1014" t="s">
        <v>10199</v>
      </c>
      <c r="M1014" s="41">
        <v>64791422</v>
      </c>
      <c r="N1014" s="41">
        <f>SUM(Table15[[#This Row],[Federal]:[Local]])</f>
        <v>2600000</v>
      </c>
      <c r="O1014" s="41">
        <v>2340000</v>
      </c>
      <c r="P1014" s="41"/>
      <c r="Q1014" s="41">
        <v>260000</v>
      </c>
    </row>
    <row r="1015" spans="7:17" x14ac:dyDescent="0.25">
      <c r="G1015">
        <v>2019</v>
      </c>
      <c r="H1015" s="49">
        <v>2018</v>
      </c>
      <c r="I1015" t="e">
        <f>VLOOKUP(K1015,Table3[#All],2,FALSE)</f>
        <v>#N/A</v>
      </c>
      <c r="J1015" t="s">
        <v>18</v>
      </c>
      <c r="K1015" t="s">
        <v>4227</v>
      </c>
      <c r="L1015" t="s">
        <v>10114</v>
      </c>
      <c r="M1015" s="41">
        <v>64791422</v>
      </c>
      <c r="N1015" s="41">
        <f>SUM(Table15[[#This Row],[Federal]:[Local]])</f>
        <v>20000</v>
      </c>
      <c r="O1015" s="41"/>
      <c r="P1015" s="41">
        <v>10000</v>
      </c>
      <c r="Q1015" s="41">
        <v>10000</v>
      </c>
    </row>
    <row r="1016" spans="7:17" x14ac:dyDescent="0.25">
      <c r="G1016">
        <v>2019</v>
      </c>
      <c r="H1016" s="49">
        <v>2018</v>
      </c>
      <c r="I1016" t="e">
        <f>VLOOKUP(K1016,Table3[#All],2,FALSE)</f>
        <v>#N/A</v>
      </c>
      <c r="J1016" t="s">
        <v>18</v>
      </c>
      <c r="K1016" t="s">
        <v>4227</v>
      </c>
      <c r="L1016" t="s">
        <v>9788</v>
      </c>
      <c r="M1016" s="41">
        <v>64791422</v>
      </c>
      <c r="N1016" s="41">
        <f>SUM(Table15[[#This Row],[Federal]:[Local]])</f>
        <v>30000</v>
      </c>
      <c r="O1016" s="41"/>
      <c r="P1016" s="41">
        <v>27000</v>
      </c>
      <c r="Q1016" s="41">
        <v>3000</v>
      </c>
    </row>
    <row r="1017" spans="7:17" x14ac:dyDescent="0.25">
      <c r="G1017">
        <v>2019</v>
      </c>
      <c r="H1017" s="49">
        <v>2018</v>
      </c>
      <c r="I1017" t="e">
        <f>VLOOKUP(K1017,Table3[#All],2,FALSE)</f>
        <v>#N/A</v>
      </c>
      <c r="J1017" t="s">
        <v>18</v>
      </c>
      <c r="K1017" t="s">
        <v>4227</v>
      </c>
      <c r="L1017" t="s">
        <v>10112</v>
      </c>
      <c r="M1017" s="41">
        <v>64791422</v>
      </c>
      <c r="N1017" s="41">
        <f>SUM(Table15[[#This Row],[Federal]:[Local]])</f>
        <v>1000000</v>
      </c>
      <c r="O1017" s="41"/>
      <c r="P1017" s="41">
        <v>500000</v>
      </c>
      <c r="Q1017" s="41">
        <v>500000</v>
      </c>
    </row>
    <row r="1018" spans="7:17" x14ac:dyDescent="0.25">
      <c r="G1018">
        <v>2019</v>
      </c>
      <c r="H1018" s="49">
        <v>2018</v>
      </c>
      <c r="I1018" t="e">
        <f>VLOOKUP(K1018,Table3[#All],2,FALSE)</f>
        <v>#N/A</v>
      </c>
      <c r="J1018" t="s">
        <v>18</v>
      </c>
      <c r="K1018" t="s">
        <v>4227</v>
      </c>
      <c r="L1018" t="s">
        <v>10113</v>
      </c>
      <c r="M1018" s="41">
        <v>64791422</v>
      </c>
      <c r="N1018" s="41">
        <f>SUM(Table15[[#This Row],[Federal]:[Local]])</f>
        <v>100000</v>
      </c>
      <c r="O1018" s="41"/>
      <c r="P1018" s="41">
        <v>50000</v>
      </c>
      <c r="Q1018" s="41">
        <v>50000</v>
      </c>
    </row>
    <row r="1019" spans="7:17" x14ac:dyDescent="0.25">
      <c r="G1019">
        <v>2019</v>
      </c>
      <c r="H1019" s="49">
        <v>2018</v>
      </c>
      <c r="I1019" t="e">
        <f>VLOOKUP(K1019,Table3[#All],2,FALSE)</f>
        <v>#N/A</v>
      </c>
      <c r="J1019" t="s">
        <v>18</v>
      </c>
      <c r="K1019" t="s">
        <v>4227</v>
      </c>
      <c r="L1019" t="s">
        <v>10115</v>
      </c>
      <c r="M1019" s="41">
        <v>64791422</v>
      </c>
      <c r="N1019" s="41">
        <f>SUM(Table15[[#This Row],[Federal]:[Local]])</f>
        <v>35000</v>
      </c>
      <c r="O1019" s="41"/>
      <c r="P1019" s="41">
        <v>31500</v>
      </c>
      <c r="Q1019" s="41">
        <v>3500</v>
      </c>
    </row>
    <row r="1020" spans="7:17" x14ac:dyDescent="0.25">
      <c r="G1020">
        <v>2019</v>
      </c>
      <c r="H1020" s="49">
        <v>2018</v>
      </c>
      <c r="I1020" t="e">
        <f>VLOOKUP(K1020,Table3[#All],2,FALSE)</f>
        <v>#N/A</v>
      </c>
      <c r="J1020" t="s">
        <v>18</v>
      </c>
      <c r="K1020" t="s">
        <v>1511</v>
      </c>
      <c r="L1020" t="s">
        <v>10621</v>
      </c>
      <c r="M1020" s="41">
        <v>64791422</v>
      </c>
      <c r="N1020" s="41">
        <f>SUM(Table15[[#This Row],[Federal]:[Local]])</f>
        <v>165000</v>
      </c>
      <c r="O1020" s="41">
        <v>148500</v>
      </c>
      <c r="P1020" s="41"/>
      <c r="Q1020" s="41">
        <v>16500</v>
      </c>
    </row>
    <row r="1021" spans="7:17" x14ac:dyDescent="0.25">
      <c r="G1021">
        <v>2019</v>
      </c>
      <c r="H1021" s="49">
        <v>2018</v>
      </c>
      <c r="I1021" t="e">
        <f>VLOOKUP(K1021,Table3[#All],2,FALSE)</f>
        <v>#N/A</v>
      </c>
      <c r="J1021" t="s">
        <v>18</v>
      </c>
      <c r="K1021" t="s">
        <v>1511</v>
      </c>
      <c r="L1021" t="s">
        <v>10622</v>
      </c>
      <c r="M1021" s="41">
        <v>64791422</v>
      </c>
      <c r="N1021" s="41">
        <f>SUM(Table15[[#This Row],[Federal]:[Local]])</f>
        <v>435000</v>
      </c>
      <c r="O1021" s="41">
        <v>391500</v>
      </c>
      <c r="P1021" s="41"/>
      <c r="Q1021" s="41">
        <v>43500</v>
      </c>
    </row>
    <row r="1022" spans="7:17" x14ac:dyDescent="0.25">
      <c r="G1022">
        <v>2019</v>
      </c>
      <c r="H1022" s="49">
        <v>2018</v>
      </c>
      <c r="I1022" t="e">
        <f>VLOOKUP(K1022,Table3[#All],2,FALSE)</f>
        <v>#N/A</v>
      </c>
      <c r="J1022" t="s">
        <v>18</v>
      </c>
      <c r="K1022" t="s">
        <v>9635</v>
      </c>
      <c r="L1022" t="s">
        <v>9942</v>
      </c>
      <c r="M1022" s="41">
        <v>64791422</v>
      </c>
      <c r="N1022" s="41">
        <f>SUM(Table15[[#This Row],[Federal]:[Local]])</f>
        <v>155000</v>
      </c>
      <c r="O1022" s="41"/>
      <c r="P1022" s="41">
        <v>139500</v>
      </c>
      <c r="Q1022" s="41">
        <v>15500</v>
      </c>
    </row>
    <row r="1023" spans="7:17" x14ac:dyDescent="0.25">
      <c r="G1023">
        <v>2019</v>
      </c>
      <c r="H1023" s="49">
        <v>2018</v>
      </c>
      <c r="I1023" t="e">
        <f>VLOOKUP(K1023,Table3[#All],2,FALSE)</f>
        <v>#N/A</v>
      </c>
      <c r="J1023" t="s">
        <v>18</v>
      </c>
      <c r="K1023" t="s">
        <v>9635</v>
      </c>
      <c r="L1023" t="s">
        <v>9554</v>
      </c>
      <c r="M1023" s="41">
        <v>64791422</v>
      </c>
      <c r="N1023" s="41">
        <f>SUM(Table15[[#This Row],[Federal]:[Local]])</f>
        <v>70000</v>
      </c>
      <c r="O1023" s="41"/>
      <c r="P1023" s="41">
        <v>63000</v>
      </c>
      <c r="Q1023" s="41">
        <v>7000</v>
      </c>
    </row>
    <row r="1024" spans="7:17" x14ac:dyDescent="0.25">
      <c r="G1024">
        <v>2019</v>
      </c>
      <c r="H1024" s="49">
        <v>2018</v>
      </c>
      <c r="I1024" t="e">
        <f>VLOOKUP(K1024,Table3[#All],2,FALSE)</f>
        <v>#N/A</v>
      </c>
      <c r="J1024" t="s">
        <v>18</v>
      </c>
      <c r="K1024" t="s">
        <v>9635</v>
      </c>
      <c r="L1024" t="s">
        <v>9943</v>
      </c>
      <c r="M1024" s="41">
        <v>64791422</v>
      </c>
      <c r="N1024" s="41">
        <f>SUM(Table15[[#This Row],[Federal]:[Local]])</f>
        <v>20000</v>
      </c>
      <c r="O1024" s="41"/>
      <c r="P1024" s="41">
        <v>18000</v>
      </c>
      <c r="Q1024" s="41">
        <v>2000</v>
      </c>
    </row>
    <row r="1025" spans="7:17" x14ac:dyDescent="0.25">
      <c r="G1025">
        <v>2019</v>
      </c>
      <c r="H1025" s="49">
        <v>2018</v>
      </c>
      <c r="I1025" t="e">
        <f>VLOOKUP(K1025,Table3[#All],2,FALSE)</f>
        <v>#N/A</v>
      </c>
      <c r="J1025" t="s">
        <v>18</v>
      </c>
      <c r="K1025" t="s">
        <v>9635</v>
      </c>
      <c r="L1025" t="s">
        <v>10623</v>
      </c>
      <c r="M1025" s="41">
        <v>64791422</v>
      </c>
      <c r="N1025" s="41">
        <f>SUM(Table15[[#This Row],[Federal]:[Local]])</f>
        <v>125000</v>
      </c>
      <c r="O1025" s="41"/>
      <c r="P1025" s="41">
        <v>112500</v>
      </c>
      <c r="Q1025" s="41">
        <v>12500</v>
      </c>
    </row>
    <row r="1026" spans="7:17" x14ac:dyDescent="0.25">
      <c r="G1026">
        <v>2019</v>
      </c>
      <c r="H1026" s="49">
        <v>2018</v>
      </c>
      <c r="I1026" t="e">
        <f>VLOOKUP(K1026,Table3[#All],2,FALSE)</f>
        <v>#N/A</v>
      </c>
      <c r="J1026" t="s">
        <v>18</v>
      </c>
      <c r="K1026" t="s">
        <v>9635</v>
      </c>
      <c r="L1026" t="s">
        <v>10624</v>
      </c>
      <c r="M1026" s="41">
        <v>64791422</v>
      </c>
      <c r="N1026" s="41">
        <f>SUM(Table15[[#This Row],[Federal]:[Local]])</f>
        <v>10000</v>
      </c>
      <c r="O1026" s="41"/>
      <c r="P1026" s="41">
        <v>9000</v>
      </c>
      <c r="Q1026" s="41">
        <v>1000</v>
      </c>
    </row>
    <row r="1027" spans="7:17" x14ac:dyDescent="0.25">
      <c r="G1027">
        <v>2019</v>
      </c>
      <c r="H1027" s="49">
        <v>2018</v>
      </c>
      <c r="I1027" t="e">
        <f>VLOOKUP(K1027,Table3[#All],2,FALSE)</f>
        <v>#N/A</v>
      </c>
      <c r="J1027" t="s">
        <v>18</v>
      </c>
      <c r="K1027" t="s">
        <v>9635</v>
      </c>
      <c r="L1027" t="s">
        <v>10625</v>
      </c>
      <c r="M1027" s="41">
        <v>64791422</v>
      </c>
      <c r="N1027" s="41">
        <f>SUM(Table15[[#This Row],[Federal]:[Local]])</f>
        <v>10000</v>
      </c>
      <c r="O1027" s="41"/>
      <c r="P1027" s="41">
        <v>9000</v>
      </c>
      <c r="Q1027" s="41">
        <v>1000</v>
      </c>
    </row>
    <row r="1028" spans="7:17" x14ac:dyDescent="0.25">
      <c r="G1028">
        <v>2019</v>
      </c>
      <c r="H1028" s="49">
        <v>2018</v>
      </c>
      <c r="I1028" t="e">
        <f>VLOOKUP(K1028,Table3[#All],2,FALSE)</f>
        <v>#N/A</v>
      </c>
      <c r="J1028" t="s">
        <v>18</v>
      </c>
      <c r="K1028" t="s">
        <v>4523</v>
      </c>
      <c r="L1028" t="s">
        <v>10077</v>
      </c>
      <c r="M1028" s="41">
        <v>64791422</v>
      </c>
      <c r="N1028" s="41">
        <f>SUM(Table15[[#This Row],[Federal]:[Local]])</f>
        <v>150000</v>
      </c>
      <c r="O1028" s="41">
        <v>135000</v>
      </c>
      <c r="P1028" s="41"/>
      <c r="Q1028" s="41">
        <v>15000</v>
      </c>
    </row>
    <row r="1029" spans="7:17" x14ac:dyDescent="0.25">
      <c r="G1029">
        <v>2019</v>
      </c>
      <c r="H1029" s="49">
        <v>2018</v>
      </c>
      <c r="I1029" t="e">
        <f>VLOOKUP(K1029,Table3[#All],2,FALSE)</f>
        <v>#N/A</v>
      </c>
      <c r="J1029" t="s">
        <v>18</v>
      </c>
      <c r="K1029" t="s">
        <v>4714</v>
      </c>
      <c r="L1029" t="s">
        <v>10091</v>
      </c>
      <c r="M1029" s="41">
        <v>64791422</v>
      </c>
      <c r="N1029" s="41">
        <f>SUM(Table15[[#This Row],[Federal]:[Local]])</f>
        <v>360600</v>
      </c>
      <c r="O1029" s="41">
        <v>324540</v>
      </c>
      <c r="P1029" s="41"/>
      <c r="Q1029" s="41">
        <v>36060</v>
      </c>
    </row>
    <row r="1030" spans="7:17" x14ac:dyDescent="0.25">
      <c r="G1030">
        <v>2019</v>
      </c>
      <c r="H1030" s="49">
        <v>2018</v>
      </c>
      <c r="I1030" t="e">
        <f>VLOOKUP(K1030,Table3[#All],2,FALSE)</f>
        <v>#N/A</v>
      </c>
      <c r="J1030" t="s">
        <v>18</v>
      </c>
      <c r="K1030" t="s">
        <v>4714</v>
      </c>
      <c r="L1030" t="s">
        <v>10088</v>
      </c>
      <c r="M1030" s="41">
        <v>64791422</v>
      </c>
      <c r="N1030" s="41">
        <f>SUM(Table15[[#This Row],[Federal]:[Local]])</f>
        <v>288700</v>
      </c>
      <c r="O1030" s="41">
        <v>259830</v>
      </c>
      <c r="P1030" s="41"/>
      <c r="Q1030" s="41">
        <v>28870</v>
      </c>
    </row>
    <row r="1031" spans="7:17" x14ac:dyDescent="0.25">
      <c r="G1031">
        <v>2019</v>
      </c>
      <c r="H1031" s="49">
        <v>2018</v>
      </c>
      <c r="I1031" t="e">
        <f>VLOOKUP(K1031,Table3[#All],2,FALSE)</f>
        <v>#N/A</v>
      </c>
      <c r="J1031" t="s">
        <v>18</v>
      </c>
      <c r="K1031" t="s">
        <v>4714</v>
      </c>
      <c r="L1031" t="s">
        <v>10084</v>
      </c>
      <c r="M1031" s="41">
        <v>64791422</v>
      </c>
      <c r="N1031" s="41">
        <f>SUM(Table15[[#This Row],[Federal]:[Local]])</f>
        <v>36200</v>
      </c>
      <c r="O1031" s="41">
        <v>32580</v>
      </c>
      <c r="P1031" s="41"/>
      <c r="Q1031" s="41">
        <v>3620</v>
      </c>
    </row>
    <row r="1032" spans="7:17" x14ac:dyDescent="0.25">
      <c r="G1032">
        <v>2019</v>
      </c>
      <c r="H1032" s="49">
        <v>2018</v>
      </c>
      <c r="I1032" t="e">
        <f>VLOOKUP(K1032,Table3[#All],2,FALSE)</f>
        <v>#N/A</v>
      </c>
      <c r="J1032" t="s">
        <v>18</v>
      </c>
      <c r="K1032" t="s">
        <v>4714</v>
      </c>
      <c r="L1032" t="s">
        <v>10626</v>
      </c>
      <c r="M1032" s="41">
        <v>64791422</v>
      </c>
      <c r="N1032" s="41">
        <f>SUM(Table15[[#This Row],[Federal]:[Local]])</f>
        <v>90500</v>
      </c>
      <c r="O1032" s="41">
        <v>81450</v>
      </c>
      <c r="P1032" s="41"/>
      <c r="Q1032" s="41">
        <v>9050</v>
      </c>
    </row>
    <row r="1033" spans="7:17" x14ac:dyDescent="0.25">
      <c r="G1033">
        <v>2019</v>
      </c>
      <c r="H1033" s="49">
        <v>2018</v>
      </c>
      <c r="I1033" t="e">
        <f>VLOOKUP(K1033,Table3[#All],2,FALSE)</f>
        <v>#N/A</v>
      </c>
      <c r="J1033" t="s">
        <v>18</v>
      </c>
      <c r="K1033" t="s">
        <v>4714</v>
      </c>
      <c r="L1033" t="s">
        <v>10086</v>
      </c>
      <c r="M1033" s="41">
        <v>64791422</v>
      </c>
      <c r="N1033" s="41">
        <f>SUM(Table15[[#This Row],[Federal]:[Local]])</f>
        <v>70000</v>
      </c>
      <c r="O1033" s="41">
        <v>63000</v>
      </c>
      <c r="P1033" s="41"/>
      <c r="Q1033" s="41">
        <v>7000</v>
      </c>
    </row>
    <row r="1034" spans="7:17" x14ac:dyDescent="0.25">
      <c r="G1034">
        <v>2019</v>
      </c>
      <c r="H1034" s="49">
        <v>2018</v>
      </c>
      <c r="I1034" t="e">
        <f>VLOOKUP(K1034,Table3[#All],2,FALSE)</f>
        <v>#N/A</v>
      </c>
      <c r="J1034" t="s">
        <v>18</v>
      </c>
      <c r="K1034" t="s">
        <v>4714</v>
      </c>
      <c r="L1034" t="s">
        <v>10079</v>
      </c>
      <c r="M1034" s="41">
        <v>64791422</v>
      </c>
      <c r="N1034" s="41">
        <f>SUM(Table15[[#This Row],[Federal]:[Local]])</f>
        <v>185600</v>
      </c>
      <c r="O1034" s="41">
        <v>167040</v>
      </c>
      <c r="P1034" s="41"/>
      <c r="Q1034" s="41">
        <v>18560</v>
      </c>
    </row>
    <row r="1035" spans="7:17" x14ac:dyDescent="0.25">
      <c r="G1035">
        <v>2019</v>
      </c>
      <c r="H1035" s="49">
        <v>2018</v>
      </c>
      <c r="I1035" t="e">
        <f>VLOOKUP(K1035,Table3[#All],2,FALSE)</f>
        <v>#N/A</v>
      </c>
      <c r="J1035" t="s">
        <v>18</v>
      </c>
      <c r="K1035" t="s">
        <v>4714</v>
      </c>
      <c r="L1035" t="s">
        <v>10092</v>
      </c>
      <c r="M1035" s="41">
        <v>64791422</v>
      </c>
      <c r="N1035" s="41">
        <f>SUM(Table15[[#This Row],[Federal]:[Local]])</f>
        <v>157700</v>
      </c>
      <c r="O1035" s="41">
        <v>141930</v>
      </c>
      <c r="P1035" s="41"/>
      <c r="Q1035" s="41">
        <v>15770</v>
      </c>
    </row>
    <row r="1036" spans="7:17" x14ac:dyDescent="0.25">
      <c r="G1036">
        <v>2019</v>
      </c>
      <c r="H1036" s="49">
        <v>2018</v>
      </c>
      <c r="I1036" t="e">
        <f>VLOOKUP(K1036,Table3[#All],2,FALSE)</f>
        <v>#N/A</v>
      </c>
      <c r="J1036" t="s">
        <v>18</v>
      </c>
      <c r="K1036" t="s">
        <v>4714</v>
      </c>
      <c r="L1036" t="s">
        <v>10081</v>
      </c>
      <c r="M1036" s="41">
        <v>64791422</v>
      </c>
      <c r="N1036" s="41">
        <f>SUM(Table15[[#This Row],[Federal]:[Local]])</f>
        <v>276500</v>
      </c>
      <c r="O1036" s="41">
        <v>248850</v>
      </c>
      <c r="P1036" s="41"/>
      <c r="Q1036" s="41">
        <v>27650</v>
      </c>
    </row>
    <row r="1037" spans="7:17" x14ac:dyDescent="0.25">
      <c r="G1037">
        <v>2019</v>
      </c>
      <c r="H1037" s="49">
        <v>2018</v>
      </c>
      <c r="I1037" t="e">
        <f>VLOOKUP(K1037,Table3[#All],2,FALSE)</f>
        <v>#N/A</v>
      </c>
      <c r="J1037" t="s">
        <v>18</v>
      </c>
      <c r="K1037" t="s">
        <v>4714</v>
      </c>
      <c r="L1037" t="s">
        <v>10085</v>
      </c>
      <c r="M1037" s="41">
        <v>64791422</v>
      </c>
      <c r="N1037" s="41">
        <f>SUM(Table15[[#This Row],[Federal]:[Local]])</f>
        <v>365400</v>
      </c>
      <c r="O1037" s="41">
        <v>328860</v>
      </c>
      <c r="P1037" s="41"/>
      <c r="Q1037" s="41">
        <v>36540</v>
      </c>
    </row>
    <row r="1038" spans="7:17" x14ac:dyDescent="0.25">
      <c r="G1038">
        <v>2019</v>
      </c>
      <c r="H1038" s="49">
        <v>2018</v>
      </c>
      <c r="I1038" t="e">
        <f>VLOOKUP(K1038,Table3[#All],2,FALSE)</f>
        <v>#N/A</v>
      </c>
      <c r="J1038" t="s">
        <v>18</v>
      </c>
      <c r="K1038" t="s">
        <v>4714</v>
      </c>
      <c r="L1038" t="s">
        <v>10087</v>
      </c>
      <c r="M1038" s="41">
        <v>64791422</v>
      </c>
      <c r="N1038" s="41">
        <f>SUM(Table15[[#This Row],[Federal]:[Local]])</f>
        <v>5400</v>
      </c>
      <c r="O1038" s="41">
        <v>4860</v>
      </c>
      <c r="P1038" s="41"/>
      <c r="Q1038" s="41">
        <v>540</v>
      </c>
    </row>
    <row r="1039" spans="7:17" x14ac:dyDescent="0.25">
      <c r="G1039">
        <v>2019</v>
      </c>
      <c r="H1039" s="49">
        <v>2018</v>
      </c>
      <c r="I1039" t="e">
        <f>VLOOKUP(K1039,Table3[#All],2,FALSE)</f>
        <v>#N/A</v>
      </c>
      <c r="J1039" t="s">
        <v>18</v>
      </c>
      <c r="K1039" t="s">
        <v>4714</v>
      </c>
      <c r="L1039" t="s">
        <v>10089</v>
      </c>
      <c r="M1039" s="41">
        <v>64791422</v>
      </c>
      <c r="N1039" s="41">
        <f>SUM(Table15[[#This Row],[Federal]:[Local]])</f>
        <v>10000</v>
      </c>
      <c r="O1039" s="41">
        <v>9000</v>
      </c>
      <c r="P1039" s="41"/>
      <c r="Q1039" s="41">
        <v>1000</v>
      </c>
    </row>
    <row r="1040" spans="7:17" x14ac:dyDescent="0.25">
      <c r="G1040">
        <v>2019</v>
      </c>
      <c r="H1040" s="49">
        <v>2018</v>
      </c>
      <c r="I1040" t="e">
        <f>VLOOKUP(K1040,Table3[#All],2,FALSE)</f>
        <v>#N/A</v>
      </c>
      <c r="J1040" t="s">
        <v>18</v>
      </c>
      <c r="K1040" t="s">
        <v>4714</v>
      </c>
      <c r="L1040" t="s">
        <v>10082</v>
      </c>
      <c r="M1040" s="41">
        <v>64791422</v>
      </c>
      <c r="N1040" s="41">
        <f>SUM(Table15[[#This Row],[Federal]:[Local]])</f>
        <v>89100</v>
      </c>
      <c r="O1040" s="41">
        <v>80190</v>
      </c>
      <c r="P1040" s="41"/>
      <c r="Q1040" s="41">
        <v>8910</v>
      </c>
    </row>
    <row r="1041" spans="7:17" x14ac:dyDescent="0.25">
      <c r="G1041">
        <v>2019</v>
      </c>
      <c r="H1041" s="49">
        <v>2018</v>
      </c>
      <c r="I1041" t="e">
        <f>VLOOKUP(K1041,Table3[#All],2,FALSE)</f>
        <v>#N/A</v>
      </c>
      <c r="J1041" t="s">
        <v>18</v>
      </c>
      <c r="K1041" t="s">
        <v>4714</v>
      </c>
      <c r="L1041" t="s">
        <v>10080</v>
      </c>
      <c r="M1041" s="41">
        <v>64791422</v>
      </c>
      <c r="N1041" s="41">
        <f>SUM(Table15[[#This Row],[Federal]:[Local]])</f>
        <v>125400</v>
      </c>
      <c r="O1041" s="41">
        <v>112860</v>
      </c>
      <c r="P1041" s="41"/>
      <c r="Q1041" s="41">
        <v>12540</v>
      </c>
    </row>
    <row r="1042" spans="7:17" x14ac:dyDescent="0.25">
      <c r="G1042">
        <v>2019</v>
      </c>
      <c r="H1042" s="49">
        <v>2018</v>
      </c>
      <c r="I1042" t="e">
        <f>VLOOKUP(K1042,Table3[#All],2,FALSE)</f>
        <v>#N/A</v>
      </c>
      <c r="J1042" t="s">
        <v>18</v>
      </c>
      <c r="K1042" t="s">
        <v>4714</v>
      </c>
      <c r="L1042" t="s">
        <v>10090</v>
      </c>
      <c r="M1042" s="41">
        <v>64791422</v>
      </c>
      <c r="N1042" s="41">
        <f>SUM(Table15[[#This Row],[Federal]:[Local]])</f>
        <v>404000</v>
      </c>
      <c r="O1042" s="41">
        <v>363600</v>
      </c>
      <c r="P1042" s="41"/>
      <c r="Q1042" s="41">
        <v>40400</v>
      </c>
    </row>
    <row r="1043" spans="7:17" x14ac:dyDescent="0.25">
      <c r="G1043">
        <v>2019</v>
      </c>
      <c r="H1043" s="49">
        <v>2018</v>
      </c>
      <c r="I1043" t="e">
        <f>VLOOKUP(K1043,Table3[#All],2,FALSE)</f>
        <v>#N/A</v>
      </c>
      <c r="J1043" t="s">
        <v>18</v>
      </c>
      <c r="K1043" t="s">
        <v>4738</v>
      </c>
      <c r="L1043" t="s">
        <v>10627</v>
      </c>
      <c r="M1043" s="41">
        <v>64791422</v>
      </c>
      <c r="N1043" s="41">
        <f>SUM(Table15[[#This Row],[Federal]:[Local]])</f>
        <v>25000</v>
      </c>
      <c r="O1043" s="41"/>
      <c r="P1043" s="41">
        <v>22500</v>
      </c>
      <c r="Q1043" s="41">
        <v>2500</v>
      </c>
    </row>
    <row r="1044" spans="7:17" x14ac:dyDescent="0.25">
      <c r="G1044">
        <v>2019</v>
      </c>
      <c r="H1044" s="49">
        <v>2018</v>
      </c>
      <c r="I1044" t="e">
        <f>VLOOKUP(K1044,Table3[#All],2,FALSE)</f>
        <v>#N/A</v>
      </c>
      <c r="J1044" t="s">
        <v>18</v>
      </c>
      <c r="K1044" t="s">
        <v>4738</v>
      </c>
      <c r="L1044" t="s">
        <v>10628</v>
      </c>
      <c r="M1044" s="41">
        <v>64791422</v>
      </c>
      <c r="N1044" s="41">
        <f>SUM(Table15[[#This Row],[Federal]:[Local]])</f>
        <v>45000</v>
      </c>
      <c r="O1044" s="41"/>
      <c r="P1044" s="41">
        <v>40500</v>
      </c>
      <c r="Q1044" s="41">
        <v>4500</v>
      </c>
    </row>
    <row r="1045" spans="7:17" x14ac:dyDescent="0.25">
      <c r="G1045">
        <v>2019</v>
      </c>
      <c r="H1045" s="49">
        <v>2018</v>
      </c>
      <c r="I1045" t="e">
        <f>VLOOKUP(K1045,Table3[#All],2,FALSE)</f>
        <v>#N/A</v>
      </c>
      <c r="J1045" t="s">
        <v>18</v>
      </c>
      <c r="K1045" t="s">
        <v>4738</v>
      </c>
      <c r="L1045" t="s">
        <v>10629</v>
      </c>
      <c r="M1045" s="41">
        <v>64791422</v>
      </c>
      <c r="N1045" s="41">
        <f>SUM(Table15[[#This Row],[Federal]:[Local]])</f>
        <v>55000</v>
      </c>
      <c r="O1045" s="41"/>
      <c r="P1045" s="41">
        <v>49500</v>
      </c>
      <c r="Q1045" s="41">
        <v>5500</v>
      </c>
    </row>
    <row r="1046" spans="7:17" x14ac:dyDescent="0.25">
      <c r="G1046">
        <v>2019</v>
      </c>
      <c r="H1046" s="49">
        <v>2018</v>
      </c>
      <c r="I1046" t="e">
        <f>VLOOKUP(K1046,Table3[#All],2,FALSE)</f>
        <v>#N/A</v>
      </c>
      <c r="J1046" t="s">
        <v>18</v>
      </c>
      <c r="K1046" t="s">
        <v>4738</v>
      </c>
      <c r="L1046" t="s">
        <v>10630</v>
      </c>
      <c r="M1046" s="41">
        <v>64791422</v>
      </c>
      <c r="N1046" s="41">
        <f>SUM(Table15[[#This Row],[Federal]:[Local]])</f>
        <v>45000</v>
      </c>
      <c r="O1046" s="41"/>
      <c r="P1046" s="41">
        <v>40500</v>
      </c>
      <c r="Q1046" s="41">
        <v>4500</v>
      </c>
    </row>
    <row r="1047" spans="7:17" x14ac:dyDescent="0.25">
      <c r="G1047">
        <v>2019</v>
      </c>
      <c r="H1047" s="49">
        <v>2018</v>
      </c>
      <c r="I1047" t="e">
        <f>VLOOKUP(K1047,Table3[#All],2,FALSE)</f>
        <v>#N/A</v>
      </c>
      <c r="J1047" t="s">
        <v>18</v>
      </c>
      <c r="K1047" t="s">
        <v>4738</v>
      </c>
      <c r="L1047" t="s">
        <v>10096</v>
      </c>
      <c r="M1047" s="41">
        <v>64791422</v>
      </c>
      <c r="N1047" s="41">
        <f>SUM(Table15[[#This Row],[Federal]:[Local]])</f>
        <v>62295</v>
      </c>
      <c r="O1047" s="41"/>
      <c r="P1047" s="41">
        <v>56066</v>
      </c>
      <c r="Q1047" s="50">
        <v>6229</v>
      </c>
    </row>
    <row r="1048" spans="7:17" x14ac:dyDescent="0.25">
      <c r="G1048">
        <v>2019</v>
      </c>
      <c r="H1048" s="49">
        <v>2018</v>
      </c>
      <c r="I1048" t="e">
        <f>VLOOKUP(K1048,Table3[#All],2,FALSE)</f>
        <v>#N/A</v>
      </c>
      <c r="J1048" t="s">
        <v>18</v>
      </c>
      <c r="K1048" t="s">
        <v>4738</v>
      </c>
      <c r="L1048" t="s">
        <v>10631</v>
      </c>
      <c r="M1048" s="41">
        <v>64791422</v>
      </c>
      <c r="N1048" s="41">
        <f>SUM(Table15[[#This Row],[Federal]:[Local]])</f>
        <v>25000</v>
      </c>
      <c r="O1048" s="41"/>
      <c r="P1048" s="41">
        <v>22500</v>
      </c>
      <c r="Q1048" s="41">
        <v>2500</v>
      </c>
    </row>
    <row r="1049" spans="7:17" x14ac:dyDescent="0.25">
      <c r="G1049">
        <v>2019</v>
      </c>
      <c r="H1049" s="49">
        <v>2018</v>
      </c>
      <c r="I1049" t="str">
        <f>VLOOKUP(K1049,Table3[#All],2,FALSE)</f>
        <v>LNC</v>
      </c>
      <c r="J1049" t="s">
        <v>51</v>
      </c>
      <c r="K1049" t="s">
        <v>10892</v>
      </c>
      <c r="L1049" t="s">
        <v>10632</v>
      </c>
      <c r="M1049" s="41">
        <v>64791422</v>
      </c>
      <c r="N1049" s="41">
        <f>SUM(Table15[[#This Row],[Federal]:[Local]])</f>
        <v>49400</v>
      </c>
      <c r="O1049" s="41">
        <v>44460</v>
      </c>
      <c r="P1049" s="41"/>
      <c r="Q1049" s="50">
        <v>4940</v>
      </c>
    </row>
    <row r="1050" spans="7:17" x14ac:dyDescent="0.25">
      <c r="G1050">
        <v>2019</v>
      </c>
      <c r="H1050" s="49">
        <v>2018</v>
      </c>
      <c r="I1050" t="str">
        <f>VLOOKUP(K1050,Table3[#All],2,FALSE)</f>
        <v>LNC</v>
      </c>
      <c r="J1050" t="s">
        <v>51</v>
      </c>
      <c r="K1050" t="s">
        <v>10892</v>
      </c>
      <c r="L1050" t="s">
        <v>10633</v>
      </c>
      <c r="M1050" s="41">
        <v>64791422</v>
      </c>
      <c r="N1050" s="41">
        <f>SUM(Table15[[#This Row],[Federal]:[Local]])</f>
        <v>10600</v>
      </c>
      <c r="O1050" s="41">
        <v>9540</v>
      </c>
      <c r="P1050" s="41"/>
      <c r="Q1050" s="41">
        <v>1060</v>
      </c>
    </row>
    <row r="1051" spans="7:17" x14ac:dyDescent="0.25">
      <c r="G1051">
        <v>2019</v>
      </c>
      <c r="H1051" s="49">
        <v>2018</v>
      </c>
      <c r="I1051" t="str">
        <f>VLOOKUP(K1051,Table3[#All],2,FALSE)</f>
        <v>LNC</v>
      </c>
      <c r="J1051" t="s">
        <v>51</v>
      </c>
      <c r="K1051" t="s">
        <v>10892</v>
      </c>
      <c r="L1051" t="s">
        <v>10634</v>
      </c>
      <c r="M1051" s="41">
        <v>64791422</v>
      </c>
      <c r="N1051" s="41">
        <f>SUM(Table15[[#This Row],[Federal]:[Local]])</f>
        <v>100000</v>
      </c>
      <c r="O1051" s="41">
        <v>50000</v>
      </c>
      <c r="P1051" s="41"/>
      <c r="Q1051" s="41">
        <v>50000</v>
      </c>
    </row>
    <row r="1052" spans="7:17" x14ac:dyDescent="0.25">
      <c r="G1052">
        <v>2019</v>
      </c>
      <c r="H1052" s="49">
        <v>2018</v>
      </c>
      <c r="I1052" t="str">
        <f>VLOOKUP(K1052,Table3[#All],2,FALSE)</f>
        <v>LNC</v>
      </c>
      <c r="J1052" t="s">
        <v>51</v>
      </c>
      <c r="K1052" t="s">
        <v>10892</v>
      </c>
      <c r="L1052" t="s">
        <v>10635</v>
      </c>
      <c r="M1052" s="41">
        <v>64791422</v>
      </c>
      <c r="N1052" s="41">
        <f>SUM(Table15[[#This Row],[Federal]:[Local]])</f>
        <v>60000</v>
      </c>
      <c r="O1052" s="41">
        <v>54000</v>
      </c>
      <c r="P1052" s="41"/>
      <c r="Q1052" s="41">
        <v>6000</v>
      </c>
    </row>
    <row r="1053" spans="7:17" x14ac:dyDescent="0.25">
      <c r="G1053">
        <v>2019</v>
      </c>
      <c r="H1053" s="49">
        <v>2018</v>
      </c>
      <c r="I1053" t="str">
        <f>VLOOKUP(K1053,Table3[#All],2,FALSE)</f>
        <v>LNC</v>
      </c>
      <c r="J1053" t="s">
        <v>51</v>
      </c>
      <c r="K1053" t="s">
        <v>10892</v>
      </c>
      <c r="L1053" t="s">
        <v>10636</v>
      </c>
      <c r="M1053" s="41">
        <v>64791422</v>
      </c>
      <c r="N1053" s="41">
        <f>SUM(Table15[[#This Row],[Federal]:[Local]])</f>
        <v>220000</v>
      </c>
      <c r="O1053" s="41">
        <v>198000</v>
      </c>
      <c r="P1053" s="41"/>
      <c r="Q1053" s="41">
        <v>22000</v>
      </c>
    </row>
    <row r="1054" spans="7:17" x14ac:dyDescent="0.25">
      <c r="G1054">
        <v>2019</v>
      </c>
      <c r="H1054" s="49">
        <v>2018</v>
      </c>
      <c r="I1054" t="e">
        <f>VLOOKUP(K1054,Table3[#All],2,FALSE)</f>
        <v>#N/A</v>
      </c>
      <c r="J1054" t="s">
        <v>18</v>
      </c>
      <c r="K1054" t="s">
        <v>5058</v>
      </c>
      <c r="L1054" t="s">
        <v>9864</v>
      </c>
      <c r="M1054" s="41">
        <v>64791422</v>
      </c>
      <c r="N1054" s="41">
        <f>SUM(Table15[[#This Row],[Federal]:[Local]])</f>
        <v>150000</v>
      </c>
      <c r="O1054" s="41"/>
      <c r="P1054" s="41">
        <v>112500</v>
      </c>
      <c r="Q1054" s="41">
        <v>37500</v>
      </c>
    </row>
    <row r="1055" spans="7:17" x14ac:dyDescent="0.25">
      <c r="G1055">
        <v>2019</v>
      </c>
      <c r="H1055" s="49">
        <v>2018</v>
      </c>
      <c r="I1055" t="e">
        <f>VLOOKUP(K1055,Table3[#All],2,FALSE)</f>
        <v>#N/A</v>
      </c>
      <c r="J1055" t="s">
        <v>18</v>
      </c>
      <c r="K1055" t="s">
        <v>5161</v>
      </c>
      <c r="L1055" t="s">
        <v>10110</v>
      </c>
      <c r="M1055" s="41">
        <v>64791422</v>
      </c>
      <c r="N1055" s="41">
        <f>SUM(Table15[[#This Row],[Federal]:[Local]])</f>
        <v>325000</v>
      </c>
      <c r="O1055" s="41"/>
      <c r="P1055" s="41">
        <v>292500</v>
      </c>
      <c r="Q1055" s="41">
        <v>32500</v>
      </c>
    </row>
    <row r="1056" spans="7:17" x14ac:dyDescent="0.25">
      <c r="G1056">
        <v>2019</v>
      </c>
      <c r="H1056" s="49">
        <v>2018</v>
      </c>
      <c r="I1056" t="e">
        <f>VLOOKUP(K1056,Table3[#All],2,FALSE)</f>
        <v>#N/A</v>
      </c>
      <c r="J1056" t="s">
        <v>18</v>
      </c>
      <c r="K1056" t="s">
        <v>5161</v>
      </c>
      <c r="L1056" t="s">
        <v>10637</v>
      </c>
      <c r="M1056" s="41">
        <v>64791422</v>
      </c>
      <c r="N1056" s="41">
        <f>SUM(Table15[[#This Row],[Federal]:[Local]])</f>
        <v>325000</v>
      </c>
      <c r="O1056" s="41"/>
      <c r="P1056" s="41">
        <v>292500</v>
      </c>
      <c r="Q1056" s="41">
        <v>32500</v>
      </c>
    </row>
    <row r="1057" spans="7:17" x14ac:dyDescent="0.25">
      <c r="G1057">
        <v>2019</v>
      </c>
      <c r="H1057" s="49">
        <v>2018</v>
      </c>
      <c r="I1057" t="e">
        <f>VLOOKUP(K1057,Table3[#All],2,FALSE)</f>
        <v>#N/A</v>
      </c>
      <c r="J1057" t="s">
        <v>18</v>
      </c>
      <c r="K1057" t="s">
        <v>5161</v>
      </c>
      <c r="L1057" t="s">
        <v>10638</v>
      </c>
      <c r="M1057" s="41">
        <v>64791422</v>
      </c>
      <c r="N1057" s="41">
        <f>SUM(Table15[[#This Row],[Federal]:[Local]])</f>
        <v>110000</v>
      </c>
      <c r="O1057" s="41"/>
      <c r="P1057" s="41">
        <v>99000</v>
      </c>
      <c r="Q1057" s="41">
        <v>11000</v>
      </c>
    </row>
    <row r="1058" spans="7:17" x14ac:dyDescent="0.25">
      <c r="G1058">
        <v>2019</v>
      </c>
      <c r="H1058" s="49">
        <v>2018</v>
      </c>
      <c r="I1058" t="e">
        <f>VLOOKUP(K1058,Table3[#All],2,FALSE)</f>
        <v>#N/A</v>
      </c>
      <c r="J1058" t="s">
        <v>18</v>
      </c>
      <c r="K1058" t="s">
        <v>5161</v>
      </c>
      <c r="L1058" t="s">
        <v>10639</v>
      </c>
      <c r="M1058" s="41">
        <v>64791422</v>
      </c>
      <c r="N1058" s="41">
        <f>SUM(Table15[[#This Row],[Federal]:[Local]])</f>
        <v>100000</v>
      </c>
      <c r="O1058" s="41"/>
      <c r="P1058" s="41">
        <v>90000</v>
      </c>
      <c r="Q1058" s="41">
        <v>10000</v>
      </c>
    </row>
    <row r="1059" spans="7:17" x14ac:dyDescent="0.25">
      <c r="G1059">
        <v>2019</v>
      </c>
      <c r="H1059" s="49">
        <v>2018</v>
      </c>
      <c r="I1059" t="str">
        <f>VLOOKUP(K1059,Table3[#All],2,FALSE)</f>
        <v>HQZ</v>
      </c>
      <c r="J1059" t="s">
        <v>51</v>
      </c>
      <c r="K1059" t="s">
        <v>5555</v>
      </c>
      <c r="L1059" t="s">
        <v>10116</v>
      </c>
      <c r="M1059" s="41">
        <v>64791422</v>
      </c>
      <c r="N1059" s="41">
        <f>SUM(Table15[[#This Row],[Federal]:[Local]])</f>
        <v>1200000</v>
      </c>
      <c r="O1059" s="41">
        <v>1080000</v>
      </c>
      <c r="P1059" s="41"/>
      <c r="Q1059" s="41">
        <v>120000</v>
      </c>
    </row>
    <row r="1060" spans="7:17" x14ac:dyDescent="0.25">
      <c r="G1060">
        <v>2019</v>
      </c>
      <c r="H1060" s="49">
        <v>2018</v>
      </c>
      <c r="I1060" t="str">
        <f>VLOOKUP(K1060,Table3[#All],2,FALSE)</f>
        <v>JWY</v>
      </c>
      <c r="J1060" t="s">
        <v>51</v>
      </c>
      <c r="K1060" t="s">
        <v>10893</v>
      </c>
      <c r="L1060" t="s">
        <v>9794</v>
      </c>
      <c r="M1060" s="41">
        <v>64791422</v>
      </c>
      <c r="N1060" s="41">
        <f>SUM(Table15[[#This Row],[Federal]:[Local]])</f>
        <v>37500</v>
      </c>
      <c r="O1060" s="41">
        <v>33750</v>
      </c>
      <c r="P1060" s="41"/>
      <c r="Q1060" s="41">
        <v>3750</v>
      </c>
    </row>
    <row r="1061" spans="7:17" x14ac:dyDescent="0.25">
      <c r="G1061">
        <v>2019</v>
      </c>
      <c r="H1061" s="49">
        <v>2018</v>
      </c>
      <c r="I1061" t="str">
        <f>VLOOKUP(K1061,Table3[#All],2,FALSE)</f>
        <v>JWY</v>
      </c>
      <c r="J1061" t="s">
        <v>51</v>
      </c>
      <c r="K1061" t="s">
        <v>10893</v>
      </c>
      <c r="L1061" t="s">
        <v>10640</v>
      </c>
      <c r="M1061" s="41">
        <v>64791422</v>
      </c>
      <c r="N1061" s="41">
        <f>SUM(Table15[[#This Row],[Federal]:[Local]])</f>
        <v>155000</v>
      </c>
      <c r="O1061" s="41">
        <v>139500</v>
      </c>
      <c r="P1061" s="41"/>
      <c r="Q1061" s="41">
        <v>15500</v>
      </c>
    </row>
    <row r="1062" spans="7:17" x14ac:dyDescent="0.25">
      <c r="G1062">
        <v>2019</v>
      </c>
      <c r="H1062" s="49">
        <v>2018</v>
      </c>
      <c r="I1062" t="str">
        <f>VLOOKUP(K1062,Table3[#All],2,FALSE)</f>
        <v>JWY</v>
      </c>
      <c r="J1062" t="s">
        <v>51</v>
      </c>
      <c r="K1062" t="s">
        <v>10893</v>
      </c>
      <c r="L1062" t="s">
        <v>9795</v>
      </c>
      <c r="M1062" s="41">
        <v>64791422</v>
      </c>
      <c r="N1062" s="41">
        <f>SUM(Table15[[#This Row],[Federal]:[Local]])</f>
        <v>15000</v>
      </c>
      <c r="O1062" s="41">
        <v>13500</v>
      </c>
      <c r="P1062" s="41"/>
      <c r="Q1062" s="41">
        <v>1500</v>
      </c>
    </row>
    <row r="1063" spans="7:17" x14ac:dyDescent="0.25">
      <c r="G1063">
        <v>2019</v>
      </c>
      <c r="H1063" s="49">
        <v>2018</v>
      </c>
      <c r="I1063" t="str">
        <f>VLOOKUP(K1063,Table3[#All],2,FALSE)</f>
        <v>JWY</v>
      </c>
      <c r="J1063" t="s">
        <v>51</v>
      </c>
      <c r="K1063" t="s">
        <v>10893</v>
      </c>
      <c r="L1063" t="s">
        <v>9796</v>
      </c>
      <c r="M1063" s="41">
        <v>64791422</v>
      </c>
      <c r="N1063" s="41">
        <f>SUM(Table15[[#This Row],[Federal]:[Local]])</f>
        <v>30100</v>
      </c>
      <c r="O1063" s="41">
        <v>27090</v>
      </c>
      <c r="P1063" s="41"/>
      <c r="Q1063" s="41">
        <v>3010</v>
      </c>
    </row>
    <row r="1064" spans="7:17" x14ac:dyDescent="0.25">
      <c r="G1064">
        <v>2019</v>
      </c>
      <c r="H1064" s="49">
        <v>2018</v>
      </c>
      <c r="I1064" t="e">
        <f>VLOOKUP(K1064,Table3[#All],2,FALSE)</f>
        <v>#N/A</v>
      </c>
      <c r="J1064" t="s">
        <v>18</v>
      </c>
      <c r="K1064" t="s">
        <v>5680</v>
      </c>
      <c r="L1064" t="s">
        <v>10119</v>
      </c>
      <c r="M1064" s="41">
        <v>64791422</v>
      </c>
      <c r="N1064" s="41">
        <f>SUM(Table15[[#This Row],[Federal]:[Local]])</f>
        <v>2300</v>
      </c>
      <c r="O1064" s="41">
        <v>2070</v>
      </c>
      <c r="P1064" s="41"/>
      <c r="Q1064" s="41">
        <v>230</v>
      </c>
    </row>
    <row r="1065" spans="7:17" x14ac:dyDescent="0.25">
      <c r="G1065">
        <v>2019</v>
      </c>
      <c r="H1065" s="49">
        <v>2018</v>
      </c>
      <c r="I1065" t="e">
        <f>VLOOKUP(K1065,Table3[#All],2,FALSE)</f>
        <v>#N/A</v>
      </c>
      <c r="J1065" t="s">
        <v>18</v>
      </c>
      <c r="K1065" t="s">
        <v>5680</v>
      </c>
      <c r="L1065" t="s">
        <v>10123</v>
      </c>
      <c r="M1065" s="41">
        <v>64791422</v>
      </c>
      <c r="N1065" s="41">
        <f>SUM(Table15[[#This Row],[Federal]:[Local]])</f>
        <v>172800</v>
      </c>
      <c r="O1065" s="41">
        <v>155520</v>
      </c>
      <c r="P1065" s="41"/>
      <c r="Q1065" s="41">
        <v>17280</v>
      </c>
    </row>
    <row r="1066" spans="7:17" x14ac:dyDescent="0.25">
      <c r="G1066">
        <v>2019</v>
      </c>
      <c r="H1066" s="49">
        <v>2018</v>
      </c>
      <c r="I1066" t="e">
        <f>VLOOKUP(K1066,Table3[#All],2,FALSE)</f>
        <v>#N/A</v>
      </c>
      <c r="J1066" t="s">
        <v>18</v>
      </c>
      <c r="K1066" t="s">
        <v>5680</v>
      </c>
      <c r="L1066" t="s">
        <v>10120</v>
      </c>
      <c r="M1066" s="41">
        <v>64791422</v>
      </c>
      <c r="N1066" s="41">
        <f>SUM(Table15[[#This Row],[Federal]:[Local]])</f>
        <v>8000</v>
      </c>
      <c r="O1066" s="41">
        <v>7200</v>
      </c>
      <c r="P1066" s="41"/>
      <c r="Q1066" s="41">
        <v>800</v>
      </c>
    </row>
    <row r="1067" spans="7:17" x14ac:dyDescent="0.25">
      <c r="G1067">
        <v>2019</v>
      </c>
      <c r="H1067" s="49">
        <v>2018</v>
      </c>
      <c r="I1067" t="e">
        <f>VLOOKUP(K1067,Table3[#All],2,FALSE)</f>
        <v>#N/A</v>
      </c>
      <c r="J1067" t="s">
        <v>18</v>
      </c>
      <c r="K1067" t="s">
        <v>5680</v>
      </c>
      <c r="L1067" t="s">
        <v>10118</v>
      </c>
      <c r="M1067" s="41">
        <v>64791422</v>
      </c>
      <c r="N1067" s="41">
        <f>SUM(Table15[[#This Row],[Federal]:[Local]])</f>
        <v>46000</v>
      </c>
      <c r="O1067" s="41">
        <v>41400</v>
      </c>
      <c r="P1067" s="41"/>
      <c r="Q1067" s="41">
        <v>4600</v>
      </c>
    </row>
    <row r="1068" spans="7:17" x14ac:dyDescent="0.25">
      <c r="G1068">
        <v>2019</v>
      </c>
      <c r="H1068" s="49">
        <v>2018</v>
      </c>
      <c r="I1068" t="e">
        <f>VLOOKUP(K1068,Table3[#All],2,FALSE)</f>
        <v>#N/A</v>
      </c>
      <c r="J1068" t="s">
        <v>18</v>
      </c>
      <c r="K1068" t="s">
        <v>5680</v>
      </c>
      <c r="L1068" t="s">
        <v>10117</v>
      </c>
      <c r="M1068" s="41">
        <v>64791422</v>
      </c>
      <c r="N1068" s="41">
        <f>SUM(Table15[[#This Row],[Federal]:[Local]])</f>
        <v>449700</v>
      </c>
      <c r="O1068" s="41">
        <v>404730</v>
      </c>
      <c r="P1068" s="41"/>
      <c r="Q1068" s="41">
        <v>44970</v>
      </c>
    </row>
    <row r="1069" spans="7:17" x14ac:dyDescent="0.25">
      <c r="G1069">
        <v>2019</v>
      </c>
      <c r="H1069" s="49">
        <v>2018</v>
      </c>
      <c r="I1069" t="e">
        <f>VLOOKUP(K1069,Table3[#All],2,FALSE)</f>
        <v>#N/A</v>
      </c>
      <c r="J1069" t="s">
        <v>18</v>
      </c>
      <c r="K1069" t="s">
        <v>5680</v>
      </c>
      <c r="L1069" t="s">
        <v>10121</v>
      </c>
      <c r="M1069" s="41">
        <v>64791422</v>
      </c>
      <c r="N1069" s="41">
        <f>SUM(Table15[[#This Row],[Federal]:[Local]])</f>
        <v>1200</v>
      </c>
      <c r="O1069" s="41">
        <v>1080</v>
      </c>
      <c r="P1069" s="41"/>
      <c r="Q1069" s="41">
        <v>120</v>
      </c>
    </row>
    <row r="1070" spans="7:17" x14ac:dyDescent="0.25">
      <c r="G1070">
        <v>2019</v>
      </c>
      <c r="H1070" s="49">
        <v>2018</v>
      </c>
      <c r="I1070" t="e">
        <f>VLOOKUP(K1070,Table3[#All],2,FALSE)</f>
        <v>#N/A</v>
      </c>
      <c r="J1070" t="s">
        <v>18</v>
      </c>
      <c r="K1070" t="s">
        <v>5680</v>
      </c>
      <c r="L1070" t="s">
        <v>10122</v>
      </c>
      <c r="M1070" s="41">
        <v>64791422</v>
      </c>
      <c r="N1070" s="41">
        <f>SUM(Table15[[#This Row],[Federal]:[Local]])</f>
        <v>228700</v>
      </c>
      <c r="O1070" s="41">
        <v>205830</v>
      </c>
      <c r="P1070" s="41"/>
      <c r="Q1070" s="41">
        <v>22870</v>
      </c>
    </row>
    <row r="1071" spans="7:17" x14ac:dyDescent="0.25">
      <c r="G1071">
        <v>2019</v>
      </c>
      <c r="H1071" s="49">
        <v>2018</v>
      </c>
      <c r="I1071" t="e">
        <f>VLOOKUP(K1071,Table3[#All],2,FALSE)</f>
        <v>#N/A</v>
      </c>
      <c r="J1071" t="s">
        <v>18</v>
      </c>
      <c r="K1071" t="s">
        <v>10641</v>
      </c>
      <c r="L1071" t="s">
        <v>10129</v>
      </c>
      <c r="M1071" s="41">
        <v>64791422</v>
      </c>
      <c r="N1071" s="41">
        <f>SUM(Table15[[#This Row],[Federal]:[Local]])</f>
        <v>51700</v>
      </c>
      <c r="O1071" s="41"/>
      <c r="P1071" s="41">
        <v>46530</v>
      </c>
      <c r="Q1071" s="41">
        <v>5170</v>
      </c>
    </row>
    <row r="1072" spans="7:17" x14ac:dyDescent="0.25">
      <c r="G1072">
        <v>2019</v>
      </c>
      <c r="H1072" s="49">
        <v>2018</v>
      </c>
      <c r="I1072" t="e">
        <f>VLOOKUP(K1072,Table3[#All],2,FALSE)</f>
        <v>#N/A</v>
      </c>
      <c r="J1072" t="s">
        <v>18</v>
      </c>
      <c r="K1072" t="s">
        <v>10641</v>
      </c>
      <c r="L1072" t="s">
        <v>10137</v>
      </c>
      <c r="M1072" s="41">
        <v>64791422</v>
      </c>
      <c r="N1072" s="41">
        <f>SUM(Table15[[#This Row],[Federal]:[Local]])</f>
        <v>55000</v>
      </c>
      <c r="O1072" s="41"/>
      <c r="P1072" s="41">
        <v>49500</v>
      </c>
      <c r="Q1072" s="41">
        <v>5500</v>
      </c>
    </row>
    <row r="1073" spans="7:17" x14ac:dyDescent="0.25">
      <c r="G1073">
        <v>2019</v>
      </c>
      <c r="H1073" s="49">
        <v>2018</v>
      </c>
      <c r="I1073" t="e">
        <f>VLOOKUP(K1073,Table3[#All],2,FALSE)</f>
        <v>#N/A</v>
      </c>
      <c r="J1073" t="s">
        <v>18</v>
      </c>
      <c r="K1073" t="s">
        <v>10641</v>
      </c>
      <c r="L1073" t="s">
        <v>10131</v>
      </c>
      <c r="M1073" s="41">
        <v>64791422</v>
      </c>
      <c r="N1073" s="41">
        <f>SUM(Table15[[#This Row],[Federal]:[Local]])</f>
        <v>10900</v>
      </c>
      <c r="O1073" s="41"/>
      <c r="P1073" s="41">
        <v>9810</v>
      </c>
      <c r="Q1073" s="41">
        <v>1090</v>
      </c>
    </row>
    <row r="1074" spans="7:17" x14ac:dyDescent="0.25">
      <c r="G1074">
        <v>2019</v>
      </c>
      <c r="H1074" s="49">
        <v>2018</v>
      </c>
      <c r="I1074" t="e">
        <f>VLOOKUP(K1074,Table3[#All],2,FALSE)</f>
        <v>#N/A</v>
      </c>
      <c r="J1074" t="s">
        <v>18</v>
      </c>
      <c r="K1074" t="s">
        <v>10641</v>
      </c>
      <c r="L1074" t="s">
        <v>10138</v>
      </c>
      <c r="M1074" s="41">
        <v>64791422</v>
      </c>
      <c r="N1074" s="41">
        <f>SUM(Table15[[#This Row],[Federal]:[Local]])</f>
        <v>298900</v>
      </c>
      <c r="O1074" s="41"/>
      <c r="P1074" s="41">
        <v>269010</v>
      </c>
      <c r="Q1074" s="41">
        <v>29890</v>
      </c>
    </row>
    <row r="1075" spans="7:17" x14ac:dyDescent="0.25">
      <c r="G1075">
        <v>2019</v>
      </c>
      <c r="H1075" s="49">
        <v>2018</v>
      </c>
      <c r="I1075" t="e">
        <f>VLOOKUP(K1075,Table3[#All],2,FALSE)</f>
        <v>#N/A</v>
      </c>
      <c r="J1075" t="s">
        <v>18</v>
      </c>
      <c r="K1075" t="s">
        <v>10641</v>
      </c>
      <c r="L1075" t="s">
        <v>10130</v>
      </c>
      <c r="M1075" s="41">
        <v>64791422</v>
      </c>
      <c r="N1075" s="41">
        <f>SUM(Table15[[#This Row],[Federal]:[Local]])</f>
        <v>15500</v>
      </c>
      <c r="O1075" s="41"/>
      <c r="P1075" s="41">
        <v>13950</v>
      </c>
      <c r="Q1075" s="41">
        <v>1550</v>
      </c>
    </row>
    <row r="1076" spans="7:17" x14ac:dyDescent="0.25">
      <c r="G1076">
        <v>2019</v>
      </c>
      <c r="H1076" s="49">
        <v>2018</v>
      </c>
      <c r="I1076" t="e">
        <f>VLOOKUP(K1076,Table3[#All],2,FALSE)</f>
        <v>#N/A</v>
      </c>
      <c r="J1076" t="s">
        <v>18</v>
      </c>
      <c r="K1076" t="s">
        <v>10641</v>
      </c>
      <c r="L1076" t="s">
        <v>10642</v>
      </c>
      <c r="M1076" s="41">
        <v>64791422</v>
      </c>
      <c r="N1076" s="41">
        <f>SUM(Table15[[#This Row],[Federal]:[Local]])</f>
        <v>125000</v>
      </c>
      <c r="O1076" s="41"/>
      <c r="P1076" s="41">
        <v>112500</v>
      </c>
      <c r="Q1076" s="41">
        <v>12500</v>
      </c>
    </row>
    <row r="1077" spans="7:17" x14ac:dyDescent="0.25">
      <c r="G1077">
        <v>2019</v>
      </c>
      <c r="H1077" s="49">
        <v>2018</v>
      </c>
      <c r="I1077" t="e">
        <f>VLOOKUP(K1077,Table3[#All],2,FALSE)</f>
        <v>#N/A</v>
      </c>
      <c r="J1077" t="s">
        <v>18</v>
      </c>
      <c r="K1077" t="s">
        <v>10641</v>
      </c>
      <c r="L1077" t="s">
        <v>10136</v>
      </c>
      <c r="M1077" s="41">
        <v>64791422</v>
      </c>
      <c r="N1077" s="41">
        <f>SUM(Table15[[#This Row],[Federal]:[Local]])</f>
        <v>120000</v>
      </c>
      <c r="O1077" s="41"/>
      <c r="P1077" s="41">
        <v>108000</v>
      </c>
      <c r="Q1077" s="41">
        <v>12000</v>
      </c>
    </row>
    <row r="1078" spans="7:17" x14ac:dyDescent="0.25">
      <c r="G1078">
        <v>2019</v>
      </c>
      <c r="H1078" s="49">
        <v>2018</v>
      </c>
      <c r="I1078" t="e">
        <f>VLOOKUP(K1078,Table3[#All],2,FALSE)</f>
        <v>#N/A</v>
      </c>
      <c r="J1078" t="s">
        <v>18</v>
      </c>
      <c r="K1078" t="s">
        <v>6386</v>
      </c>
      <c r="L1078" t="s">
        <v>10643</v>
      </c>
      <c r="M1078" s="41">
        <v>64791422</v>
      </c>
      <c r="N1078" s="41">
        <f>SUM(Table15[[#This Row],[Federal]:[Local]])</f>
        <v>300000</v>
      </c>
      <c r="O1078" s="41"/>
      <c r="P1078" s="41">
        <v>150000</v>
      </c>
      <c r="Q1078" s="41">
        <v>150000</v>
      </c>
    </row>
    <row r="1079" spans="7:17" x14ac:dyDescent="0.25">
      <c r="G1079">
        <v>2019</v>
      </c>
      <c r="H1079" s="49">
        <v>2018</v>
      </c>
      <c r="I1079" t="e">
        <f>VLOOKUP(K1079,Table3[#All],2,FALSE)</f>
        <v>#N/A</v>
      </c>
      <c r="J1079" t="s">
        <v>18</v>
      </c>
      <c r="K1079" t="s">
        <v>6692</v>
      </c>
      <c r="L1079" t="s">
        <v>9821</v>
      </c>
      <c r="M1079" s="41">
        <v>64791422</v>
      </c>
      <c r="N1079" s="41">
        <f>SUM(Table15[[#This Row],[Federal]:[Local]])</f>
        <v>180000</v>
      </c>
      <c r="O1079" s="41"/>
      <c r="P1079" s="41">
        <v>90000</v>
      </c>
      <c r="Q1079" s="41">
        <v>90000</v>
      </c>
    </row>
    <row r="1080" spans="7:17" x14ac:dyDescent="0.25">
      <c r="G1080">
        <v>2019</v>
      </c>
      <c r="H1080" s="49">
        <v>2018</v>
      </c>
      <c r="I1080" t="e">
        <f>VLOOKUP(K1080,Table3[#All],2,FALSE)</f>
        <v>#N/A</v>
      </c>
      <c r="J1080" t="s">
        <v>18</v>
      </c>
      <c r="K1080" t="s">
        <v>6692</v>
      </c>
      <c r="L1080" t="s">
        <v>9820</v>
      </c>
      <c r="M1080" s="41">
        <v>64791422</v>
      </c>
      <c r="N1080" s="41">
        <f>SUM(Table15[[#This Row],[Federal]:[Local]])</f>
        <v>900000</v>
      </c>
      <c r="O1080" s="41"/>
      <c r="P1080" s="41">
        <v>450000</v>
      </c>
      <c r="Q1080" s="41">
        <v>450000</v>
      </c>
    </row>
    <row r="1081" spans="7:17" x14ac:dyDescent="0.25">
      <c r="G1081">
        <v>2019</v>
      </c>
      <c r="H1081" s="49">
        <v>2018</v>
      </c>
      <c r="I1081" t="e">
        <f>VLOOKUP(K1081,Table3[#All],2,FALSE)</f>
        <v>#N/A</v>
      </c>
      <c r="J1081" t="s">
        <v>18</v>
      </c>
      <c r="K1081" t="s">
        <v>9801</v>
      </c>
      <c r="L1081" t="s">
        <v>9803</v>
      </c>
      <c r="M1081" s="41">
        <v>64791422</v>
      </c>
      <c r="N1081" s="41">
        <f>SUM(Table15[[#This Row],[Federal]:[Local]])</f>
        <v>50000</v>
      </c>
      <c r="O1081" s="41"/>
      <c r="P1081" s="41">
        <v>45000</v>
      </c>
      <c r="Q1081" s="41">
        <v>5000</v>
      </c>
    </row>
    <row r="1082" spans="7:17" x14ac:dyDescent="0.25">
      <c r="G1082">
        <v>2019</v>
      </c>
      <c r="H1082" s="49">
        <v>2018</v>
      </c>
      <c r="I1082" t="e">
        <f>VLOOKUP(K1082,Table3[#All],2,FALSE)</f>
        <v>#N/A</v>
      </c>
      <c r="J1082" t="s">
        <v>18</v>
      </c>
      <c r="K1082" t="s">
        <v>9801</v>
      </c>
      <c r="L1082" t="s">
        <v>10644</v>
      </c>
      <c r="M1082" s="41">
        <v>64791422</v>
      </c>
      <c r="N1082" s="41">
        <f>SUM(Table15[[#This Row],[Federal]:[Local]])</f>
        <v>675000</v>
      </c>
      <c r="O1082" s="41"/>
      <c r="P1082" s="41">
        <v>607500</v>
      </c>
      <c r="Q1082" s="41">
        <v>67500</v>
      </c>
    </row>
    <row r="1083" spans="7:17" x14ac:dyDescent="0.25">
      <c r="G1083">
        <v>2019</v>
      </c>
      <c r="H1083" s="49">
        <v>2018</v>
      </c>
      <c r="I1083" t="e">
        <f>VLOOKUP(K1083,Table3[#All],2,FALSE)</f>
        <v>#N/A</v>
      </c>
      <c r="J1083" t="s">
        <v>18</v>
      </c>
      <c r="K1083" t="s">
        <v>9801</v>
      </c>
      <c r="L1083" t="s">
        <v>10645</v>
      </c>
      <c r="M1083" s="41">
        <v>64791422</v>
      </c>
      <c r="N1083" s="41">
        <f>SUM(Table15[[#This Row],[Federal]:[Local]])</f>
        <v>264000</v>
      </c>
      <c r="O1083" s="41"/>
      <c r="P1083" s="41">
        <v>237600</v>
      </c>
      <c r="Q1083" s="41">
        <v>26400</v>
      </c>
    </row>
    <row r="1084" spans="7:17" x14ac:dyDescent="0.25">
      <c r="G1084">
        <v>2019</v>
      </c>
      <c r="H1084" s="49">
        <v>2018</v>
      </c>
      <c r="I1084" t="e">
        <f>VLOOKUP(K1084,Table3[#All],2,FALSE)</f>
        <v>#N/A</v>
      </c>
      <c r="J1084" t="s">
        <v>18</v>
      </c>
      <c r="K1084" t="s">
        <v>9801</v>
      </c>
      <c r="L1084" t="s">
        <v>9802</v>
      </c>
      <c r="M1084" s="41">
        <v>64791422</v>
      </c>
      <c r="N1084" s="41">
        <f>SUM(Table15[[#This Row],[Federal]:[Local]])</f>
        <v>1100000</v>
      </c>
      <c r="O1084" s="41"/>
      <c r="P1084" s="41">
        <v>990000</v>
      </c>
      <c r="Q1084" s="41">
        <v>110000</v>
      </c>
    </row>
    <row r="1085" spans="7:17" x14ac:dyDescent="0.25">
      <c r="G1085">
        <v>2019</v>
      </c>
      <c r="H1085" s="49">
        <v>2018</v>
      </c>
      <c r="I1085" t="e">
        <f>VLOOKUP(K1085,Table3[#All],2,FALSE)</f>
        <v>#N/A</v>
      </c>
      <c r="J1085" t="s">
        <v>18</v>
      </c>
      <c r="K1085" t="s">
        <v>9801</v>
      </c>
      <c r="L1085" t="s">
        <v>9806</v>
      </c>
      <c r="M1085" s="41">
        <v>64791422</v>
      </c>
      <c r="N1085" s="41">
        <f>SUM(Table15[[#This Row],[Federal]:[Local]])</f>
        <v>225000</v>
      </c>
      <c r="O1085" s="41"/>
      <c r="P1085" s="41">
        <v>202500</v>
      </c>
      <c r="Q1085" s="41">
        <v>22500</v>
      </c>
    </row>
    <row r="1086" spans="7:17" x14ac:dyDescent="0.25">
      <c r="G1086">
        <v>2019</v>
      </c>
      <c r="H1086" s="49">
        <v>2018</v>
      </c>
      <c r="I1086" t="e">
        <f>VLOOKUP(K1086,Table3[#All],2,FALSE)</f>
        <v>#N/A</v>
      </c>
      <c r="J1086" t="s">
        <v>18</v>
      </c>
      <c r="K1086" t="s">
        <v>9801</v>
      </c>
      <c r="L1086" t="s">
        <v>9807</v>
      </c>
      <c r="M1086" s="41">
        <v>64791422</v>
      </c>
      <c r="N1086" s="41">
        <f>SUM(Table15[[#This Row],[Federal]:[Local]])</f>
        <v>400000</v>
      </c>
      <c r="O1086" s="41"/>
      <c r="P1086" s="41">
        <v>360000</v>
      </c>
      <c r="Q1086" s="41">
        <v>40000</v>
      </c>
    </row>
    <row r="1087" spans="7:17" x14ac:dyDescent="0.25">
      <c r="G1087">
        <v>2019</v>
      </c>
      <c r="H1087" s="49">
        <v>2018</v>
      </c>
      <c r="I1087" t="e">
        <f>VLOOKUP(K1087,Table3[#All],2,FALSE)</f>
        <v>#N/A</v>
      </c>
      <c r="J1087" t="s">
        <v>18</v>
      </c>
      <c r="K1087" t="s">
        <v>9801</v>
      </c>
      <c r="L1087" t="s">
        <v>9805</v>
      </c>
      <c r="M1087" s="41">
        <v>64791422</v>
      </c>
      <c r="N1087" s="41">
        <f>SUM(Table15[[#This Row],[Federal]:[Local]])</f>
        <v>140000</v>
      </c>
      <c r="O1087" s="41"/>
      <c r="P1087" s="41">
        <v>126000</v>
      </c>
      <c r="Q1087" s="41">
        <v>14000</v>
      </c>
    </row>
    <row r="1088" spans="7:17" x14ac:dyDescent="0.25">
      <c r="G1088">
        <v>2019</v>
      </c>
      <c r="H1088" s="49">
        <v>2018</v>
      </c>
      <c r="I1088" t="e">
        <f>VLOOKUP(K1088,Table3[#All],2,FALSE)</f>
        <v>#N/A</v>
      </c>
      <c r="J1088" t="s">
        <v>18</v>
      </c>
      <c r="K1088" t="s">
        <v>6991</v>
      </c>
      <c r="L1088" t="s">
        <v>10646</v>
      </c>
      <c r="M1088" s="41">
        <v>64791422</v>
      </c>
      <c r="N1088" s="41">
        <f>SUM(Table15[[#This Row],[Federal]:[Local]])</f>
        <v>170000</v>
      </c>
      <c r="O1088" s="41">
        <v>153000</v>
      </c>
      <c r="P1088" s="41"/>
      <c r="Q1088" s="41">
        <v>17000</v>
      </c>
    </row>
    <row r="1089" spans="7:17" x14ac:dyDescent="0.25">
      <c r="G1089">
        <v>2019</v>
      </c>
      <c r="H1089" s="49">
        <v>2018</v>
      </c>
      <c r="I1089" t="e">
        <f>VLOOKUP(K1089,Table3[#All],2,FALSE)</f>
        <v>#N/A</v>
      </c>
      <c r="J1089" t="s">
        <v>18</v>
      </c>
      <c r="K1089" t="s">
        <v>6991</v>
      </c>
      <c r="L1089" t="s">
        <v>10647</v>
      </c>
      <c r="M1089" s="41">
        <v>64791422</v>
      </c>
      <c r="N1089" s="41">
        <f>SUM(Table15[[#This Row],[Federal]:[Local]])</f>
        <v>586320</v>
      </c>
      <c r="O1089" s="41">
        <v>527688</v>
      </c>
      <c r="P1089" s="41"/>
      <c r="Q1089" s="41">
        <v>58632</v>
      </c>
    </row>
    <row r="1090" spans="7:17" x14ac:dyDescent="0.25">
      <c r="G1090">
        <v>2019</v>
      </c>
      <c r="H1090" s="49">
        <v>2018</v>
      </c>
      <c r="I1090" t="e">
        <f>VLOOKUP(K1090,Table3[#All],2,FALSE)</f>
        <v>#N/A</v>
      </c>
      <c r="J1090" t="s">
        <v>18</v>
      </c>
      <c r="K1090" t="s">
        <v>6991</v>
      </c>
      <c r="L1090" t="s">
        <v>10648</v>
      </c>
      <c r="M1090" s="41">
        <v>64791422</v>
      </c>
      <c r="N1090" s="41">
        <f>SUM(Table15[[#This Row],[Federal]:[Local]])</f>
        <v>60000</v>
      </c>
      <c r="O1090" s="41">
        <v>54000</v>
      </c>
      <c r="P1090" s="41"/>
      <c r="Q1090" s="41">
        <v>6000</v>
      </c>
    </row>
    <row r="1091" spans="7:17" x14ac:dyDescent="0.25">
      <c r="G1091">
        <v>2019</v>
      </c>
      <c r="H1091" s="49">
        <v>2018</v>
      </c>
      <c r="I1091" t="e">
        <f>VLOOKUP(K1091,Table3[#All],2,FALSE)</f>
        <v>#N/A</v>
      </c>
      <c r="J1091" t="s">
        <v>18</v>
      </c>
      <c r="K1091" t="s">
        <v>7291</v>
      </c>
      <c r="L1091" t="s">
        <v>10649</v>
      </c>
      <c r="M1091" s="41">
        <v>64791422</v>
      </c>
      <c r="N1091" s="41">
        <f>SUM(Table15[[#This Row],[Federal]:[Local]])</f>
        <v>15000</v>
      </c>
      <c r="O1091" s="41">
        <v>13500</v>
      </c>
      <c r="P1091" s="41"/>
      <c r="Q1091" s="41">
        <v>1500</v>
      </c>
    </row>
    <row r="1092" spans="7:17" x14ac:dyDescent="0.25">
      <c r="G1092">
        <v>2019</v>
      </c>
      <c r="H1092" s="49">
        <v>2018</v>
      </c>
      <c r="I1092" t="e">
        <f>VLOOKUP(K1092,Table3[#All],2,FALSE)</f>
        <v>#N/A</v>
      </c>
      <c r="J1092" t="s">
        <v>18</v>
      </c>
      <c r="K1092" t="s">
        <v>7291</v>
      </c>
      <c r="L1092" t="s">
        <v>10650</v>
      </c>
      <c r="M1092" s="41">
        <v>64791422</v>
      </c>
      <c r="N1092" s="41">
        <f>SUM(Table15[[#This Row],[Federal]:[Local]])</f>
        <v>285000</v>
      </c>
      <c r="O1092" s="41">
        <v>256500</v>
      </c>
      <c r="P1092" s="41"/>
      <c r="Q1092" s="41">
        <v>28500</v>
      </c>
    </row>
    <row r="1093" spans="7:17" x14ac:dyDescent="0.25">
      <c r="G1093">
        <v>2019</v>
      </c>
      <c r="H1093" s="49">
        <v>2018</v>
      </c>
      <c r="I1093" t="e">
        <f>VLOOKUP(K1093,Table3[#All],2,FALSE)</f>
        <v>#N/A</v>
      </c>
      <c r="J1093" t="s">
        <v>18</v>
      </c>
      <c r="K1093" t="s">
        <v>7595</v>
      </c>
      <c r="L1093" t="s">
        <v>10651</v>
      </c>
      <c r="M1093" s="41">
        <v>64791422</v>
      </c>
      <c r="N1093" s="41">
        <f>SUM(Table15[[#This Row],[Federal]:[Local]])</f>
        <v>180000</v>
      </c>
      <c r="O1093" s="41">
        <v>162000</v>
      </c>
      <c r="P1093" s="41"/>
      <c r="Q1093" s="41">
        <v>18000</v>
      </c>
    </row>
    <row r="1094" spans="7:17" x14ac:dyDescent="0.25">
      <c r="G1094">
        <v>2019</v>
      </c>
      <c r="H1094" s="49">
        <v>2018</v>
      </c>
      <c r="I1094" t="e">
        <f>VLOOKUP(K1094,Table3[#All],2,FALSE)</f>
        <v>#N/A</v>
      </c>
      <c r="J1094" t="s">
        <v>18</v>
      </c>
      <c r="K1094" t="s">
        <v>7967</v>
      </c>
      <c r="L1094" t="s">
        <v>10652</v>
      </c>
      <c r="M1094" s="41">
        <v>64791422</v>
      </c>
      <c r="N1094" s="41">
        <f>SUM(Table15[[#This Row],[Federal]:[Local]])</f>
        <v>361000</v>
      </c>
      <c r="O1094" s="41">
        <v>270750</v>
      </c>
      <c r="P1094" s="41"/>
      <c r="Q1094" s="41">
        <v>90250</v>
      </c>
    </row>
    <row r="1095" spans="7:17" x14ac:dyDescent="0.25">
      <c r="G1095">
        <v>2019</v>
      </c>
      <c r="H1095" s="49">
        <v>2018</v>
      </c>
      <c r="I1095" t="e">
        <f>VLOOKUP(K1095,Table3[#All],2,FALSE)</f>
        <v>#N/A</v>
      </c>
      <c r="J1095" t="s">
        <v>18</v>
      </c>
      <c r="K1095" t="s">
        <v>7967</v>
      </c>
      <c r="L1095" t="s">
        <v>10653</v>
      </c>
      <c r="M1095" s="41">
        <v>64791422</v>
      </c>
      <c r="N1095" s="41">
        <f>SUM(Table15[[#This Row],[Federal]:[Local]])</f>
        <v>150000</v>
      </c>
      <c r="O1095" s="41">
        <v>112500</v>
      </c>
      <c r="P1095" s="41"/>
      <c r="Q1095" s="41">
        <v>37500</v>
      </c>
    </row>
    <row r="1096" spans="7:17" x14ac:dyDescent="0.25">
      <c r="G1096">
        <v>2019</v>
      </c>
      <c r="H1096" s="49">
        <v>2018</v>
      </c>
      <c r="I1096" t="e">
        <f>VLOOKUP(K1096,Table3[#All],2,FALSE)</f>
        <v>#N/A</v>
      </c>
      <c r="J1096" t="s">
        <v>18</v>
      </c>
      <c r="K1096" t="s">
        <v>7967</v>
      </c>
      <c r="L1096" t="s">
        <v>10654</v>
      </c>
      <c r="M1096" s="41">
        <v>64791422</v>
      </c>
      <c r="N1096" s="41">
        <f>SUM(Table15[[#This Row],[Federal]:[Local]])</f>
        <v>100000</v>
      </c>
      <c r="O1096" s="41">
        <v>75000</v>
      </c>
      <c r="P1096" s="41"/>
      <c r="Q1096" s="41">
        <v>25000</v>
      </c>
    </row>
    <row r="1097" spans="7:17" x14ac:dyDescent="0.25">
      <c r="G1097">
        <v>2019</v>
      </c>
      <c r="H1097" s="49">
        <v>2018</v>
      </c>
      <c r="I1097" t="e">
        <f>VLOOKUP(K1097,Table3[#All],2,FALSE)</f>
        <v>#N/A</v>
      </c>
      <c r="J1097" t="s">
        <v>18</v>
      </c>
      <c r="K1097" t="s">
        <v>7967</v>
      </c>
      <c r="L1097" t="s">
        <v>10655</v>
      </c>
      <c r="M1097" s="41">
        <v>64791422</v>
      </c>
      <c r="N1097" s="41">
        <f>SUM(Table15[[#This Row],[Federal]:[Local]])</f>
        <v>70000</v>
      </c>
      <c r="O1097" s="41">
        <v>52500</v>
      </c>
      <c r="P1097" s="41"/>
      <c r="Q1097" s="41">
        <v>17500</v>
      </c>
    </row>
    <row r="1098" spans="7:17" x14ac:dyDescent="0.25">
      <c r="G1098">
        <v>2019</v>
      </c>
      <c r="H1098" s="49">
        <v>2018</v>
      </c>
      <c r="I1098" t="e">
        <f>VLOOKUP(K1098,Table3[#All],2,FALSE)</f>
        <v>#N/A</v>
      </c>
      <c r="J1098" t="s">
        <v>18</v>
      </c>
      <c r="K1098" t="s">
        <v>10656</v>
      </c>
      <c r="L1098" t="s">
        <v>10194</v>
      </c>
      <c r="M1098" s="41">
        <v>64791422</v>
      </c>
      <c r="N1098" s="41">
        <f>SUM(Table15[[#This Row],[Federal]:[Local]])</f>
        <v>40000</v>
      </c>
      <c r="O1098" s="41"/>
      <c r="P1098" s="41">
        <v>36000</v>
      </c>
      <c r="Q1098" s="41">
        <v>4000</v>
      </c>
    </row>
    <row r="1099" spans="7:17" x14ac:dyDescent="0.25">
      <c r="G1099">
        <v>2019</v>
      </c>
      <c r="H1099" s="49">
        <v>2018</v>
      </c>
      <c r="I1099" t="e">
        <f>VLOOKUP(K1099,Table3[#All],2,FALSE)</f>
        <v>#N/A</v>
      </c>
      <c r="J1099" t="s">
        <v>18</v>
      </c>
      <c r="K1099" t="s">
        <v>10656</v>
      </c>
      <c r="L1099" t="s">
        <v>10195</v>
      </c>
      <c r="M1099" s="41">
        <v>64791422</v>
      </c>
      <c r="N1099" s="41">
        <f>SUM(Table15[[#This Row],[Federal]:[Local]])</f>
        <v>15000</v>
      </c>
      <c r="O1099" s="41"/>
      <c r="P1099" s="41">
        <v>13500</v>
      </c>
      <c r="Q1099" s="41">
        <v>1500</v>
      </c>
    </row>
    <row r="1100" spans="7:17" x14ac:dyDescent="0.25">
      <c r="G1100">
        <v>2019</v>
      </c>
      <c r="H1100" s="49">
        <v>2018</v>
      </c>
      <c r="I1100" t="e">
        <f>VLOOKUP(K1100,Table3[#All],2,FALSE)</f>
        <v>#N/A</v>
      </c>
      <c r="J1100" t="s">
        <v>18</v>
      </c>
      <c r="K1100" t="s">
        <v>10656</v>
      </c>
      <c r="L1100" t="s">
        <v>10192</v>
      </c>
      <c r="M1100" s="41">
        <v>64791422</v>
      </c>
      <c r="N1100" s="41">
        <f>SUM(Table15[[#This Row],[Federal]:[Local]])</f>
        <v>275000</v>
      </c>
      <c r="O1100" s="41"/>
      <c r="P1100" s="41">
        <v>247500</v>
      </c>
      <c r="Q1100" s="41">
        <v>27500</v>
      </c>
    </row>
    <row r="1101" spans="7:17" x14ac:dyDescent="0.25">
      <c r="G1101">
        <v>2019</v>
      </c>
      <c r="H1101" s="49">
        <v>2018</v>
      </c>
      <c r="I1101" t="e">
        <f>VLOOKUP(K1101,Table3[#All],2,FALSE)</f>
        <v>#N/A</v>
      </c>
      <c r="J1101" t="s">
        <v>18</v>
      </c>
      <c r="K1101" t="s">
        <v>10656</v>
      </c>
      <c r="L1101" t="s">
        <v>10193</v>
      </c>
      <c r="M1101" s="41">
        <v>64791422</v>
      </c>
      <c r="N1101" s="41">
        <f>SUM(Table15[[#This Row],[Federal]:[Local]])</f>
        <v>66000</v>
      </c>
      <c r="O1101" s="41"/>
      <c r="P1101" s="41">
        <v>59400</v>
      </c>
      <c r="Q1101" s="41">
        <v>6600</v>
      </c>
    </row>
    <row r="1102" spans="7:17" x14ac:dyDescent="0.25">
      <c r="G1102">
        <v>2019</v>
      </c>
      <c r="H1102" s="49">
        <v>2018</v>
      </c>
      <c r="I1102" t="str">
        <f>VLOOKUP(K1102,Table3[#All],2,FALSE)</f>
        <v>SEP</v>
      </c>
      <c r="J1102" t="s">
        <v>51</v>
      </c>
      <c r="K1102" t="s">
        <v>10894</v>
      </c>
      <c r="L1102" t="s">
        <v>10657</v>
      </c>
      <c r="M1102" s="41">
        <v>64791422</v>
      </c>
      <c r="N1102" s="41">
        <f>SUM(Table15[[#This Row],[Federal]:[Local]])</f>
        <v>2691700</v>
      </c>
      <c r="O1102" s="41">
        <v>2422530</v>
      </c>
      <c r="P1102" s="41"/>
      <c r="Q1102" s="41">
        <v>269170</v>
      </c>
    </row>
    <row r="1103" spans="7:17" x14ac:dyDescent="0.25">
      <c r="G1103">
        <v>2019</v>
      </c>
      <c r="H1103" s="49">
        <v>2018</v>
      </c>
      <c r="I1103" t="e">
        <f>VLOOKUP(K1103,Table3[#All],2,FALSE)</f>
        <v>#N/A</v>
      </c>
      <c r="J1103" t="s">
        <v>18</v>
      </c>
      <c r="K1103" t="s">
        <v>8401</v>
      </c>
      <c r="L1103" t="s">
        <v>10658</v>
      </c>
      <c r="M1103" s="41">
        <v>64791422</v>
      </c>
      <c r="N1103" s="41">
        <f>SUM(Table15[[#This Row],[Federal]:[Local]])</f>
        <v>5000</v>
      </c>
      <c r="O1103" s="41">
        <v>4500</v>
      </c>
      <c r="P1103" s="41"/>
      <c r="Q1103" s="41">
        <v>500</v>
      </c>
    </row>
    <row r="1104" spans="7:17" x14ac:dyDescent="0.25">
      <c r="G1104">
        <v>2019</v>
      </c>
      <c r="H1104" s="49">
        <v>2018</v>
      </c>
      <c r="I1104" t="e">
        <f>VLOOKUP(K1104,Table3[#All],2,FALSE)</f>
        <v>#N/A</v>
      </c>
      <c r="J1104" t="s">
        <v>18</v>
      </c>
      <c r="K1104" t="s">
        <v>8401</v>
      </c>
      <c r="L1104" t="s">
        <v>10659</v>
      </c>
      <c r="M1104" s="41">
        <v>64791422</v>
      </c>
      <c r="N1104" s="41">
        <f>SUM(Table15[[#This Row],[Federal]:[Local]])</f>
        <v>100000</v>
      </c>
      <c r="O1104" s="41">
        <v>90000</v>
      </c>
      <c r="P1104" s="41"/>
      <c r="Q1104" s="41">
        <v>10000</v>
      </c>
    </row>
    <row r="1105" spans="7:17" x14ac:dyDescent="0.25">
      <c r="G1105">
        <v>2019</v>
      </c>
      <c r="H1105" s="49">
        <v>2018</v>
      </c>
      <c r="I1105" t="e">
        <f>VLOOKUP(K1105,Table3[#All],2,FALSE)</f>
        <v>#N/A</v>
      </c>
      <c r="J1105" t="s">
        <v>18</v>
      </c>
      <c r="K1105" t="s">
        <v>8401</v>
      </c>
      <c r="L1105" t="s">
        <v>10660</v>
      </c>
      <c r="M1105" s="41">
        <v>64791422</v>
      </c>
      <c r="N1105" s="41">
        <f>SUM(Table15[[#This Row],[Federal]:[Local]])</f>
        <v>75000</v>
      </c>
      <c r="O1105" s="41"/>
      <c r="P1105" s="41">
        <v>37500</v>
      </c>
      <c r="Q1105" s="41">
        <v>37500</v>
      </c>
    </row>
    <row r="1106" spans="7:17" x14ac:dyDescent="0.25">
      <c r="G1106">
        <v>2019</v>
      </c>
      <c r="H1106" s="49">
        <v>2018</v>
      </c>
      <c r="I1106" t="e">
        <f>VLOOKUP(K1106,Table3[#All],2,FALSE)</f>
        <v>#N/A</v>
      </c>
      <c r="J1106" t="s">
        <v>18</v>
      </c>
      <c r="K1106" t="s">
        <v>8433</v>
      </c>
      <c r="L1106" t="s">
        <v>9963</v>
      </c>
      <c r="M1106" s="41">
        <v>64791422</v>
      </c>
      <c r="N1106" s="41">
        <f>SUM(Table15[[#This Row],[Federal]:[Local]])</f>
        <v>320000</v>
      </c>
      <c r="O1106" s="41">
        <v>288000</v>
      </c>
      <c r="P1106" s="41"/>
      <c r="Q1106" s="41">
        <v>32000</v>
      </c>
    </row>
    <row r="1107" spans="7:17" x14ac:dyDescent="0.25">
      <c r="G1107">
        <v>2019</v>
      </c>
      <c r="H1107" s="49">
        <v>2018</v>
      </c>
      <c r="I1107" t="e">
        <f>VLOOKUP(K1107,Table3[#All],2,FALSE)</f>
        <v>#N/A</v>
      </c>
      <c r="J1107" t="s">
        <v>18</v>
      </c>
      <c r="K1107" t="s">
        <v>8788</v>
      </c>
      <c r="L1107" t="s">
        <v>10145</v>
      </c>
      <c r="M1107" s="41">
        <v>64791422</v>
      </c>
      <c r="N1107" s="41">
        <f>SUM(Table15[[#This Row],[Federal]:[Local]])</f>
        <v>250000</v>
      </c>
      <c r="O1107" s="41"/>
      <c r="P1107" s="41">
        <v>225000</v>
      </c>
      <c r="Q1107" s="41">
        <v>25000</v>
      </c>
    </row>
    <row r="1108" spans="7:17" x14ac:dyDescent="0.25">
      <c r="G1108">
        <v>2019</v>
      </c>
      <c r="H1108" s="49">
        <v>2018</v>
      </c>
      <c r="I1108" t="e">
        <f>VLOOKUP(K1108,Table3[#All],2,FALSE)</f>
        <v>#N/A</v>
      </c>
      <c r="J1108" t="s">
        <v>18</v>
      </c>
      <c r="K1108" t="s">
        <v>8788</v>
      </c>
      <c r="L1108" t="s">
        <v>10140</v>
      </c>
      <c r="M1108" s="41">
        <v>64791422</v>
      </c>
      <c r="N1108" s="41">
        <f>SUM(Table15[[#This Row],[Federal]:[Local]])</f>
        <v>17000</v>
      </c>
      <c r="O1108" s="41"/>
      <c r="P1108" s="41">
        <v>15300</v>
      </c>
      <c r="Q1108" s="41">
        <v>1700</v>
      </c>
    </row>
    <row r="1109" spans="7:17" x14ac:dyDescent="0.25">
      <c r="G1109">
        <v>2019</v>
      </c>
      <c r="H1109" s="49">
        <v>2018</v>
      </c>
      <c r="I1109" t="e">
        <f>VLOOKUP(K1109,Table3[#All],2,FALSE)</f>
        <v>#N/A</v>
      </c>
      <c r="J1109" t="s">
        <v>18</v>
      </c>
      <c r="K1109" t="s">
        <v>8788</v>
      </c>
      <c r="L1109" t="s">
        <v>10141</v>
      </c>
      <c r="M1109" s="41">
        <v>64791422</v>
      </c>
      <c r="N1109" s="41">
        <f>SUM(Table15[[#This Row],[Federal]:[Local]])</f>
        <v>143000</v>
      </c>
      <c r="O1109" s="41"/>
      <c r="P1109" s="41">
        <v>128700</v>
      </c>
      <c r="Q1109" s="41">
        <v>14300</v>
      </c>
    </row>
    <row r="1110" spans="7:17" x14ac:dyDescent="0.25">
      <c r="G1110">
        <v>2019</v>
      </c>
      <c r="H1110" s="49">
        <v>2018</v>
      </c>
      <c r="I1110" t="e">
        <f>VLOOKUP(K1110,Table3[#All],2,FALSE)</f>
        <v>#N/A</v>
      </c>
      <c r="J1110" t="s">
        <v>18</v>
      </c>
      <c r="K1110" t="s">
        <v>8788</v>
      </c>
      <c r="L1110" t="s">
        <v>10142</v>
      </c>
      <c r="M1110" s="41">
        <v>64791422</v>
      </c>
      <c r="N1110" s="41">
        <f>SUM(Table15[[#This Row],[Federal]:[Local]])</f>
        <v>6000</v>
      </c>
      <c r="O1110" s="41"/>
      <c r="P1110" s="41">
        <v>5400</v>
      </c>
      <c r="Q1110" s="41">
        <v>600</v>
      </c>
    </row>
    <row r="1111" spans="7:17" x14ac:dyDescent="0.25">
      <c r="G1111">
        <v>2019</v>
      </c>
      <c r="H1111" s="49">
        <v>2018</v>
      </c>
      <c r="I1111" t="e">
        <f>VLOOKUP(K1111,Table3[#All],2,FALSE)</f>
        <v>#N/A</v>
      </c>
      <c r="J1111" t="s">
        <v>18</v>
      </c>
      <c r="K1111" t="s">
        <v>8788</v>
      </c>
      <c r="L1111" t="s">
        <v>10143</v>
      </c>
      <c r="M1111" s="41">
        <v>64791422</v>
      </c>
      <c r="N1111" s="41">
        <f>SUM(Table15[[#This Row],[Federal]:[Local]])</f>
        <v>3498</v>
      </c>
      <c r="O1111" s="41"/>
      <c r="P1111" s="41">
        <v>3148</v>
      </c>
      <c r="Q1111" s="41">
        <v>350</v>
      </c>
    </row>
    <row r="1112" spans="7:17" x14ac:dyDescent="0.25">
      <c r="G1112">
        <v>2019</v>
      </c>
      <c r="H1112" s="49">
        <v>2018</v>
      </c>
      <c r="I1112" t="e">
        <f>VLOOKUP(K1112,Table3[#All],2,FALSE)</f>
        <v>#N/A</v>
      </c>
      <c r="J1112" t="s">
        <v>18</v>
      </c>
      <c r="K1112" t="s">
        <v>8788</v>
      </c>
      <c r="L1112" t="s">
        <v>10144</v>
      </c>
      <c r="M1112" s="41">
        <v>64791422</v>
      </c>
      <c r="N1112" s="41">
        <f>SUM(Table15[[#This Row],[Federal]:[Local]])</f>
        <v>16020</v>
      </c>
      <c r="O1112" s="41"/>
      <c r="P1112" s="41">
        <v>14418</v>
      </c>
      <c r="Q1112" s="41">
        <v>1602</v>
      </c>
    </row>
    <row r="1113" spans="7:17" x14ac:dyDescent="0.25">
      <c r="G1113">
        <v>2019</v>
      </c>
      <c r="H1113" s="49">
        <v>2018</v>
      </c>
      <c r="I1113" t="e">
        <f>VLOOKUP(K1113,Table3[#All],2,FALSE)</f>
        <v>#N/A</v>
      </c>
      <c r="J1113" t="s">
        <v>18</v>
      </c>
      <c r="K1113" t="s">
        <v>8788</v>
      </c>
      <c r="L1113" t="s">
        <v>9534</v>
      </c>
      <c r="M1113" s="41">
        <v>64791422</v>
      </c>
      <c r="N1113" s="41">
        <f>SUM(Table15[[#This Row],[Federal]:[Local]])</f>
        <v>61686</v>
      </c>
      <c r="O1113" s="41"/>
      <c r="P1113" s="41">
        <v>55517</v>
      </c>
      <c r="Q1113" s="41">
        <v>6169</v>
      </c>
    </row>
    <row r="1114" spans="7:17" x14ac:dyDescent="0.25">
      <c r="G1114">
        <v>2019</v>
      </c>
      <c r="H1114" s="49">
        <v>2018</v>
      </c>
      <c r="I1114" t="e">
        <f>VLOOKUP(K1114,Table3[#All],2,FALSE)</f>
        <v>#N/A</v>
      </c>
      <c r="J1114" t="s">
        <v>18</v>
      </c>
      <c r="K1114" t="s">
        <v>8803</v>
      </c>
      <c r="L1114" t="s">
        <v>10212</v>
      </c>
      <c r="M1114" s="41">
        <v>64791422</v>
      </c>
      <c r="N1114" s="41">
        <f>SUM(Table15[[#This Row],[Federal]:[Local]])</f>
        <v>322500</v>
      </c>
      <c r="O1114" s="41">
        <v>290250</v>
      </c>
      <c r="P1114" s="41"/>
      <c r="Q1114" s="41">
        <v>32250</v>
      </c>
    </row>
    <row r="1115" spans="7:17" x14ac:dyDescent="0.25">
      <c r="G1115">
        <v>2019</v>
      </c>
      <c r="H1115" s="49">
        <v>2018</v>
      </c>
      <c r="I1115" t="e">
        <f>VLOOKUP(K1115,Table3[#All],2,FALSE)</f>
        <v>#N/A</v>
      </c>
      <c r="J1115" t="s">
        <v>18</v>
      </c>
      <c r="K1115" t="s">
        <v>8803</v>
      </c>
      <c r="L1115" t="s">
        <v>10209</v>
      </c>
      <c r="M1115" s="41">
        <v>64791422</v>
      </c>
      <c r="N1115" s="41">
        <f>SUM(Table15[[#This Row],[Federal]:[Local]])</f>
        <v>90000</v>
      </c>
      <c r="O1115" s="41">
        <v>81000</v>
      </c>
      <c r="P1115" s="41"/>
      <c r="Q1115" s="41">
        <v>9000</v>
      </c>
    </row>
    <row r="1116" spans="7:17" x14ac:dyDescent="0.25">
      <c r="G1116">
        <v>2019</v>
      </c>
      <c r="H1116" s="49">
        <v>2018</v>
      </c>
      <c r="I1116" t="e">
        <f>VLOOKUP(K1116,Table3[#All],2,FALSE)</f>
        <v>#N/A</v>
      </c>
      <c r="J1116" t="s">
        <v>18</v>
      </c>
      <c r="K1116" t="s">
        <v>8803</v>
      </c>
      <c r="L1116" t="s">
        <v>10210</v>
      </c>
      <c r="M1116" s="41">
        <v>64791422</v>
      </c>
      <c r="N1116" s="41">
        <f>SUM(Table15[[#This Row],[Federal]:[Local]])</f>
        <v>278800</v>
      </c>
      <c r="O1116" s="41">
        <v>250920</v>
      </c>
      <c r="P1116" s="41"/>
      <c r="Q1116" s="41">
        <v>27880</v>
      </c>
    </row>
    <row r="1117" spans="7:17" x14ac:dyDescent="0.25">
      <c r="G1117">
        <v>2019</v>
      </c>
      <c r="H1117" s="49">
        <v>2018</v>
      </c>
      <c r="I1117" t="e">
        <f>VLOOKUP(K1117,Table3[#All],2,FALSE)</f>
        <v>#N/A</v>
      </c>
      <c r="J1117" t="s">
        <v>18</v>
      </c>
      <c r="K1117" t="s">
        <v>8803</v>
      </c>
      <c r="L1117" t="s">
        <v>10211</v>
      </c>
      <c r="M1117" s="41">
        <v>64791422</v>
      </c>
      <c r="N1117" s="41">
        <f>SUM(Table15[[#This Row],[Federal]:[Local]])</f>
        <v>45000</v>
      </c>
      <c r="O1117" s="41">
        <v>40500</v>
      </c>
      <c r="P1117" s="41"/>
      <c r="Q1117" s="41">
        <v>4500</v>
      </c>
    </row>
    <row r="1118" spans="7:17" x14ac:dyDescent="0.25">
      <c r="G1118">
        <v>2019</v>
      </c>
      <c r="H1118" s="49">
        <v>2018</v>
      </c>
      <c r="I1118" t="e">
        <f>VLOOKUP(K1118,Table3[#All],2,FALSE)</f>
        <v>#N/A</v>
      </c>
      <c r="J1118" t="s">
        <v>18</v>
      </c>
      <c r="K1118" t="s">
        <v>8803</v>
      </c>
      <c r="L1118" t="s">
        <v>10213</v>
      </c>
      <c r="M1118" s="41">
        <v>64791422</v>
      </c>
      <c r="N1118" s="41">
        <f>SUM(Table15[[#This Row],[Federal]:[Local]])</f>
        <v>382500</v>
      </c>
      <c r="O1118" s="41">
        <v>344250</v>
      </c>
      <c r="P1118" s="41"/>
      <c r="Q1118" s="41">
        <v>38250</v>
      </c>
    </row>
    <row r="1119" spans="7:17" x14ac:dyDescent="0.25">
      <c r="G1119">
        <v>2019</v>
      </c>
      <c r="H1119" s="49">
        <v>2018</v>
      </c>
      <c r="I1119" t="e">
        <f>VLOOKUP(K1119,Table3[#All],2,FALSE)</f>
        <v>#N/A</v>
      </c>
      <c r="J1119" t="s">
        <v>18</v>
      </c>
      <c r="K1119" t="s">
        <v>8815</v>
      </c>
      <c r="L1119" t="s">
        <v>10422</v>
      </c>
      <c r="M1119" s="41">
        <v>64791422</v>
      </c>
      <c r="N1119" s="41">
        <f>SUM(Table15[[#This Row],[Federal]:[Local]])</f>
        <v>30000</v>
      </c>
      <c r="O1119" s="41">
        <v>27000</v>
      </c>
      <c r="P1119" s="41"/>
      <c r="Q1119" s="41">
        <v>3000</v>
      </c>
    </row>
    <row r="1120" spans="7:17" x14ac:dyDescent="0.25">
      <c r="G1120">
        <v>2019</v>
      </c>
      <c r="H1120" s="49">
        <v>2018</v>
      </c>
      <c r="I1120" t="e">
        <f>VLOOKUP(K1120,Table3[#All],2,FALSE)</f>
        <v>#N/A</v>
      </c>
      <c r="J1120" t="s">
        <v>18</v>
      </c>
      <c r="K1120" t="s">
        <v>8815</v>
      </c>
      <c r="L1120" t="s">
        <v>10661</v>
      </c>
      <c r="M1120" s="41">
        <v>64791422</v>
      </c>
      <c r="N1120" s="41">
        <f>SUM(Table15[[#This Row],[Federal]:[Local]])</f>
        <v>205000</v>
      </c>
      <c r="O1120" s="41">
        <v>184500</v>
      </c>
      <c r="P1120" s="41"/>
      <c r="Q1120" s="41">
        <v>20500</v>
      </c>
    </row>
    <row r="1121" spans="7:17" x14ac:dyDescent="0.25">
      <c r="G1121">
        <v>2019</v>
      </c>
      <c r="H1121" s="49">
        <v>2018</v>
      </c>
      <c r="I1121" t="e">
        <f>VLOOKUP(K1121,Table3[#All],2,FALSE)</f>
        <v>#N/A</v>
      </c>
      <c r="J1121" t="s">
        <v>18</v>
      </c>
      <c r="K1121" t="s">
        <v>8815</v>
      </c>
      <c r="L1121" t="s">
        <v>10417</v>
      </c>
      <c r="M1121" s="41">
        <v>64791422</v>
      </c>
      <c r="N1121" s="41">
        <f>SUM(Table15[[#This Row],[Federal]:[Local]])</f>
        <v>200000</v>
      </c>
      <c r="O1121" s="41">
        <v>180000</v>
      </c>
      <c r="P1121" s="41"/>
      <c r="Q1121" s="41">
        <v>20000</v>
      </c>
    </row>
    <row r="1122" spans="7:17" x14ac:dyDescent="0.25">
      <c r="G1122">
        <v>2019</v>
      </c>
      <c r="H1122" s="49">
        <v>2018</v>
      </c>
      <c r="I1122" t="e">
        <f>VLOOKUP(K1122,Table3[#All],2,FALSE)</f>
        <v>#N/A</v>
      </c>
      <c r="J1122" t="s">
        <v>18</v>
      </c>
      <c r="K1122" t="s">
        <v>8815</v>
      </c>
      <c r="L1122" t="s">
        <v>10423</v>
      </c>
      <c r="M1122" s="41">
        <v>64791422</v>
      </c>
      <c r="N1122" s="41">
        <f>SUM(Table15[[#This Row],[Federal]:[Local]])</f>
        <v>85000</v>
      </c>
      <c r="O1122" s="41">
        <v>76500</v>
      </c>
      <c r="P1122" s="41"/>
      <c r="Q1122" s="41">
        <v>8500</v>
      </c>
    </row>
    <row r="1123" spans="7:17" x14ac:dyDescent="0.25">
      <c r="G1123">
        <v>2019</v>
      </c>
      <c r="H1123" s="49">
        <v>2018</v>
      </c>
      <c r="I1123" t="e">
        <f>VLOOKUP(K1123,Table3[#All],2,FALSE)</f>
        <v>#N/A</v>
      </c>
      <c r="J1123" t="s">
        <v>18</v>
      </c>
      <c r="K1123" t="s">
        <v>8815</v>
      </c>
      <c r="L1123" t="s">
        <v>10418</v>
      </c>
      <c r="M1123" s="41">
        <v>64791422</v>
      </c>
      <c r="N1123" s="41">
        <f>SUM(Table15[[#This Row],[Federal]:[Local]])</f>
        <v>1067500</v>
      </c>
      <c r="O1123" s="41">
        <v>960750</v>
      </c>
      <c r="P1123" s="41"/>
      <c r="Q1123" s="41">
        <v>106750</v>
      </c>
    </row>
    <row r="1124" spans="7:17" x14ac:dyDescent="0.25">
      <c r="G1124">
        <v>2019</v>
      </c>
      <c r="H1124" s="49">
        <v>2018</v>
      </c>
      <c r="I1124" t="e">
        <f>VLOOKUP(K1124,Table3[#All],2,FALSE)</f>
        <v>#N/A</v>
      </c>
      <c r="J1124" t="s">
        <v>18</v>
      </c>
      <c r="K1124" t="s">
        <v>8815</v>
      </c>
      <c r="L1124" t="s">
        <v>10420</v>
      </c>
      <c r="M1124" s="41">
        <v>64791422</v>
      </c>
      <c r="N1124" s="41">
        <f>SUM(Table15[[#This Row],[Federal]:[Local]])</f>
        <v>125000</v>
      </c>
      <c r="O1124" s="41">
        <v>112500</v>
      </c>
      <c r="P1124" s="41"/>
      <c r="Q1124" s="41">
        <v>12500</v>
      </c>
    </row>
    <row r="1125" spans="7:17" x14ac:dyDescent="0.25">
      <c r="G1125">
        <v>2019</v>
      </c>
      <c r="H1125" s="49">
        <v>2018</v>
      </c>
      <c r="I1125" t="e">
        <f>VLOOKUP(K1125,Table3[#All],2,FALSE)</f>
        <v>#N/A</v>
      </c>
      <c r="J1125" t="s">
        <v>18</v>
      </c>
      <c r="K1125" t="s">
        <v>8848</v>
      </c>
      <c r="L1125" t="s">
        <v>10111</v>
      </c>
      <c r="M1125" s="41">
        <v>64791422</v>
      </c>
      <c r="N1125" s="41">
        <f>SUM(Table15[[#This Row],[Federal]:[Local]])</f>
        <v>76100</v>
      </c>
      <c r="O1125" s="41">
        <v>68490</v>
      </c>
      <c r="P1125" s="41"/>
      <c r="Q1125" s="41">
        <v>7610</v>
      </c>
    </row>
    <row r="1126" spans="7:17" x14ac:dyDescent="0.25">
      <c r="G1126">
        <v>2019</v>
      </c>
      <c r="H1126" s="49">
        <v>2018</v>
      </c>
      <c r="I1126" t="e">
        <f>VLOOKUP(K1126,Table3[#All],2,FALSE)</f>
        <v>#N/A</v>
      </c>
      <c r="J1126" t="s">
        <v>18</v>
      </c>
      <c r="K1126" t="s">
        <v>9087</v>
      </c>
      <c r="L1126" t="s">
        <v>10662</v>
      </c>
      <c r="M1126" s="41">
        <v>64791422</v>
      </c>
      <c r="N1126" s="41">
        <f>SUM(Table15[[#This Row],[Federal]:[Local]])</f>
        <v>85000</v>
      </c>
      <c r="O1126" s="41">
        <v>76500</v>
      </c>
      <c r="P1126" s="41"/>
      <c r="Q1126" s="41">
        <v>8500</v>
      </c>
    </row>
    <row r="1127" spans="7:17" x14ac:dyDescent="0.25">
      <c r="G1127">
        <v>2019</v>
      </c>
      <c r="H1127" s="49">
        <v>2018</v>
      </c>
      <c r="I1127" t="e">
        <f>VLOOKUP(K1127,Table3[#All],2,FALSE)</f>
        <v>#N/A</v>
      </c>
      <c r="J1127" t="s">
        <v>18</v>
      </c>
      <c r="K1127" t="s">
        <v>9087</v>
      </c>
      <c r="L1127" t="s">
        <v>10663</v>
      </c>
      <c r="M1127" s="41">
        <v>64791422</v>
      </c>
      <c r="N1127" s="41">
        <f>SUM(Table15[[#This Row],[Federal]:[Local]])</f>
        <v>185000</v>
      </c>
      <c r="O1127" s="41"/>
      <c r="P1127" s="41">
        <v>138750</v>
      </c>
      <c r="Q1127" s="41">
        <v>46250</v>
      </c>
    </row>
    <row r="1128" spans="7:17" x14ac:dyDescent="0.25">
      <c r="G1128">
        <v>2019</v>
      </c>
      <c r="H1128" s="49">
        <v>2018</v>
      </c>
      <c r="I1128" t="e">
        <f>VLOOKUP(K1128,Table3[#All],2,FALSE)</f>
        <v>#N/A</v>
      </c>
      <c r="J1128" t="s">
        <v>18</v>
      </c>
      <c r="K1128" t="s">
        <v>9294</v>
      </c>
      <c r="L1128" t="s">
        <v>10220</v>
      </c>
      <c r="M1128" s="41">
        <v>64791422</v>
      </c>
      <c r="N1128" s="41">
        <f>SUM(Table15[[#This Row],[Federal]:[Local]])</f>
        <v>110000</v>
      </c>
      <c r="O1128" s="41"/>
      <c r="P1128" s="41">
        <v>99000</v>
      </c>
      <c r="Q1128" s="41">
        <v>11000</v>
      </c>
    </row>
    <row r="1129" spans="7:17" x14ac:dyDescent="0.25">
      <c r="G1129">
        <v>2019</v>
      </c>
      <c r="H1129" s="49">
        <v>2018</v>
      </c>
      <c r="I1129" t="e">
        <f>VLOOKUP(K1129,Table3[#All],2,FALSE)</f>
        <v>#N/A</v>
      </c>
      <c r="J1129" t="s">
        <v>18</v>
      </c>
      <c r="K1129" t="s">
        <v>9294</v>
      </c>
      <c r="L1129" t="s">
        <v>10664</v>
      </c>
      <c r="M1129" s="41">
        <v>64791422</v>
      </c>
      <c r="N1129" s="41">
        <f>SUM(Table15[[#This Row],[Federal]:[Local]])</f>
        <v>250000</v>
      </c>
      <c r="O1129" s="41"/>
      <c r="P1129" s="41">
        <v>225000</v>
      </c>
      <c r="Q1129" s="41">
        <v>25000</v>
      </c>
    </row>
    <row r="1130" spans="7:17" x14ac:dyDescent="0.25">
      <c r="G1130">
        <v>2019</v>
      </c>
      <c r="H1130" s="49">
        <v>2018</v>
      </c>
      <c r="I1130" t="e">
        <f>VLOOKUP(K1130,Table3[#All],2,FALSE)</f>
        <v>#N/A</v>
      </c>
      <c r="J1130" t="s">
        <v>18</v>
      </c>
      <c r="K1130" t="s">
        <v>9294</v>
      </c>
      <c r="L1130" t="s">
        <v>10221</v>
      </c>
      <c r="M1130" s="41">
        <v>64791422</v>
      </c>
      <c r="N1130" s="41">
        <f>SUM(Table15[[#This Row],[Federal]:[Local]])</f>
        <v>180000</v>
      </c>
      <c r="O1130" s="41"/>
      <c r="P1130" s="41">
        <v>162000</v>
      </c>
      <c r="Q1130" s="41">
        <v>18000</v>
      </c>
    </row>
    <row r="1131" spans="7:17" x14ac:dyDescent="0.25">
      <c r="G1131">
        <v>2019</v>
      </c>
      <c r="H1131" s="49">
        <v>2018</v>
      </c>
      <c r="I1131" t="e">
        <f>VLOOKUP(K1131,Table3[#All],2,FALSE)</f>
        <v>#N/A</v>
      </c>
      <c r="J1131" t="s">
        <v>18</v>
      </c>
      <c r="K1131" t="s">
        <v>9294</v>
      </c>
      <c r="L1131" t="s">
        <v>10665</v>
      </c>
      <c r="M1131" s="41">
        <v>64791422</v>
      </c>
      <c r="N1131" s="41">
        <f>SUM(Table15[[#This Row],[Federal]:[Local]])</f>
        <v>50000</v>
      </c>
      <c r="O1131" s="41"/>
      <c r="P1131" s="41">
        <v>45000</v>
      </c>
      <c r="Q1131" s="41">
        <v>5000</v>
      </c>
    </row>
    <row r="1132" spans="7:17" x14ac:dyDescent="0.25">
      <c r="G1132">
        <v>2019</v>
      </c>
      <c r="H1132" s="49">
        <v>2018</v>
      </c>
      <c r="I1132" t="e">
        <f>VLOOKUP(K1132,Table3[#All],2,FALSE)</f>
        <v>#N/A</v>
      </c>
      <c r="J1132" t="s">
        <v>18</v>
      </c>
      <c r="K1132" t="s">
        <v>9294</v>
      </c>
      <c r="L1132" t="s">
        <v>10216</v>
      </c>
      <c r="M1132" s="41">
        <v>64791422</v>
      </c>
      <c r="N1132" s="41">
        <f>SUM(Table15[[#This Row],[Federal]:[Local]])</f>
        <v>430000</v>
      </c>
      <c r="O1132" s="41"/>
      <c r="P1132" s="41">
        <v>387000</v>
      </c>
      <c r="Q1132" s="41">
        <v>43000</v>
      </c>
    </row>
    <row r="1133" spans="7:17" x14ac:dyDescent="0.25">
      <c r="G1133">
        <v>2019</v>
      </c>
      <c r="H1133" s="49">
        <v>2018</v>
      </c>
      <c r="I1133" t="e">
        <f>VLOOKUP(K1133,Table3[#All],2,FALSE)</f>
        <v>#N/A</v>
      </c>
      <c r="J1133" t="s">
        <v>18</v>
      </c>
      <c r="K1133" t="s">
        <v>9294</v>
      </c>
      <c r="L1133" t="s">
        <v>10217</v>
      </c>
      <c r="M1133" s="41">
        <v>64791422</v>
      </c>
      <c r="N1133" s="41">
        <f>SUM(Table15[[#This Row],[Federal]:[Local]])</f>
        <v>30000</v>
      </c>
      <c r="O1133" s="41"/>
      <c r="P1133" s="41">
        <v>27000</v>
      </c>
      <c r="Q1133" s="41">
        <v>3000</v>
      </c>
    </row>
    <row r="1134" spans="7:17" x14ac:dyDescent="0.25">
      <c r="G1134">
        <v>2019</v>
      </c>
      <c r="H1134" s="49">
        <v>2018</v>
      </c>
      <c r="I1134" t="e">
        <f>VLOOKUP(K1134,Table3[#All],2,FALSE)</f>
        <v>#N/A</v>
      </c>
      <c r="J1134" t="s">
        <v>18</v>
      </c>
      <c r="K1134" t="s">
        <v>9294</v>
      </c>
      <c r="L1134" t="s">
        <v>10218</v>
      </c>
      <c r="M1134" s="41">
        <v>64791422</v>
      </c>
      <c r="N1134" s="41">
        <f>SUM(Table15[[#This Row],[Federal]:[Local]])</f>
        <v>310000</v>
      </c>
      <c r="O1134" s="41"/>
      <c r="P1134" s="41">
        <v>279000</v>
      </c>
      <c r="Q1134" s="41">
        <v>31000</v>
      </c>
    </row>
    <row r="1135" spans="7:17" x14ac:dyDescent="0.25">
      <c r="G1135">
        <v>2019</v>
      </c>
      <c r="H1135" s="49">
        <v>2018</v>
      </c>
      <c r="I1135" t="e">
        <f>VLOOKUP(K1135,Table3[#All],2,FALSE)</f>
        <v>#N/A</v>
      </c>
      <c r="J1135" t="s">
        <v>18</v>
      </c>
      <c r="K1135" t="s">
        <v>9294</v>
      </c>
      <c r="L1135" t="s">
        <v>10219</v>
      </c>
      <c r="M1135" s="41">
        <v>64791422</v>
      </c>
      <c r="N1135" s="41">
        <f>SUM(Table15[[#This Row],[Federal]:[Local]])</f>
        <v>10000</v>
      </c>
      <c r="O1135" s="41"/>
      <c r="P1135" s="41">
        <v>9000</v>
      </c>
      <c r="Q1135" s="41">
        <v>1000</v>
      </c>
    </row>
    <row r="1136" spans="7:17" x14ac:dyDescent="0.25">
      <c r="G1136">
        <v>2019</v>
      </c>
      <c r="H1136" s="49">
        <v>2018</v>
      </c>
      <c r="I1136" t="e">
        <f>VLOOKUP(K1136,Table3[#All],2,FALSE)</f>
        <v>#N/A</v>
      </c>
      <c r="J1136" t="s">
        <v>18</v>
      </c>
      <c r="K1136" t="s">
        <v>10666</v>
      </c>
      <c r="L1136" t="s">
        <v>10667</v>
      </c>
      <c r="M1136" s="41">
        <v>64791422</v>
      </c>
      <c r="N1136" s="41">
        <f>SUM(Table15[[#This Row],[Federal]:[Local]])</f>
        <v>105000</v>
      </c>
      <c r="O1136" s="41">
        <v>94500</v>
      </c>
      <c r="P1136" s="41"/>
      <c r="Q1136" s="41">
        <v>10500</v>
      </c>
    </row>
    <row r="1137" spans="7:17" x14ac:dyDescent="0.25">
      <c r="G1137">
        <v>2019</v>
      </c>
      <c r="H1137" s="49">
        <v>2018</v>
      </c>
      <c r="I1137" t="e">
        <f>VLOOKUP(K1137,Table3[#All],2,FALSE)</f>
        <v>#N/A</v>
      </c>
      <c r="J1137" t="s">
        <v>18</v>
      </c>
      <c r="K1137" t="s">
        <v>9888</v>
      </c>
      <c r="L1137" t="s">
        <v>10234</v>
      </c>
      <c r="M1137" s="41">
        <v>64791422</v>
      </c>
      <c r="N1137" s="41">
        <f>SUM(Table15[[#This Row],[Federal]:[Local]])</f>
        <v>40000</v>
      </c>
      <c r="O1137" s="41"/>
      <c r="P1137" s="41">
        <v>36000</v>
      </c>
      <c r="Q1137" s="41">
        <v>4000</v>
      </c>
    </row>
    <row r="1138" spans="7:17" x14ac:dyDescent="0.25">
      <c r="G1138">
        <v>2019</v>
      </c>
      <c r="H1138" s="49">
        <v>2018</v>
      </c>
      <c r="I1138" t="e">
        <f>VLOOKUP(K1138,Table3[#All],2,FALSE)</f>
        <v>#N/A</v>
      </c>
      <c r="J1138" t="s">
        <v>18</v>
      </c>
      <c r="K1138" t="s">
        <v>9888</v>
      </c>
      <c r="L1138" t="s">
        <v>10237</v>
      </c>
      <c r="M1138" s="41">
        <v>64791422</v>
      </c>
      <c r="N1138" s="41">
        <f>SUM(Table15[[#This Row],[Federal]:[Local]])</f>
        <v>10000</v>
      </c>
      <c r="O1138" s="41"/>
      <c r="P1138" s="41">
        <v>9000</v>
      </c>
      <c r="Q1138" s="41">
        <v>1000</v>
      </c>
    </row>
    <row r="1139" spans="7:17" x14ac:dyDescent="0.25">
      <c r="G1139">
        <v>2019</v>
      </c>
      <c r="H1139" s="49">
        <v>2018</v>
      </c>
      <c r="I1139" t="e">
        <f>VLOOKUP(K1139,Table3[#All],2,FALSE)</f>
        <v>#N/A</v>
      </c>
      <c r="J1139" t="s">
        <v>18</v>
      </c>
      <c r="K1139" t="s">
        <v>9888</v>
      </c>
      <c r="L1139" t="s">
        <v>10230</v>
      </c>
      <c r="M1139" s="41">
        <v>64791422</v>
      </c>
      <c r="N1139" s="41">
        <f>SUM(Table15[[#This Row],[Federal]:[Local]])</f>
        <v>60000</v>
      </c>
      <c r="O1139" s="41"/>
      <c r="P1139" s="41">
        <v>54000</v>
      </c>
      <c r="Q1139" s="41">
        <v>6000</v>
      </c>
    </row>
    <row r="1140" spans="7:17" x14ac:dyDescent="0.25">
      <c r="G1140">
        <v>2019</v>
      </c>
      <c r="H1140" s="49">
        <v>2018</v>
      </c>
      <c r="I1140" t="e">
        <f>VLOOKUP(K1140,Table3[#All],2,FALSE)</f>
        <v>#N/A</v>
      </c>
      <c r="J1140" t="s">
        <v>18</v>
      </c>
      <c r="K1140" t="s">
        <v>9888</v>
      </c>
      <c r="L1140" t="s">
        <v>9843</v>
      </c>
      <c r="M1140" s="41">
        <v>64791422</v>
      </c>
      <c r="N1140" s="41">
        <f>SUM(Table15[[#This Row],[Federal]:[Local]])</f>
        <v>230000</v>
      </c>
      <c r="O1140" s="41"/>
      <c r="P1140" s="41">
        <v>207000</v>
      </c>
      <c r="Q1140" s="41">
        <v>23000</v>
      </c>
    </row>
    <row r="1141" spans="7:17" x14ac:dyDescent="0.25">
      <c r="G1141">
        <v>2019</v>
      </c>
      <c r="H1141" s="49">
        <v>2018</v>
      </c>
      <c r="I1141" t="e">
        <f>VLOOKUP(K1141,Table3[#All],2,FALSE)</f>
        <v>#N/A</v>
      </c>
      <c r="J1141" t="s">
        <v>18</v>
      </c>
      <c r="K1141" t="s">
        <v>9888</v>
      </c>
      <c r="L1141" t="s">
        <v>10227</v>
      </c>
      <c r="M1141" s="41">
        <v>64791422</v>
      </c>
      <c r="N1141" s="41">
        <f>SUM(Table15[[#This Row],[Federal]:[Local]])</f>
        <v>135000</v>
      </c>
      <c r="O1141" s="41"/>
      <c r="P1141" s="41">
        <v>121500</v>
      </c>
      <c r="Q1141" s="41">
        <v>13500</v>
      </c>
    </row>
    <row r="1142" spans="7:17" x14ac:dyDescent="0.25">
      <c r="G1142">
        <v>2019</v>
      </c>
      <c r="H1142" s="49">
        <v>2018</v>
      </c>
      <c r="I1142" t="e">
        <f>VLOOKUP(K1142,Table3[#All],2,FALSE)</f>
        <v>#N/A</v>
      </c>
      <c r="J1142" t="s">
        <v>18</v>
      </c>
      <c r="K1142" t="s">
        <v>9888</v>
      </c>
      <c r="L1142" t="s">
        <v>10226</v>
      </c>
      <c r="M1142" s="41">
        <v>64791422</v>
      </c>
      <c r="N1142" s="41">
        <f>SUM(Table15[[#This Row],[Federal]:[Local]])</f>
        <v>135000</v>
      </c>
      <c r="O1142" s="41"/>
      <c r="P1142" s="41">
        <v>121500</v>
      </c>
      <c r="Q1142" s="41">
        <v>13500</v>
      </c>
    </row>
    <row r="1143" spans="7:17" x14ac:dyDescent="0.25">
      <c r="G1143">
        <v>2019</v>
      </c>
      <c r="H1143" s="49">
        <v>2018</v>
      </c>
      <c r="I1143" t="e">
        <f>VLOOKUP(K1143,Table3[#All],2,FALSE)</f>
        <v>#N/A</v>
      </c>
      <c r="J1143" t="s">
        <v>18</v>
      </c>
      <c r="K1143" t="s">
        <v>9888</v>
      </c>
      <c r="L1143" t="s">
        <v>10228</v>
      </c>
      <c r="M1143" s="41">
        <v>64791422</v>
      </c>
      <c r="N1143" s="41">
        <f>SUM(Table15[[#This Row],[Federal]:[Local]])</f>
        <v>85000</v>
      </c>
      <c r="O1143" s="41"/>
      <c r="P1143" s="41">
        <v>76500</v>
      </c>
      <c r="Q1143" s="41">
        <v>8500</v>
      </c>
    </row>
    <row r="1144" spans="7:17" x14ac:dyDescent="0.25">
      <c r="G1144">
        <v>2019</v>
      </c>
      <c r="H1144" s="49">
        <v>2018</v>
      </c>
      <c r="I1144" t="e">
        <f>VLOOKUP(K1144,Table3[#All],2,FALSE)</f>
        <v>#N/A</v>
      </c>
      <c r="J1144" t="s">
        <v>18</v>
      </c>
      <c r="K1144" t="s">
        <v>9888</v>
      </c>
      <c r="L1144" t="s">
        <v>10231</v>
      </c>
      <c r="M1144" s="41">
        <v>64791422</v>
      </c>
      <c r="N1144" s="41">
        <f>SUM(Table15[[#This Row],[Federal]:[Local]])</f>
        <v>10000</v>
      </c>
      <c r="O1144" s="41"/>
      <c r="P1144" s="41">
        <v>9000</v>
      </c>
      <c r="Q1144" s="41">
        <v>1000</v>
      </c>
    </row>
    <row r="1145" spans="7:17" x14ac:dyDescent="0.25">
      <c r="G1145">
        <v>2019</v>
      </c>
      <c r="H1145" s="49">
        <v>2018</v>
      </c>
      <c r="I1145" t="e">
        <f>VLOOKUP(K1145,Table3[#All],2,FALSE)</f>
        <v>#N/A</v>
      </c>
      <c r="J1145" t="s">
        <v>18</v>
      </c>
      <c r="K1145" t="s">
        <v>9888</v>
      </c>
      <c r="L1145" t="s">
        <v>10229</v>
      </c>
      <c r="M1145" s="41">
        <v>64791422</v>
      </c>
      <c r="N1145" s="41">
        <f>SUM(Table15[[#This Row],[Federal]:[Local]])</f>
        <v>70000</v>
      </c>
      <c r="O1145" s="41"/>
      <c r="P1145" s="41">
        <v>63000</v>
      </c>
      <c r="Q1145" s="41">
        <v>7000</v>
      </c>
    </row>
    <row r="1146" spans="7:17" x14ac:dyDescent="0.25">
      <c r="G1146">
        <v>2019</v>
      </c>
      <c r="H1146" s="49">
        <v>2018</v>
      </c>
      <c r="I1146" t="e">
        <f>VLOOKUP(K1146,Table3[#All],2,FALSE)</f>
        <v>#N/A</v>
      </c>
      <c r="J1146" t="s">
        <v>18</v>
      </c>
      <c r="K1146" t="s">
        <v>9888</v>
      </c>
      <c r="L1146" t="s">
        <v>10232</v>
      </c>
      <c r="M1146" s="41">
        <v>64791422</v>
      </c>
      <c r="N1146" s="41">
        <f>SUM(Table15[[#This Row],[Federal]:[Local]])</f>
        <v>10000</v>
      </c>
      <c r="O1146" s="41"/>
      <c r="P1146" s="41">
        <v>9000</v>
      </c>
      <c r="Q1146" s="41">
        <v>1000</v>
      </c>
    </row>
    <row r="1147" spans="7:17" x14ac:dyDescent="0.25">
      <c r="G1147">
        <v>2019</v>
      </c>
      <c r="H1147" s="49">
        <v>2018</v>
      </c>
      <c r="I1147" t="e">
        <f>VLOOKUP(K1147,Table3[#All],2,FALSE)</f>
        <v>#N/A</v>
      </c>
      <c r="J1147" t="s">
        <v>18</v>
      </c>
      <c r="K1147" t="s">
        <v>9888</v>
      </c>
      <c r="L1147" t="s">
        <v>10233</v>
      </c>
      <c r="M1147" s="41">
        <v>64791422</v>
      </c>
      <c r="N1147" s="41">
        <f>SUM(Table15[[#This Row],[Federal]:[Local]])</f>
        <v>55000</v>
      </c>
      <c r="O1147" s="41"/>
      <c r="P1147" s="41">
        <v>49500</v>
      </c>
      <c r="Q1147" s="41">
        <v>5500</v>
      </c>
    </row>
    <row r="1148" spans="7:17" x14ac:dyDescent="0.25">
      <c r="G1148">
        <v>2019</v>
      </c>
      <c r="H1148" s="49">
        <v>2018</v>
      </c>
      <c r="I1148" t="e">
        <f>VLOOKUP(K1148,Table3[#All],2,FALSE)</f>
        <v>#N/A</v>
      </c>
      <c r="J1148" t="s">
        <v>18</v>
      </c>
      <c r="K1148" t="s">
        <v>9888</v>
      </c>
      <c r="L1148" t="s">
        <v>10235</v>
      </c>
      <c r="M1148" s="41">
        <v>64791422</v>
      </c>
      <c r="N1148" s="41">
        <f>SUM(Table15[[#This Row],[Federal]:[Local]])</f>
        <v>160000</v>
      </c>
      <c r="O1148" s="41"/>
      <c r="P1148" s="41">
        <v>144000</v>
      </c>
      <c r="Q1148" s="41">
        <v>16000</v>
      </c>
    </row>
    <row r="1149" spans="7:17" x14ac:dyDescent="0.25">
      <c r="G1149">
        <v>2019</v>
      </c>
      <c r="H1149" s="49">
        <v>2018</v>
      </c>
      <c r="I1149" t="e">
        <f>VLOOKUP(K1149,Table3[#All],2,FALSE)</f>
        <v>#N/A</v>
      </c>
      <c r="J1149" t="s">
        <v>18</v>
      </c>
      <c r="K1149" t="s">
        <v>9888</v>
      </c>
      <c r="L1149" t="s">
        <v>10236</v>
      </c>
      <c r="M1149" s="41">
        <v>64791422</v>
      </c>
      <c r="N1149" s="41">
        <f>SUM(Table15[[#This Row],[Federal]:[Local]])</f>
        <v>160000</v>
      </c>
      <c r="O1149" s="41"/>
      <c r="P1149" s="41">
        <v>144000</v>
      </c>
      <c r="Q1149" s="41">
        <v>16000</v>
      </c>
    </row>
    <row r="1150" spans="7:17" x14ac:dyDescent="0.25">
      <c r="G1150">
        <v>2020</v>
      </c>
      <c r="H1150" s="49">
        <v>2018</v>
      </c>
      <c r="I1150" t="e">
        <f>VLOOKUP(K1150,Table3[#All],2,FALSE)</f>
        <v>#N/A</v>
      </c>
      <c r="J1150" t="s">
        <v>18</v>
      </c>
      <c r="K1150" t="s">
        <v>550</v>
      </c>
      <c r="L1150" t="s">
        <v>10669</v>
      </c>
      <c r="M1150" s="41">
        <v>67951282</v>
      </c>
      <c r="N1150" s="41">
        <f>SUM(Table15[[#This Row],[Federal]:[Local]])</f>
        <v>175000</v>
      </c>
      <c r="O1150" s="41">
        <v>157500</v>
      </c>
      <c r="P1150" s="41"/>
      <c r="Q1150" s="41">
        <v>17500</v>
      </c>
    </row>
    <row r="1151" spans="7:17" x14ac:dyDescent="0.25">
      <c r="G1151">
        <v>2020</v>
      </c>
      <c r="H1151" s="49">
        <v>2018</v>
      </c>
      <c r="I1151" t="e">
        <f>VLOOKUP(K1151,Table3[#All],2,FALSE)</f>
        <v>#N/A</v>
      </c>
      <c r="J1151" t="s">
        <v>18</v>
      </c>
      <c r="K1151" t="s">
        <v>550</v>
      </c>
      <c r="L1151" t="s">
        <v>10668</v>
      </c>
      <c r="M1151" s="41">
        <v>67951282</v>
      </c>
      <c r="N1151" s="41">
        <f>SUM(Table15[[#This Row],[Federal]:[Local]])</f>
        <v>50000</v>
      </c>
      <c r="O1151" s="41">
        <v>45000</v>
      </c>
      <c r="P1151" s="41"/>
      <c r="Q1151" s="41">
        <v>5000</v>
      </c>
    </row>
    <row r="1152" spans="7:17" x14ac:dyDescent="0.25">
      <c r="G1152">
        <v>2020</v>
      </c>
      <c r="H1152" s="49">
        <v>2018</v>
      </c>
      <c r="I1152" t="e">
        <f>VLOOKUP(K1152,Table3[#All],2,FALSE)</f>
        <v>#N/A</v>
      </c>
      <c r="J1152" t="s">
        <v>18</v>
      </c>
      <c r="K1152" t="s">
        <v>550</v>
      </c>
      <c r="L1152" t="s">
        <v>10670</v>
      </c>
      <c r="M1152" s="41">
        <v>67951282</v>
      </c>
      <c r="N1152" s="41">
        <f>SUM(Table15[[#This Row],[Federal]:[Local]])</f>
        <v>75000</v>
      </c>
      <c r="O1152" s="41">
        <v>67500</v>
      </c>
      <c r="P1152" s="41"/>
      <c r="Q1152" s="41">
        <v>7500</v>
      </c>
    </row>
    <row r="1153" spans="7:17" x14ac:dyDescent="0.25">
      <c r="G1153">
        <v>2020</v>
      </c>
      <c r="H1153" s="49">
        <v>2018</v>
      </c>
      <c r="I1153" t="e">
        <f>VLOOKUP(K1153,Table3[#All],2,FALSE)</f>
        <v>#N/A</v>
      </c>
      <c r="J1153" t="s">
        <v>18</v>
      </c>
      <c r="K1153" t="s">
        <v>10560</v>
      </c>
      <c r="L1153" t="s">
        <v>10671</v>
      </c>
      <c r="M1153" s="41">
        <v>67951282</v>
      </c>
      <c r="N1153" s="41">
        <f>SUM(Table15[[#This Row],[Federal]:[Local]])</f>
        <v>210000</v>
      </c>
      <c r="O1153" s="41">
        <v>189000</v>
      </c>
      <c r="P1153" s="41"/>
      <c r="Q1153" s="41">
        <v>21000</v>
      </c>
    </row>
    <row r="1154" spans="7:17" x14ac:dyDescent="0.25">
      <c r="G1154">
        <v>2020</v>
      </c>
      <c r="H1154" s="49">
        <v>2018</v>
      </c>
      <c r="I1154" t="e">
        <f>VLOOKUP(K1154,Table3[#All],2,FALSE)</f>
        <v>#N/A</v>
      </c>
      <c r="J1154" t="s">
        <v>18</v>
      </c>
      <c r="K1154" t="s">
        <v>1161</v>
      </c>
      <c r="L1154" t="s">
        <v>9554</v>
      </c>
      <c r="M1154" s="41">
        <v>67951282</v>
      </c>
      <c r="N1154" s="41">
        <f>SUM(Table15[[#This Row],[Federal]:[Local]])</f>
        <v>325000</v>
      </c>
      <c r="O1154" s="41">
        <v>292500</v>
      </c>
      <c r="P1154" s="41"/>
      <c r="Q1154" s="41">
        <v>32500</v>
      </c>
    </row>
    <row r="1155" spans="7:17" x14ac:dyDescent="0.25">
      <c r="G1155">
        <v>2020</v>
      </c>
      <c r="H1155" s="49">
        <v>2018</v>
      </c>
      <c r="I1155" t="e">
        <f>VLOOKUP(K1155,Table3[#All],2,FALSE)</f>
        <v>#N/A</v>
      </c>
      <c r="J1155" t="s">
        <v>18</v>
      </c>
      <c r="K1155" t="s">
        <v>1161</v>
      </c>
      <c r="L1155" t="s">
        <v>10335</v>
      </c>
      <c r="M1155" s="41">
        <v>67951282</v>
      </c>
      <c r="N1155" s="41">
        <f>SUM(Table15[[#This Row],[Federal]:[Local]])</f>
        <v>25000</v>
      </c>
      <c r="O1155" s="41">
        <v>22500</v>
      </c>
      <c r="P1155" s="41"/>
      <c r="Q1155" s="41">
        <v>2500</v>
      </c>
    </row>
    <row r="1156" spans="7:17" x14ac:dyDescent="0.25">
      <c r="G1156">
        <v>2020</v>
      </c>
      <c r="H1156" s="49">
        <v>2018</v>
      </c>
      <c r="I1156" t="e">
        <f>VLOOKUP(K1156,Table3[#All],2,FALSE)</f>
        <v>#N/A</v>
      </c>
      <c r="J1156" t="s">
        <v>18</v>
      </c>
      <c r="K1156" t="s">
        <v>1161</v>
      </c>
      <c r="L1156" t="s">
        <v>10336</v>
      </c>
      <c r="M1156" s="41">
        <v>67951282</v>
      </c>
      <c r="N1156" s="41">
        <f>SUM(Table15[[#This Row],[Federal]:[Local]])</f>
        <v>150000</v>
      </c>
      <c r="O1156" s="41">
        <v>135000</v>
      </c>
      <c r="P1156" s="41"/>
      <c r="Q1156" s="41">
        <v>15000</v>
      </c>
    </row>
    <row r="1157" spans="7:17" x14ac:dyDescent="0.25">
      <c r="G1157">
        <v>2020</v>
      </c>
      <c r="H1157" s="49">
        <v>2018</v>
      </c>
      <c r="I1157" t="e">
        <f>VLOOKUP(K1157,Table3[#All],2,FALSE)</f>
        <v>#N/A</v>
      </c>
      <c r="J1157" t="s">
        <v>18</v>
      </c>
      <c r="K1157" t="s">
        <v>1161</v>
      </c>
      <c r="L1157" t="s">
        <v>10337</v>
      </c>
      <c r="M1157" s="41">
        <v>67951282</v>
      </c>
      <c r="N1157" s="41">
        <f>SUM(Table15[[#This Row],[Federal]:[Local]])</f>
        <v>380000</v>
      </c>
      <c r="O1157" s="41">
        <v>342000</v>
      </c>
      <c r="P1157" s="41"/>
      <c r="Q1157" s="41">
        <v>38000</v>
      </c>
    </row>
    <row r="1158" spans="7:17" x14ac:dyDescent="0.25">
      <c r="G1158">
        <v>2020</v>
      </c>
      <c r="H1158" s="49">
        <v>2018</v>
      </c>
      <c r="I1158" t="e">
        <f>VLOOKUP(K1158,Table3[#All],2,FALSE)</f>
        <v>#N/A</v>
      </c>
      <c r="J1158" t="s">
        <v>18</v>
      </c>
      <c r="K1158" t="s">
        <v>1161</v>
      </c>
      <c r="L1158" t="s">
        <v>10338</v>
      </c>
      <c r="M1158" s="41">
        <v>67951282</v>
      </c>
      <c r="N1158" s="41">
        <f>SUM(Table15[[#This Row],[Federal]:[Local]])</f>
        <v>50000</v>
      </c>
      <c r="O1158" s="41">
        <v>45000</v>
      </c>
      <c r="P1158" s="41"/>
      <c r="Q1158" s="41">
        <v>5000</v>
      </c>
    </row>
    <row r="1159" spans="7:17" x14ac:dyDescent="0.25">
      <c r="G1159">
        <v>2020</v>
      </c>
      <c r="H1159" s="49">
        <v>2018</v>
      </c>
      <c r="I1159" t="e">
        <f>VLOOKUP(K1159,Table3[#All],2,FALSE)</f>
        <v>#N/A</v>
      </c>
      <c r="J1159" t="s">
        <v>18</v>
      </c>
      <c r="K1159" t="s">
        <v>1161</v>
      </c>
      <c r="L1159" t="s">
        <v>10339</v>
      </c>
      <c r="M1159" s="41">
        <v>67951282</v>
      </c>
      <c r="N1159" s="41">
        <f>SUM(Table15[[#This Row],[Federal]:[Local]])</f>
        <v>1650000</v>
      </c>
      <c r="O1159" s="41">
        <v>1485000</v>
      </c>
      <c r="P1159" s="41"/>
      <c r="Q1159" s="41">
        <v>165000</v>
      </c>
    </row>
    <row r="1160" spans="7:17" x14ac:dyDescent="0.25">
      <c r="G1160">
        <v>2020</v>
      </c>
      <c r="H1160" s="49">
        <v>2018</v>
      </c>
      <c r="I1160" t="e">
        <f>VLOOKUP(K1160,Table3[#All],2,FALSE)</f>
        <v>#N/A</v>
      </c>
      <c r="J1160" t="s">
        <v>18</v>
      </c>
      <c r="K1160" t="s">
        <v>1180</v>
      </c>
      <c r="L1160" t="s">
        <v>10672</v>
      </c>
      <c r="M1160" s="41">
        <v>67951282</v>
      </c>
      <c r="N1160" s="41">
        <f>SUM(Table15[[#This Row],[Federal]:[Local]])</f>
        <v>1295000</v>
      </c>
      <c r="P1160" s="41">
        <v>1165500</v>
      </c>
      <c r="Q1160" s="41">
        <v>129500</v>
      </c>
    </row>
    <row r="1161" spans="7:17" x14ac:dyDescent="0.25">
      <c r="G1161">
        <v>2020</v>
      </c>
      <c r="H1161" s="49">
        <v>2018</v>
      </c>
      <c r="I1161" t="e">
        <f>VLOOKUP(K1161,Table3[#All],2,FALSE)</f>
        <v>#N/A</v>
      </c>
      <c r="J1161" t="s">
        <v>18</v>
      </c>
      <c r="K1161" t="s">
        <v>1180</v>
      </c>
      <c r="L1161" t="s">
        <v>10334</v>
      </c>
      <c r="M1161" s="41">
        <v>67951282</v>
      </c>
      <c r="N1161" s="41">
        <f>SUM(Table15[[#This Row],[Federal]:[Local]])</f>
        <v>4050000</v>
      </c>
      <c r="P1161" s="41">
        <v>3645000</v>
      </c>
      <c r="Q1161" s="41">
        <v>405000</v>
      </c>
    </row>
    <row r="1162" spans="7:17" x14ac:dyDescent="0.25">
      <c r="G1162">
        <v>2020</v>
      </c>
      <c r="H1162" s="49">
        <v>2018</v>
      </c>
      <c r="I1162" t="e">
        <f>VLOOKUP(K1162,Table3[#All],2,FALSE)</f>
        <v>#N/A</v>
      </c>
      <c r="J1162" t="s">
        <v>18</v>
      </c>
      <c r="K1162" t="s">
        <v>1180</v>
      </c>
      <c r="L1162" t="s">
        <v>10331</v>
      </c>
      <c r="M1162" s="41">
        <v>67951282</v>
      </c>
      <c r="N1162" s="41">
        <f>SUM(Table15[[#This Row],[Federal]:[Local]])</f>
        <v>25000</v>
      </c>
      <c r="P1162" s="41">
        <v>22500</v>
      </c>
      <c r="Q1162" s="41">
        <v>2500</v>
      </c>
    </row>
    <row r="1163" spans="7:17" x14ac:dyDescent="0.25">
      <c r="G1163">
        <v>2020</v>
      </c>
      <c r="H1163" s="49">
        <v>2018</v>
      </c>
      <c r="I1163" t="e">
        <f>VLOOKUP(K1163,Table3[#All],2,FALSE)</f>
        <v>#N/A</v>
      </c>
      <c r="J1163" t="s">
        <v>18</v>
      </c>
      <c r="K1163" t="s">
        <v>1180</v>
      </c>
      <c r="L1163" t="s">
        <v>10332</v>
      </c>
      <c r="M1163" s="41">
        <v>67951282</v>
      </c>
      <c r="N1163" s="41">
        <f>SUM(Table15[[#This Row],[Federal]:[Local]])</f>
        <v>605000</v>
      </c>
      <c r="P1163" s="41">
        <v>544500</v>
      </c>
      <c r="Q1163" s="41">
        <v>60500</v>
      </c>
    </row>
    <row r="1164" spans="7:17" x14ac:dyDescent="0.25">
      <c r="G1164">
        <v>2020</v>
      </c>
      <c r="H1164" s="49">
        <v>2018</v>
      </c>
      <c r="I1164" t="e">
        <f>VLOOKUP(K1164,Table3[#All],2,FALSE)</f>
        <v>#N/A</v>
      </c>
      <c r="J1164" t="s">
        <v>18</v>
      </c>
      <c r="K1164" t="s">
        <v>1237</v>
      </c>
      <c r="L1164" t="s">
        <v>10401</v>
      </c>
      <c r="M1164" s="41">
        <v>67951282</v>
      </c>
      <c r="N1164" s="41">
        <f>SUM(Table15[[#This Row],[Federal]:[Local]])</f>
        <v>118000</v>
      </c>
      <c r="O1164" s="41">
        <v>106200</v>
      </c>
      <c r="P1164" s="41"/>
      <c r="Q1164" s="41">
        <v>11800</v>
      </c>
    </row>
    <row r="1165" spans="7:17" x14ac:dyDescent="0.25">
      <c r="G1165">
        <v>2020</v>
      </c>
      <c r="H1165" s="49">
        <v>2018</v>
      </c>
      <c r="I1165" t="e">
        <f>VLOOKUP(K1165,Table3[#All],2,FALSE)</f>
        <v>#N/A</v>
      </c>
      <c r="J1165" t="s">
        <v>18</v>
      </c>
      <c r="K1165" t="s">
        <v>1237</v>
      </c>
      <c r="L1165" t="s">
        <v>10411</v>
      </c>
      <c r="M1165" s="41">
        <v>67951282</v>
      </c>
      <c r="N1165" s="41">
        <f>SUM(Table15[[#This Row],[Federal]:[Local]])</f>
        <v>350000</v>
      </c>
      <c r="O1165" s="41">
        <v>315000</v>
      </c>
      <c r="P1165" s="41"/>
      <c r="Q1165" s="41">
        <v>35000</v>
      </c>
    </row>
    <row r="1166" spans="7:17" x14ac:dyDescent="0.25">
      <c r="G1166">
        <v>2020</v>
      </c>
      <c r="H1166" s="49">
        <v>2018</v>
      </c>
      <c r="I1166" t="e">
        <f>VLOOKUP(K1166,Table3[#All],2,FALSE)</f>
        <v>#N/A</v>
      </c>
      <c r="J1166" t="s">
        <v>18</v>
      </c>
      <c r="K1166" t="s">
        <v>1237</v>
      </c>
      <c r="L1166" t="s">
        <v>10399</v>
      </c>
      <c r="M1166" s="41">
        <v>67951282</v>
      </c>
      <c r="N1166" s="41">
        <f>SUM(Table15[[#This Row],[Federal]:[Local]])</f>
        <v>42000</v>
      </c>
      <c r="O1166" s="41">
        <v>37800</v>
      </c>
      <c r="P1166" s="41"/>
      <c r="Q1166" s="41">
        <v>4200</v>
      </c>
    </row>
    <row r="1167" spans="7:17" x14ac:dyDescent="0.25">
      <c r="G1167">
        <v>2020</v>
      </c>
      <c r="H1167" s="49">
        <v>2018</v>
      </c>
      <c r="I1167" t="e">
        <f>VLOOKUP(K1167,Table3[#All],2,FALSE)</f>
        <v>#N/A</v>
      </c>
      <c r="J1167" t="s">
        <v>18</v>
      </c>
      <c r="K1167" t="s">
        <v>1237</v>
      </c>
      <c r="L1167" t="s">
        <v>10403</v>
      </c>
      <c r="M1167" s="41">
        <v>67951282</v>
      </c>
      <c r="N1167" s="41">
        <f>SUM(Table15[[#This Row],[Federal]:[Local]])</f>
        <v>21000</v>
      </c>
      <c r="O1167" s="41">
        <v>18900</v>
      </c>
      <c r="P1167" s="41"/>
      <c r="Q1167" s="41">
        <v>2100</v>
      </c>
    </row>
    <row r="1168" spans="7:17" x14ac:dyDescent="0.25">
      <c r="G1168">
        <v>2020</v>
      </c>
      <c r="H1168" s="49">
        <v>2018</v>
      </c>
      <c r="I1168" t="e">
        <f>VLOOKUP(K1168,Table3[#All],2,FALSE)</f>
        <v>#N/A</v>
      </c>
      <c r="J1168" t="s">
        <v>18</v>
      </c>
      <c r="K1168" t="s">
        <v>1237</v>
      </c>
      <c r="L1168" t="s">
        <v>10405</v>
      </c>
      <c r="M1168" s="41">
        <v>67951282</v>
      </c>
      <c r="N1168" s="41">
        <f>SUM(Table15[[#This Row],[Federal]:[Local]])</f>
        <v>20000</v>
      </c>
      <c r="O1168" s="41">
        <v>18000</v>
      </c>
      <c r="P1168" s="41"/>
      <c r="Q1168" s="41">
        <v>2000</v>
      </c>
    </row>
    <row r="1169" spans="7:17" x14ac:dyDescent="0.25">
      <c r="G1169">
        <v>2020</v>
      </c>
      <c r="H1169" s="49">
        <v>2018</v>
      </c>
      <c r="I1169" t="e">
        <f>VLOOKUP(K1169,Table3[#All],2,FALSE)</f>
        <v>#N/A</v>
      </c>
      <c r="J1169" t="s">
        <v>18</v>
      </c>
      <c r="K1169" t="s">
        <v>1237</v>
      </c>
      <c r="L1169" t="s">
        <v>10402</v>
      </c>
      <c r="M1169" s="41">
        <v>67951282</v>
      </c>
      <c r="N1169" s="41">
        <f>SUM(Table15[[#This Row],[Federal]:[Local]])</f>
        <v>216000</v>
      </c>
      <c r="O1169" s="41">
        <v>194400</v>
      </c>
      <c r="P1169" s="41"/>
      <c r="Q1169" s="41">
        <v>21600</v>
      </c>
    </row>
    <row r="1170" spans="7:17" x14ac:dyDescent="0.25">
      <c r="G1170">
        <v>2020</v>
      </c>
      <c r="H1170" s="49">
        <v>2018</v>
      </c>
      <c r="I1170" t="e">
        <f>VLOOKUP(K1170,Table3[#All],2,FALSE)</f>
        <v>#N/A</v>
      </c>
      <c r="J1170" t="s">
        <v>18</v>
      </c>
      <c r="K1170" t="s">
        <v>1237</v>
      </c>
      <c r="L1170" t="s">
        <v>10673</v>
      </c>
      <c r="M1170" s="41">
        <v>67951282</v>
      </c>
      <c r="N1170" s="41">
        <f>SUM(Table15[[#This Row],[Federal]:[Local]])</f>
        <v>18000</v>
      </c>
      <c r="O1170" s="41">
        <v>16200</v>
      </c>
      <c r="P1170" s="41"/>
      <c r="Q1170" s="41">
        <v>1800</v>
      </c>
    </row>
    <row r="1171" spans="7:17" x14ac:dyDescent="0.25">
      <c r="G1171">
        <v>2020</v>
      </c>
      <c r="H1171" s="49">
        <v>2018</v>
      </c>
      <c r="I1171" t="e">
        <f>VLOOKUP(K1171,Table3[#All],2,FALSE)</f>
        <v>#N/A</v>
      </c>
      <c r="J1171" t="s">
        <v>18</v>
      </c>
      <c r="K1171" t="s">
        <v>1237</v>
      </c>
      <c r="L1171" t="s">
        <v>10404</v>
      </c>
      <c r="M1171" s="41">
        <v>67951282</v>
      </c>
      <c r="N1171" s="41">
        <f>SUM(Table15[[#This Row],[Federal]:[Local]])</f>
        <v>6000</v>
      </c>
      <c r="O1171" s="41">
        <v>5400</v>
      </c>
      <c r="P1171" s="41"/>
      <c r="Q1171" s="41">
        <v>600</v>
      </c>
    </row>
    <row r="1172" spans="7:17" x14ac:dyDescent="0.25">
      <c r="G1172">
        <v>2020</v>
      </c>
      <c r="H1172" s="49">
        <v>2018</v>
      </c>
      <c r="I1172" t="e">
        <f>VLOOKUP(K1172,Table3[#All],2,FALSE)</f>
        <v>#N/A</v>
      </c>
      <c r="J1172" t="s">
        <v>18</v>
      </c>
      <c r="K1172" t="s">
        <v>1237</v>
      </c>
      <c r="L1172" t="s">
        <v>10407</v>
      </c>
      <c r="M1172" s="41">
        <v>67951282</v>
      </c>
      <c r="N1172" s="41">
        <f>SUM(Table15[[#This Row],[Federal]:[Local]])</f>
        <v>11000</v>
      </c>
      <c r="O1172" s="41">
        <v>9900</v>
      </c>
      <c r="P1172" s="41"/>
      <c r="Q1172" s="41">
        <v>1100</v>
      </c>
    </row>
    <row r="1173" spans="7:17" x14ac:dyDescent="0.25">
      <c r="G1173">
        <v>2020</v>
      </c>
      <c r="H1173" s="49">
        <v>2018</v>
      </c>
      <c r="I1173" t="e">
        <f>VLOOKUP(K1173,Table3[#All],2,FALSE)</f>
        <v>#N/A</v>
      </c>
      <c r="J1173" t="s">
        <v>18</v>
      </c>
      <c r="K1173" t="s">
        <v>1237</v>
      </c>
      <c r="L1173" t="s">
        <v>10408</v>
      </c>
      <c r="M1173" s="41">
        <v>67951282</v>
      </c>
      <c r="N1173" s="41">
        <f>SUM(Table15[[#This Row],[Federal]:[Local]])</f>
        <v>9000</v>
      </c>
      <c r="O1173" s="41">
        <v>8100</v>
      </c>
      <c r="P1173" s="41"/>
      <c r="Q1173" s="41">
        <v>900</v>
      </c>
    </row>
    <row r="1174" spans="7:17" x14ac:dyDescent="0.25">
      <c r="G1174">
        <v>2020</v>
      </c>
      <c r="H1174" s="49">
        <v>2018</v>
      </c>
      <c r="I1174" t="e">
        <f>VLOOKUP(K1174,Table3[#All],2,FALSE)</f>
        <v>#N/A</v>
      </c>
      <c r="J1174" t="s">
        <v>18</v>
      </c>
      <c r="K1174" t="s">
        <v>1237</v>
      </c>
      <c r="L1174" t="s">
        <v>10409</v>
      </c>
      <c r="M1174" s="41">
        <v>67951282</v>
      </c>
      <c r="N1174" s="41">
        <f>SUM(Table15[[#This Row],[Federal]:[Local]])</f>
        <v>9000</v>
      </c>
      <c r="O1174" s="41">
        <v>8100</v>
      </c>
      <c r="P1174" s="41"/>
      <c r="Q1174" s="41">
        <v>900</v>
      </c>
    </row>
    <row r="1175" spans="7:17" x14ac:dyDescent="0.25">
      <c r="G1175">
        <v>2020</v>
      </c>
      <c r="H1175" s="49">
        <v>2018</v>
      </c>
      <c r="I1175" t="e">
        <f>VLOOKUP(K1175,Table3[#All],2,FALSE)</f>
        <v>#N/A</v>
      </c>
      <c r="J1175" t="s">
        <v>18</v>
      </c>
      <c r="K1175" t="s">
        <v>1237</v>
      </c>
      <c r="L1175" t="s">
        <v>10400</v>
      </c>
      <c r="M1175" s="41">
        <v>67951282</v>
      </c>
      <c r="N1175" s="41">
        <f>SUM(Table15[[#This Row],[Federal]:[Local]])</f>
        <v>110000</v>
      </c>
      <c r="O1175" s="41">
        <v>99000</v>
      </c>
      <c r="P1175" s="41"/>
      <c r="Q1175" s="41">
        <v>11000</v>
      </c>
    </row>
    <row r="1176" spans="7:17" x14ac:dyDescent="0.25">
      <c r="G1176">
        <v>2020</v>
      </c>
      <c r="H1176" s="49">
        <v>2018</v>
      </c>
      <c r="I1176" t="e">
        <f>VLOOKUP(K1176,Table3[#All],2,FALSE)</f>
        <v>#N/A</v>
      </c>
      <c r="J1176" t="s">
        <v>18</v>
      </c>
      <c r="K1176" t="s">
        <v>1237</v>
      </c>
      <c r="L1176" t="s">
        <v>10410</v>
      </c>
      <c r="M1176" s="41">
        <v>67951282</v>
      </c>
      <c r="N1176" s="41">
        <f>SUM(Table15[[#This Row],[Federal]:[Local]])</f>
        <v>300000</v>
      </c>
      <c r="O1176" s="41">
        <v>270000</v>
      </c>
      <c r="P1176" s="41"/>
      <c r="Q1176" s="41">
        <v>30000</v>
      </c>
    </row>
    <row r="1177" spans="7:17" x14ac:dyDescent="0.25">
      <c r="G1177">
        <v>2020</v>
      </c>
      <c r="H1177" s="49">
        <v>2018</v>
      </c>
      <c r="I1177" t="e">
        <f>VLOOKUP(K1177,Table3[#All],2,FALSE)</f>
        <v>#N/A</v>
      </c>
      <c r="J1177" t="s">
        <v>18</v>
      </c>
      <c r="K1177" t="s">
        <v>1319</v>
      </c>
      <c r="L1177" t="s">
        <v>10674</v>
      </c>
      <c r="M1177" s="41">
        <v>67951282</v>
      </c>
      <c r="N1177" s="41">
        <f>SUM(Table15[[#This Row],[Federal]:[Local]])</f>
        <v>200000</v>
      </c>
      <c r="O1177" s="41">
        <v>180000</v>
      </c>
      <c r="P1177" s="41"/>
      <c r="Q1177" s="41">
        <v>20000</v>
      </c>
    </row>
    <row r="1178" spans="7:17" x14ac:dyDescent="0.25">
      <c r="G1178">
        <v>2020</v>
      </c>
      <c r="H1178" s="49">
        <v>2018</v>
      </c>
      <c r="I1178" t="e">
        <f>VLOOKUP(K1178,Table3[#All],2,FALSE)</f>
        <v>#N/A</v>
      </c>
      <c r="J1178" t="s">
        <v>18</v>
      </c>
      <c r="K1178" t="s">
        <v>1477</v>
      </c>
      <c r="L1178" t="s">
        <v>10675</v>
      </c>
      <c r="M1178" s="41">
        <v>67951282</v>
      </c>
      <c r="N1178" s="41">
        <f>SUM(Table15[[#This Row],[Federal]:[Local]])</f>
        <v>100000</v>
      </c>
      <c r="O1178" s="41">
        <v>90000</v>
      </c>
      <c r="P1178" s="41"/>
      <c r="Q1178" s="41">
        <v>10000</v>
      </c>
    </row>
    <row r="1179" spans="7:17" x14ac:dyDescent="0.25">
      <c r="G1179">
        <v>2020</v>
      </c>
      <c r="H1179" s="49">
        <v>2018</v>
      </c>
      <c r="I1179" t="e">
        <f>VLOOKUP(K1179,Table3[#All],2,FALSE)</f>
        <v>#N/A</v>
      </c>
      <c r="J1179" t="s">
        <v>18</v>
      </c>
      <c r="K1179" t="s">
        <v>1477</v>
      </c>
      <c r="L1179" t="s">
        <v>9554</v>
      </c>
      <c r="M1179" s="41">
        <v>67951282</v>
      </c>
      <c r="N1179" s="41">
        <f>SUM(Table15[[#This Row],[Federal]:[Local]])</f>
        <v>100000</v>
      </c>
      <c r="O1179" s="41">
        <v>90000</v>
      </c>
      <c r="P1179" s="41"/>
      <c r="Q1179" s="41">
        <v>10000</v>
      </c>
    </row>
    <row r="1180" spans="7:17" x14ac:dyDescent="0.25">
      <c r="G1180">
        <v>2020</v>
      </c>
      <c r="H1180" s="49">
        <v>2018</v>
      </c>
      <c r="I1180" t="e">
        <f>VLOOKUP(K1180,Table3[#All],2,FALSE)</f>
        <v>#N/A</v>
      </c>
      <c r="J1180" t="s">
        <v>18</v>
      </c>
      <c r="K1180" t="s">
        <v>1477</v>
      </c>
      <c r="L1180" t="s">
        <v>10255</v>
      </c>
      <c r="M1180" s="41">
        <v>67951282</v>
      </c>
      <c r="N1180" s="41">
        <f>SUM(Table15[[#This Row],[Federal]:[Local]])</f>
        <v>165000</v>
      </c>
      <c r="O1180" s="41">
        <v>148500</v>
      </c>
      <c r="P1180" s="41"/>
      <c r="Q1180" s="41">
        <v>16500</v>
      </c>
    </row>
    <row r="1181" spans="7:17" x14ac:dyDescent="0.25">
      <c r="G1181">
        <v>2020</v>
      </c>
      <c r="H1181" s="49">
        <v>2018</v>
      </c>
      <c r="I1181" t="e">
        <f>VLOOKUP(K1181,Table3[#All],2,FALSE)</f>
        <v>#N/A</v>
      </c>
      <c r="J1181" t="s">
        <v>18</v>
      </c>
      <c r="K1181" t="s">
        <v>1477</v>
      </c>
      <c r="L1181" t="s">
        <v>10676</v>
      </c>
      <c r="M1181" s="41">
        <v>67951282</v>
      </c>
      <c r="N1181" s="41">
        <f>SUM(Table15[[#This Row],[Federal]:[Local]])</f>
        <v>825000</v>
      </c>
      <c r="O1181" s="41">
        <v>742500</v>
      </c>
      <c r="P1181" s="41"/>
      <c r="Q1181" s="41">
        <v>82500</v>
      </c>
    </row>
    <row r="1182" spans="7:17" x14ac:dyDescent="0.25">
      <c r="G1182">
        <v>2020</v>
      </c>
      <c r="H1182" s="49">
        <v>2018</v>
      </c>
      <c r="I1182" t="e">
        <f>VLOOKUP(K1182,Table3[#All],2,FALSE)</f>
        <v>#N/A</v>
      </c>
      <c r="J1182" t="s">
        <v>18</v>
      </c>
      <c r="K1182" t="s">
        <v>1477</v>
      </c>
      <c r="L1182" t="s">
        <v>10256</v>
      </c>
      <c r="M1182" s="41">
        <v>67951282</v>
      </c>
      <c r="N1182" s="41">
        <f>SUM(Table15[[#This Row],[Federal]:[Local]])</f>
        <v>10000</v>
      </c>
      <c r="O1182" s="41">
        <v>9000</v>
      </c>
      <c r="P1182" s="41"/>
      <c r="Q1182" s="41">
        <v>1000</v>
      </c>
    </row>
    <row r="1183" spans="7:17" x14ac:dyDescent="0.25">
      <c r="G1183">
        <v>2020</v>
      </c>
      <c r="H1183" s="49">
        <v>2018</v>
      </c>
      <c r="I1183" t="e">
        <f>VLOOKUP(K1183,Table3[#All],2,FALSE)</f>
        <v>#N/A</v>
      </c>
      <c r="J1183" t="s">
        <v>18</v>
      </c>
      <c r="K1183" t="s">
        <v>1491</v>
      </c>
      <c r="L1183" t="s">
        <v>10328</v>
      </c>
      <c r="M1183" s="41">
        <v>67951282</v>
      </c>
      <c r="N1183" s="41">
        <f>SUM(Table15[[#This Row],[Federal]:[Local]])</f>
        <v>750000</v>
      </c>
      <c r="O1183" s="41">
        <v>562500</v>
      </c>
      <c r="P1183" s="41"/>
      <c r="Q1183" s="41">
        <v>187500</v>
      </c>
    </row>
    <row r="1184" spans="7:17" x14ac:dyDescent="0.25">
      <c r="G1184">
        <v>2020</v>
      </c>
      <c r="H1184" s="49">
        <v>2018</v>
      </c>
      <c r="I1184" t="str">
        <f>VLOOKUP(K1184,Table3[#All],2,FALSE)</f>
        <v>CPT</v>
      </c>
      <c r="J1184" t="s">
        <v>51</v>
      </c>
      <c r="K1184" t="s">
        <v>10895</v>
      </c>
      <c r="L1184" t="s">
        <v>10262</v>
      </c>
      <c r="M1184" s="41">
        <v>67951282</v>
      </c>
      <c r="N1184" s="41">
        <f>SUM(Table15[[#This Row],[Federal]:[Local]])</f>
        <v>1719700</v>
      </c>
      <c r="O1184" s="41">
        <v>1547730</v>
      </c>
      <c r="P1184" s="41"/>
      <c r="Q1184" s="41">
        <v>171970</v>
      </c>
    </row>
    <row r="1185" spans="7:17" x14ac:dyDescent="0.25">
      <c r="G1185">
        <v>2020</v>
      </c>
      <c r="H1185" s="49">
        <v>2018</v>
      </c>
      <c r="I1185" t="str">
        <f>VLOOKUP(K1185,Table3[#All],2,FALSE)</f>
        <v>CPT</v>
      </c>
      <c r="J1185" t="s">
        <v>51</v>
      </c>
      <c r="K1185" t="s">
        <v>10895</v>
      </c>
      <c r="L1185" t="s">
        <v>10263</v>
      </c>
      <c r="M1185" s="41">
        <v>67951282</v>
      </c>
      <c r="N1185" s="41">
        <f>SUM(Table15[[#This Row],[Federal]:[Local]])</f>
        <v>550300</v>
      </c>
      <c r="O1185" s="41">
        <v>495270</v>
      </c>
      <c r="P1185" s="41"/>
      <c r="Q1185" s="41">
        <v>55030</v>
      </c>
    </row>
    <row r="1186" spans="7:17" x14ac:dyDescent="0.25">
      <c r="G1186">
        <v>2020</v>
      </c>
      <c r="H1186" s="49">
        <v>2018</v>
      </c>
      <c r="I1186" t="str">
        <f>VLOOKUP(K1186,Table3[#All],2,FALSE)</f>
        <v>CPT</v>
      </c>
      <c r="J1186" t="s">
        <v>51</v>
      </c>
      <c r="K1186" t="s">
        <v>10895</v>
      </c>
      <c r="L1186" t="s">
        <v>10264</v>
      </c>
      <c r="M1186" s="41">
        <v>67951282</v>
      </c>
      <c r="N1186" s="41">
        <f>SUM(Table15[[#This Row],[Federal]:[Local]])</f>
        <v>294000</v>
      </c>
      <c r="O1186" s="41">
        <v>264600</v>
      </c>
      <c r="P1186" s="41"/>
      <c r="Q1186" s="41">
        <v>29400</v>
      </c>
    </row>
    <row r="1187" spans="7:17" x14ac:dyDescent="0.25">
      <c r="G1187">
        <v>2020</v>
      </c>
      <c r="H1187" s="49">
        <v>2018</v>
      </c>
      <c r="I1187" t="e">
        <f>VLOOKUP(K1187,Table3[#All],2,FALSE)</f>
        <v>#N/A</v>
      </c>
      <c r="J1187" t="s">
        <v>18</v>
      </c>
      <c r="K1187" t="s">
        <v>2022</v>
      </c>
      <c r="L1187" t="s">
        <v>10677</v>
      </c>
      <c r="M1187" s="41">
        <v>67951282</v>
      </c>
      <c r="N1187" s="41">
        <f>SUM(Table15[[#This Row],[Federal]:[Local]])</f>
        <v>100000</v>
      </c>
      <c r="O1187" s="41">
        <v>90000</v>
      </c>
      <c r="P1187" s="41"/>
      <c r="Q1187" s="41">
        <v>10000</v>
      </c>
    </row>
    <row r="1188" spans="7:17" x14ac:dyDescent="0.25">
      <c r="G1188">
        <v>2020</v>
      </c>
      <c r="H1188" s="49">
        <v>2018</v>
      </c>
      <c r="I1188" t="e">
        <f>VLOOKUP(K1188,Table3[#All],2,FALSE)</f>
        <v>#N/A</v>
      </c>
      <c r="J1188" t="s">
        <v>18</v>
      </c>
      <c r="K1188" t="s">
        <v>2022</v>
      </c>
      <c r="L1188" t="s">
        <v>10269</v>
      </c>
      <c r="M1188" s="41">
        <v>67951282</v>
      </c>
      <c r="N1188" s="41">
        <f>SUM(Table15[[#This Row],[Federal]:[Local]])</f>
        <v>15000</v>
      </c>
      <c r="O1188" s="41">
        <v>13500</v>
      </c>
      <c r="P1188" s="41"/>
      <c r="Q1188" s="41">
        <v>1500</v>
      </c>
    </row>
    <row r="1189" spans="7:17" x14ac:dyDescent="0.25">
      <c r="G1189">
        <v>2020</v>
      </c>
      <c r="H1189" s="49">
        <v>2018</v>
      </c>
      <c r="I1189" t="e">
        <f>VLOOKUP(K1189,Table3[#All],2,FALSE)</f>
        <v>#N/A</v>
      </c>
      <c r="J1189" t="s">
        <v>18</v>
      </c>
      <c r="K1189" t="s">
        <v>2022</v>
      </c>
      <c r="L1189" t="s">
        <v>10265</v>
      </c>
      <c r="M1189" s="41">
        <v>67951282</v>
      </c>
      <c r="N1189" s="41">
        <f>SUM(Table15[[#This Row],[Federal]:[Local]])</f>
        <v>60000</v>
      </c>
      <c r="O1189" s="41">
        <v>54000</v>
      </c>
      <c r="P1189" s="41"/>
      <c r="Q1189" s="41">
        <v>6000</v>
      </c>
    </row>
    <row r="1190" spans="7:17" x14ac:dyDescent="0.25">
      <c r="G1190">
        <v>2020</v>
      </c>
      <c r="H1190" s="49">
        <v>2018</v>
      </c>
      <c r="I1190" t="e">
        <f>VLOOKUP(K1190,Table3[#All],2,FALSE)</f>
        <v>#N/A</v>
      </c>
      <c r="J1190" t="s">
        <v>18</v>
      </c>
      <c r="K1190" t="s">
        <v>2022</v>
      </c>
      <c r="L1190" t="s">
        <v>10678</v>
      </c>
      <c r="M1190" s="41">
        <v>67951282</v>
      </c>
      <c r="N1190" s="41">
        <f>SUM(Table15[[#This Row],[Federal]:[Local]])</f>
        <v>130000</v>
      </c>
      <c r="O1190" s="41">
        <v>117000</v>
      </c>
      <c r="P1190" s="41"/>
      <c r="Q1190" s="41">
        <v>13000</v>
      </c>
    </row>
    <row r="1191" spans="7:17" x14ac:dyDescent="0.25">
      <c r="G1191">
        <v>2020</v>
      </c>
      <c r="H1191" s="49">
        <v>2018</v>
      </c>
      <c r="I1191" t="e">
        <f>VLOOKUP(K1191,Table3[#All],2,FALSE)</f>
        <v>#N/A</v>
      </c>
      <c r="J1191" t="s">
        <v>18</v>
      </c>
      <c r="K1191" t="s">
        <v>2022</v>
      </c>
      <c r="L1191" t="s">
        <v>10679</v>
      </c>
      <c r="M1191" s="41">
        <v>67951282</v>
      </c>
      <c r="N1191" s="41">
        <f>SUM(Table15[[#This Row],[Federal]:[Local]])</f>
        <v>1625000</v>
      </c>
      <c r="O1191" s="41">
        <v>1462500</v>
      </c>
      <c r="P1191" s="41"/>
      <c r="Q1191" s="41">
        <v>162500</v>
      </c>
    </row>
    <row r="1192" spans="7:17" x14ac:dyDescent="0.25">
      <c r="G1192">
        <v>2020</v>
      </c>
      <c r="H1192" s="49">
        <v>2018</v>
      </c>
      <c r="I1192" t="e">
        <f>VLOOKUP(K1192,Table3[#All],2,FALSE)</f>
        <v>#N/A</v>
      </c>
      <c r="J1192" t="s">
        <v>18</v>
      </c>
      <c r="K1192" t="s">
        <v>2022</v>
      </c>
      <c r="L1192" t="s">
        <v>10267</v>
      </c>
      <c r="M1192" s="41">
        <v>67951282</v>
      </c>
      <c r="N1192" s="41">
        <f>SUM(Table15[[#This Row],[Federal]:[Local]])</f>
        <v>300000</v>
      </c>
      <c r="O1192" s="41">
        <v>270000</v>
      </c>
      <c r="P1192" s="41"/>
      <c r="Q1192" s="41">
        <v>30000</v>
      </c>
    </row>
    <row r="1193" spans="7:17" x14ac:dyDescent="0.25">
      <c r="G1193">
        <v>2020</v>
      </c>
      <c r="H1193" s="49">
        <v>2018</v>
      </c>
      <c r="I1193" t="e">
        <f>VLOOKUP(K1193,Table3[#All],2,FALSE)</f>
        <v>#N/A</v>
      </c>
      <c r="J1193" t="s">
        <v>18</v>
      </c>
      <c r="K1193" t="s">
        <v>2022</v>
      </c>
      <c r="L1193" t="s">
        <v>10268</v>
      </c>
      <c r="M1193" s="41">
        <v>67951282</v>
      </c>
      <c r="N1193" s="41">
        <f>SUM(Table15[[#This Row],[Federal]:[Local]])</f>
        <v>185000</v>
      </c>
      <c r="O1193" s="41">
        <v>166500</v>
      </c>
      <c r="P1193" s="41"/>
      <c r="Q1193" s="41">
        <v>18500</v>
      </c>
    </row>
    <row r="1194" spans="7:17" x14ac:dyDescent="0.25">
      <c r="G1194">
        <v>2020</v>
      </c>
      <c r="H1194" s="49">
        <v>2018</v>
      </c>
      <c r="I1194" t="e">
        <f>VLOOKUP(K1194,Table3[#All],2,FALSE)</f>
        <v>#N/A</v>
      </c>
      <c r="J1194" t="s">
        <v>18</v>
      </c>
      <c r="K1194" t="s">
        <v>10680</v>
      </c>
      <c r="L1194" t="s">
        <v>10681</v>
      </c>
      <c r="M1194" s="41">
        <v>67951282</v>
      </c>
      <c r="N1194" s="41">
        <f>SUM(Table15[[#This Row],[Federal]:[Local]])</f>
        <v>255000</v>
      </c>
      <c r="O1194" s="41"/>
      <c r="P1194" s="41">
        <v>229500</v>
      </c>
      <c r="Q1194" s="41">
        <v>25500</v>
      </c>
    </row>
    <row r="1195" spans="7:17" x14ac:dyDescent="0.25">
      <c r="G1195">
        <v>2020</v>
      </c>
      <c r="H1195" s="49">
        <v>2018</v>
      </c>
      <c r="I1195" t="e">
        <f>VLOOKUP(K1195,Table3[#All],2,FALSE)</f>
        <v>#N/A</v>
      </c>
      <c r="J1195" t="s">
        <v>18</v>
      </c>
      <c r="K1195" t="s">
        <v>10680</v>
      </c>
      <c r="L1195" t="s">
        <v>10682</v>
      </c>
      <c r="M1195" s="41">
        <v>67951282</v>
      </c>
      <c r="N1195" s="41">
        <f>SUM(Table15[[#This Row],[Federal]:[Local]])</f>
        <v>25000</v>
      </c>
      <c r="O1195" s="41"/>
      <c r="P1195" s="41">
        <v>22500</v>
      </c>
      <c r="Q1195" s="41">
        <v>2500</v>
      </c>
    </row>
    <row r="1196" spans="7:17" x14ac:dyDescent="0.25">
      <c r="G1196">
        <v>2020</v>
      </c>
      <c r="H1196" s="49">
        <v>2018</v>
      </c>
      <c r="I1196" t="str">
        <f>VLOOKUP(K1196,Table3[#All],2,FALSE)</f>
        <v>CRS</v>
      </c>
      <c r="J1196" t="s">
        <v>51</v>
      </c>
      <c r="K1196" t="s">
        <v>9449</v>
      </c>
      <c r="L1196" t="s">
        <v>10683</v>
      </c>
      <c r="M1196" s="41">
        <v>67951282</v>
      </c>
      <c r="N1196" s="41">
        <f>SUM(Table15[[#This Row],[Federal]:[Local]])</f>
        <v>150000</v>
      </c>
      <c r="O1196" s="41">
        <v>135000</v>
      </c>
      <c r="P1196" s="41"/>
      <c r="Q1196" s="41">
        <v>15000</v>
      </c>
    </row>
    <row r="1197" spans="7:17" x14ac:dyDescent="0.25">
      <c r="G1197">
        <v>2020</v>
      </c>
      <c r="H1197" s="49">
        <v>2018</v>
      </c>
      <c r="I1197" t="e">
        <f>VLOOKUP(K1197,Table3[#All],2,FALSE)</f>
        <v>#N/A</v>
      </c>
      <c r="J1197" t="s">
        <v>18</v>
      </c>
      <c r="K1197" t="s">
        <v>2340</v>
      </c>
      <c r="L1197" t="s">
        <v>10684</v>
      </c>
      <c r="M1197" s="41">
        <v>67951282</v>
      </c>
      <c r="N1197" s="41">
        <f>SUM(Table15[[#This Row],[Federal]:[Local]])</f>
        <v>50000</v>
      </c>
      <c r="O1197" s="41">
        <v>45000</v>
      </c>
      <c r="P1197" s="41"/>
      <c r="Q1197" s="41">
        <v>5000</v>
      </c>
    </row>
    <row r="1198" spans="7:17" x14ac:dyDescent="0.25">
      <c r="G1198">
        <v>2020</v>
      </c>
      <c r="H1198" s="49">
        <v>2018</v>
      </c>
      <c r="I1198" t="e">
        <f>VLOOKUP(K1198,Table3[#All],2,FALSE)</f>
        <v>#N/A</v>
      </c>
      <c r="J1198" t="s">
        <v>51</v>
      </c>
      <c r="K1198" t="s">
        <v>10897</v>
      </c>
      <c r="L1198" t="s">
        <v>10685</v>
      </c>
      <c r="M1198" s="41">
        <v>67951282</v>
      </c>
      <c r="N1198" s="41">
        <f>SUM(Table15[[#This Row],[Federal]:[Local]])</f>
        <v>175000</v>
      </c>
      <c r="O1198" s="41">
        <v>157500</v>
      </c>
      <c r="P1198" s="41"/>
      <c r="Q1198" s="41">
        <v>17500</v>
      </c>
    </row>
    <row r="1199" spans="7:17" x14ac:dyDescent="0.25">
      <c r="G1199">
        <v>2020</v>
      </c>
      <c r="H1199" s="49">
        <v>2018</v>
      </c>
      <c r="I1199" t="str">
        <f>VLOOKUP(K1199,Table3[#All],2,FALSE)</f>
        <v>DTO</v>
      </c>
      <c r="J1199" t="s">
        <v>51</v>
      </c>
      <c r="K1199" t="s">
        <v>9521</v>
      </c>
      <c r="L1199" t="s">
        <v>10686</v>
      </c>
      <c r="M1199" s="41">
        <v>67951282</v>
      </c>
      <c r="N1199" s="41">
        <f>SUM(Table15[[#This Row],[Federal]:[Local]])</f>
        <v>675731</v>
      </c>
      <c r="O1199" s="41">
        <v>608158</v>
      </c>
      <c r="P1199" s="41"/>
      <c r="Q1199" s="41">
        <v>67573</v>
      </c>
    </row>
    <row r="1200" spans="7:17" x14ac:dyDescent="0.25">
      <c r="G1200">
        <v>2020</v>
      </c>
      <c r="H1200" s="49">
        <v>2018</v>
      </c>
      <c r="I1200" t="str">
        <f>VLOOKUP(K1200,Table3[#All],2,FALSE)</f>
        <v>DTO</v>
      </c>
      <c r="J1200" t="s">
        <v>51</v>
      </c>
      <c r="K1200" t="s">
        <v>9521</v>
      </c>
      <c r="L1200" t="s">
        <v>10284</v>
      </c>
      <c r="M1200" s="41">
        <v>67951282</v>
      </c>
      <c r="N1200" s="41">
        <f>SUM(Table15[[#This Row],[Federal]:[Local]])</f>
        <v>3657311</v>
      </c>
      <c r="O1200" s="41">
        <v>3291580</v>
      </c>
      <c r="P1200" s="41"/>
      <c r="Q1200" s="41">
        <v>365731</v>
      </c>
    </row>
    <row r="1201" spans="7:17" x14ac:dyDescent="0.25">
      <c r="G1201">
        <v>2020</v>
      </c>
      <c r="H1201" s="49">
        <v>2018</v>
      </c>
      <c r="I1201" t="e">
        <f>VLOOKUP(K1201,Table3[#All],2,FALSE)</f>
        <v>#N/A</v>
      </c>
      <c r="J1201" t="s">
        <v>18</v>
      </c>
      <c r="K1201" t="s">
        <v>9956</v>
      </c>
      <c r="L1201" t="s">
        <v>9960</v>
      </c>
      <c r="M1201" s="41">
        <v>67951282</v>
      </c>
      <c r="N1201" s="41">
        <f>SUM(Table15[[#This Row],[Federal]:[Local]])</f>
        <v>393750</v>
      </c>
      <c r="P1201" s="41">
        <v>354375</v>
      </c>
      <c r="Q1201" s="41">
        <v>39375</v>
      </c>
    </row>
    <row r="1202" spans="7:17" x14ac:dyDescent="0.25">
      <c r="G1202">
        <v>2020</v>
      </c>
      <c r="H1202" s="49">
        <v>2018</v>
      </c>
      <c r="I1202" t="e">
        <f>VLOOKUP(K1202,Table3[#All],2,FALSE)</f>
        <v>#N/A</v>
      </c>
      <c r="J1202" t="s">
        <v>18</v>
      </c>
      <c r="K1202" t="s">
        <v>9956</v>
      </c>
      <c r="L1202" t="s">
        <v>9961</v>
      </c>
      <c r="M1202" s="41">
        <v>67951282</v>
      </c>
      <c r="N1202" s="41">
        <f>SUM(Table15[[#This Row],[Federal]:[Local]])</f>
        <v>409500</v>
      </c>
      <c r="P1202" s="41">
        <v>368550</v>
      </c>
      <c r="Q1202" s="41">
        <v>40950</v>
      </c>
    </row>
    <row r="1203" spans="7:17" x14ac:dyDescent="0.25">
      <c r="G1203">
        <v>2020</v>
      </c>
      <c r="H1203" s="49">
        <v>2018</v>
      </c>
      <c r="I1203" t="e">
        <f>VLOOKUP(K1203,Table3[#All],2,FALSE)</f>
        <v>#N/A</v>
      </c>
      <c r="J1203" t="s">
        <v>18</v>
      </c>
      <c r="K1203" t="s">
        <v>9956</v>
      </c>
      <c r="L1203" t="s">
        <v>9962</v>
      </c>
      <c r="M1203" s="41">
        <v>67951282</v>
      </c>
      <c r="N1203" s="41">
        <f>SUM(Table15[[#This Row],[Federal]:[Local]])</f>
        <v>11000</v>
      </c>
      <c r="P1203" s="41">
        <v>9900</v>
      </c>
      <c r="Q1203" s="41">
        <v>1100</v>
      </c>
    </row>
    <row r="1204" spans="7:17" x14ac:dyDescent="0.25">
      <c r="G1204">
        <v>2020</v>
      </c>
      <c r="H1204" s="49">
        <v>2018</v>
      </c>
      <c r="I1204" t="e">
        <f>VLOOKUP(K1204,Table3[#All],2,FALSE)</f>
        <v>#N/A</v>
      </c>
      <c r="J1204" t="s">
        <v>18</v>
      </c>
      <c r="K1204" t="s">
        <v>9956</v>
      </c>
      <c r="L1204" t="s">
        <v>9957</v>
      </c>
      <c r="M1204" s="41">
        <v>67951282</v>
      </c>
      <c r="N1204" s="41">
        <f>SUM(Table15[[#This Row],[Federal]:[Local]])</f>
        <v>1188000</v>
      </c>
      <c r="P1204" s="41">
        <v>1069200</v>
      </c>
      <c r="Q1204" s="41">
        <v>118800</v>
      </c>
    </row>
    <row r="1205" spans="7:17" x14ac:dyDescent="0.25">
      <c r="G1205">
        <v>2020</v>
      </c>
      <c r="H1205" s="49">
        <v>2018</v>
      </c>
      <c r="I1205" t="e">
        <f>VLOOKUP(K1205,Table3[#All],2,FALSE)</f>
        <v>#N/A</v>
      </c>
      <c r="J1205" t="s">
        <v>18</v>
      </c>
      <c r="K1205" t="s">
        <v>9956</v>
      </c>
      <c r="L1205" t="s">
        <v>9958</v>
      </c>
      <c r="M1205" s="41">
        <v>67951282</v>
      </c>
      <c r="N1205" s="41">
        <f>SUM(Table15[[#This Row],[Federal]:[Local]])</f>
        <v>300400</v>
      </c>
      <c r="P1205" s="41">
        <v>270360</v>
      </c>
      <c r="Q1205" s="41">
        <v>30040</v>
      </c>
    </row>
    <row r="1206" spans="7:17" x14ac:dyDescent="0.25">
      <c r="G1206">
        <v>2020</v>
      </c>
      <c r="H1206" s="49">
        <v>2018</v>
      </c>
      <c r="I1206" t="e">
        <f>VLOOKUP(K1206,Table3[#All],2,FALSE)</f>
        <v>#N/A</v>
      </c>
      <c r="J1206" t="s">
        <v>18</v>
      </c>
      <c r="K1206" t="s">
        <v>9956</v>
      </c>
      <c r="L1206" t="s">
        <v>9959</v>
      </c>
      <c r="M1206" s="41">
        <v>67951282</v>
      </c>
      <c r="N1206" s="41">
        <f>SUM(Table15[[#This Row],[Federal]:[Local]])</f>
        <v>290400</v>
      </c>
      <c r="P1206" s="41">
        <v>261360</v>
      </c>
      <c r="Q1206" s="41">
        <v>29040</v>
      </c>
    </row>
    <row r="1207" spans="7:17" x14ac:dyDescent="0.25">
      <c r="G1207">
        <v>2020</v>
      </c>
      <c r="H1207" s="49">
        <v>2018</v>
      </c>
      <c r="I1207" t="e">
        <f>VLOOKUP(K1207,Table3[#All],2,FALSE)</f>
        <v>#N/A</v>
      </c>
      <c r="J1207" t="s">
        <v>18</v>
      </c>
      <c r="K1207" t="s">
        <v>10594</v>
      </c>
      <c r="L1207" t="s">
        <v>10297</v>
      </c>
      <c r="M1207" s="41">
        <v>67951282</v>
      </c>
      <c r="N1207" s="41">
        <f>SUM(Table15[[#This Row],[Federal]:[Local]])</f>
        <v>59000</v>
      </c>
      <c r="P1207" s="41">
        <v>53100</v>
      </c>
      <c r="Q1207" s="41">
        <v>5900</v>
      </c>
    </row>
    <row r="1208" spans="7:17" x14ac:dyDescent="0.25">
      <c r="G1208">
        <v>2020</v>
      </c>
      <c r="H1208" s="49">
        <v>2018</v>
      </c>
      <c r="I1208" t="e">
        <f>VLOOKUP(K1208,Table3[#All],2,FALSE)</f>
        <v>#N/A</v>
      </c>
      <c r="J1208" t="s">
        <v>18</v>
      </c>
      <c r="K1208" t="s">
        <v>10594</v>
      </c>
      <c r="L1208" t="s">
        <v>10294</v>
      </c>
      <c r="M1208" s="41">
        <v>67951282</v>
      </c>
      <c r="N1208" s="41">
        <f>SUM(Table15[[#This Row],[Federal]:[Local]])</f>
        <v>87000</v>
      </c>
      <c r="P1208" s="41">
        <v>78300</v>
      </c>
      <c r="Q1208" s="41">
        <v>8700</v>
      </c>
    </row>
    <row r="1209" spans="7:17" x14ac:dyDescent="0.25">
      <c r="G1209">
        <v>2020</v>
      </c>
      <c r="H1209" s="49">
        <v>2018</v>
      </c>
      <c r="I1209" t="e">
        <f>VLOOKUP(K1209,Table3[#All],2,FALSE)</f>
        <v>#N/A</v>
      </c>
      <c r="J1209" t="s">
        <v>18</v>
      </c>
      <c r="K1209" t="s">
        <v>10594</v>
      </c>
      <c r="L1209" t="s">
        <v>10292</v>
      </c>
      <c r="M1209" s="41">
        <v>67951282</v>
      </c>
      <c r="N1209" s="41">
        <f>SUM(Table15[[#This Row],[Federal]:[Local]])</f>
        <v>803000</v>
      </c>
      <c r="P1209" s="41">
        <v>722700</v>
      </c>
      <c r="Q1209" s="41">
        <v>80300</v>
      </c>
    </row>
    <row r="1210" spans="7:17" x14ac:dyDescent="0.25">
      <c r="G1210">
        <v>2020</v>
      </c>
      <c r="H1210" s="49">
        <v>2018</v>
      </c>
      <c r="I1210" t="e">
        <f>VLOOKUP(K1210,Table3[#All],2,FALSE)</f>
        <v>#N/A</v>
      </c>
      <c r="J1210" t="s">
        <v>18</v>
      </c>
      <c r="K1210" t="s">
        <v>10594</v>
      </c>
      <c r="L1210" t="s">
        <v>10293</v>
      </c>
      <c r="M1210" s="41">
        <v>67951282</v>
      </c>
      <c r="N1210" s="41">
        <f>SUM(Table15[[#This Row],[Federal]:[Local]])</f>
        <v>11000</v>
      </c>
      <c r="P1210" s="41">
        <v>9900</v>
      </c>
      <c r="Q1210" s="41">
        <v>1100</v>
      </c>
    </row>
    <row r="1211" spans="7:17" x14ac:dyDescent="0.25">
      <c r="G1211">
        <v>2020</v>
      </c>
      <c r="H1211" s="49">
        <v>2018</v>
      </c>
      <c r="I1211" t="e">
        <f>VLOOKUP(K1211,Table3[#All],2,FALSE)</f>
        <v>#N/A</v>
      </c>
      <c r="J1211" t="s">
        <v>18</v>
      </c>
      <c r="K1211" t="s">
        <v>10594</v>
      </c>
      <c r="L1211" t="s">
        <v>10295</v>
      </c>
      <c r="M1211" s="41">
        <v>67951282</v>
      </c>
      <c r="N1211" s="41">
        <f>SUM(Table15[[#This Row],[Federal]:[Local]])</f>
        <v>16080</v>
      </c>
      <c r="P1211" s="41">
        <v>14472</v>
      </c>
      <c r="Q1211" s="41">
        <v>1608</v>
      </c>
    </row>
    <row r="1212" spans="7:17" x14ac:dyDescent="0.25">
      <c r="G1212">
        <v>2020</v>
      </c>
      <c r="H1212" s="49">
        <v>2018</v>
      </c>
      <c r="I1212" t="e">
        <f>VLOOKUP(K1212,Table3[#All],2,FALSE)</f>
        <v>#N/A</v>
      </c>
      <c r="J1212" t="s">
        <v>18</v>
      </c>
      <c r="K1212" t="s">
        <v>10594</v>
      </c>
      <c r="L1212" t="s">
        <v>10291</v>
      </c>
      <c r="M1212" s="41">
        <v>67951282</v>
      </c>
      <c r="N1212" s="41">
        <f>SUM(Table15[[#This Row],[Federal]:[Local]])</f>
        <v>99000</v>
      </c>
      <c r="P1212" s="41">
        <v>89100</v>
      </c>
      <c r="Q1212" s="41">
        <v>9900</v>
      </c>
    </row>
    <row r="1213" spans="7:17" x14ac:dyDescent="0.25">
      <c r="G1213">
        <v>2020</v>
      </c>
      <c r="H1213" s="49">
        <v>2018</v>
      </c>
      <c r="I1213" t="e">
        <f>VLOOKUP(K1213,Table3[#All],2,FALSE)</f>
        <v>#N/A</v>
      </c>
      <c r="J1213" t="s">
        <v>18</v>
      </c>
      <c r="K1213" t="s">
        <v>10594</v>
      </c>
      <c r="L1213" t="s">
        <v>10296</v>
      </c>
      <c r="M1213" s="41">
        <v>67951282</v>
      </c>
      <c r="N1213" s="41">
        <f>SUM(Table15[[#This Row],[Federal]:[Local]])</f>
        <v>266000</v>
      </c>
      <c r="P1213" s="41">
        <v>239400</v>
      </c>
      <c r="Q1213" s="41">
        <v>26600</v>
      </c>
    </row>
    <row r="1214" spans="7:17" x14ac:dyDescent="0.25">
      <c r="G1214">
        <v>2020</v>
      </c>
      <c r="H1214" s="49">
        <v>2018</v>
      </c>
      <c r="I1214" t="e">
        <f>VLOOKUP(K1214,Table3[#All],2,FALSE)</f>
        <v>#N/A</v>
      </c>
      <c r="J1214" t="s">
        <v>18</v>
      </c>
      <c r="K1214" t="s">
        <v>2719</v>
      </c>
      <c r="L1214" t="s">
        <v>10687</v>
      </c>
      <c r="M1214" s="41">
        <v>67951282</v>
      </c>
      <c r="N1214" s="41">
        <f>SUM(Table15[[#This Row],[Federal]:[Local]])</f>
        <v>1165000</v>
      </c>
      <c r="O1214" s="41">
        <v>1048500</v>
      </c>
      <c r="P1214" s="41"/>
      <c r="Q1214" s="41">
        <v>116500</v>
      </c>
    </row>
    <row r="1215" spans="7:17" x14ac:dyDescent="0.25">
      <c r="G1215">
        <v>2020</v>
      </c>
      <c r="H1215" s="49">
        <v>2018</v>
      </c>
      <c r="I1215" t="e">
        <f>VLOOKUP(K1215,Table3[#All],2,FALSE)</f>
        <v>#N/A</v>
      </c>
      <c r="J1215" t="s">
        <v>18</v>
      </c>
      <c r="K1215" t="s">
        <v>2719</v>
      </c>
      <c r="L1215" t="s">
        <v>10688</v>
      </c>
      <c r="M1215" s="41">
        <v>67951282</v>
      </c>
      <c r="N1215" s="41">
        <f>SUM(Table15[[#This Row],[Federal]:[Local]])</f>
        <v>25000</v>
      </c>
      <c r="O1215" s="41">
        <v>22500</v>
      </c>
      <c r="P1215" s="41"/>
      <c r="Q1215" s="41">
        <v>2500</v>
      </c>
    </row>
    <row r="1216" spans="7:17" x14ac:dyDescent="0.25">
      <c r="G1216">
        <v>2020</v>
      </c>
      <c r="H1216" s="49">
        <v>2018</v>
      </c>
      <c r="I1216" t="e">
        <f>VLOOKUP(K1216,Table3[#All],2,FALSE)</f>
        <v>#N/A</v>
      </c>
      <c r="J1216" t="s">
        <v>18</v>
      </c>
      <c r="K1216" t="s">
        <v>2719</v>
      </c>
      <c r="L1216" t="s">
        <v>10689</v>
      </c>
      <c r="M1216" s="41">
        <v>67951282</v>
      </c>
      <c r="N1216" s="41">
        <f>SUM(Table15[[#This Row],[Federal]:[Local]])</f>
        <v>210000</v>
      </c>
      <c r="O1216" s="41">
        <v>189000</v>
      </c>
      <c r="P1216" s="41"/>
      <c r="Q1216" s="41">
        <v>21000</v>
      </c>
    </row>
    <row r="1217" spans="7:17" x14ac:dyDescent="0.25">
      <c r="G1217">
        <v>2020</v>
      </c>
      <c r="H1217" s="49">
        <v>2018</v>
      </c>
      <c r="I1217" t="e">
        <f>VLOOKUP(K1217,Table3[#All],2,FALSE)</f>
        <v>#N/A</v>
      </c>
      <c r="J1217" t="s">
        <v>51</v>
      </c>
      <c r="K1217" t="s">
        <v>10898</v>
      </c>
      <c r="L1217" t="s">
        <v>10301</v>
      </c>
      <c r="M1217" s="41">
        <v>67951282</v>
      </c>
      <c r="N1217" s="41">
        <f>SUM(Table15[[#This Row],[Federal]:[Local]])</f>
        <v>200000</v>
      </c>
      <c r="O1217" s="41">
        <v>180000</v>
      </c>
      <c r="P1217" s="41"/>
      <c r="Q1217" s="41">
        <v>20000</v>
      </c>
    </row>
    <row r="1218" spans="7:17" x14ac:dyDescent="0.25">
      <c r="G1218">
        <v>2020</v>
      </c>
      <c r="H1218" s="49">
        <v>2018</v>
      </c>
      <c r="I1218" t="e">
        <f>VLOOKUP(K1218,Table3[#All],2,FALSE)</f>
        <v>#N/A</v>
      </c>
      <c r="J1218" t="s">
        <v>51</v>
      </c>
      <c r="K1218" t="s">
        <v>10891</v>
      </c>
      <c r="L1218" t="s">
        <v>10690</v>
      </c>
      <c r="M1218" s="41">
        <v>67951282</v>
      </c>
      <c r="N1218" s="41">
        <f>SUM(Table15[[#This Row],[Federal]:[Local]])</f>
        <v>420000</v>
      </c>
      <c r="O1218" s="41">
        <v>378000</v>
      </c>
      <c r="P1218" s="41"/>
      <c r="Q1218" s="41">
        <v>42000</v>
      </c>
    </row>
    <row r="1219" spans="7:17" x14ac:dyDescent="0.25">
      <c r="G1219">
        <v>2020</v>
      </c>
      <c r="H1219" s="49">
        <v>2018</v>
      </c>
      <c r="I1219" t="e">
        <f>VLOOKUP(K1219,Table3[#All],2,FALSE)</f>
        <v>#N/A</v>
      </c>
      <c r="J1219" t="s">
        <v>51</v>
      </c>
      <c r="K1219" t="s">
        <v>10891</v>
      </c>
      <c r="L1219" t="s">
        <v>10691</v>
      </c>
      <c r="M1219" s="41">
        <v>67951282</v>
      </c>
      <c r="N1219" s="41">
        <f>SUM(Table15[[#This Row],[Federal]:[Local]])</f>
        <v>650000</v>
      </c>
      <c r="O1219" s="41">
        <v>585000</v>
      </c>
      <c r="P1219" s="41"/>
      <c r="Q1219" s="41">
        <v>65000</v>
      </c>
    </row>
    <row r="1220" spans="7:17" x14ac:dyDescent="0.25">
      <c r="G1220">
        <v>2020</v>
      </c>
      <c r="H1220" s="49">
        <v>2018</v>
      </c>
      <c r="I1220" t="e">
        <f>VLOOKUP(K1220,Table3[#All],2,FALSE)</f>
        <v>#N/A</v>
      </c>
      <c r="J1220" t="s">
        <v>51</v>
      </c>
      <c r="K1220" t="s">
        <v>10891</v>
      </c>
      <c r="L1220" t="s">
        <v>10303</v>
      </c>
      <c r="M1220" s="41">
        <v>67951282</v>
      </c>
      <c r="N1220" s="41">
        <f>SUM(Table15[[#This Row],[Federal]:[Local]])</f>
        <v>280000</v>
      </c>
      <c r="O1220" s="41">
        <v>252000</v>
      </c>
      <c r="P1220" s="41"/>
      <c r="Q1220" s="41">
        <v>28000</v>
      </c>
    </row>
    <row r="1221" spans="7:17" x14ac:dyDescent="0.25">
      <c r="G1221">
        <v>2020</v>
      </c>
      <c r="H1221" s="49">
        <v>2018</v>
      </c>
      <c r="I1221" t="e">
        <f>VLOOKUP(K1221,Table3[#All],2,FALSE)</f>
        <v>#N/A</v>
      </c>
      <c r="J1221" t="s">
        <v>18</v>
      </c>
      <c r="K1221" t="s">
        <v>3212</v>
      </c>
      <c r="L1221" t="s">
        <v>10304</v>
      </c>
      <c r="M1221" s="41">
        <v>67951282</v>
      </c>
      <c r="N1221" s="41">
        <f>SUM(Table15[[#This Row],[Federal]:[Local]])</f>
        <v>150000</v>
      </c>
      <c r="O1221" s="41">
        <v>135000</v>
      </c>
      <c r="P1221" s="41"/>
      <c r="Q1221" s="41">
        <v>15000</v>
      </c>
    </row>
    <row r="1222" spans="7:17" x14ac:dyDescent="0.25">
      <c r="G1222">
        <v>2020</v>
      </c>
      <c r="H1222" s="49">
        <v>2018</v>
      </c>
      <c r="I1222" t="str">
        <f>VLOOKUP(K1222,Table3[#All],2,FALSE)</f>
        <v>GLE</v>
      </c>
      <c r="J1222" t="s">
        <v>51</v>
      </c>
      <c r="K1222" t="s">
        <v>9686</v>
      </c>
      <c r="L1222" t="s">
        <v>10305</v>
      </c>
      <c r="M1222" s="41">
        <v>67951282</v>
      </c>
      <c r="N1222" s="41">
        <f>SUM(Table15[[#This Row],[Federal]:[Local]])</f>
        <v>206900</v>
      </c>
      <c r="O1222" s="41">
        <v>186210</v>
      </c>
      <c r="P1222" s="41"/>
      <c r="Q1222" s="41">
        <v>20690</v>
      </c>
    </row>
    <row r="1223" spans="7:17" x14ac:dyDescent="0.25">
      <c r="G1223">
        <v>2020</v>
      </c>
      <c r="H1223" s="49">
        <v>2018</v>
      </c>
      <c r="I1223" t="str">
        <f>VLOOKUP(K1223,Table3[#All],2,FALSE)</f>
        <v>GLE</v>
      </c>
      <c r="J1223" t="s">
        <v>51</v>
      </c>
      <c r="K1223" t="s">
        <v>9686</v>
      </c>
      <c r="L1223" t="s">
        <v>10306</v>
      </c>
      <c r="M1223" s="41">
        <v>67951282</v>
      </c>
      <c r="N1223" s="41">
        <f>SUM(Table15[[#This Row],[Federal]:[Local]])</f>
        <v>212600</v>
      </c>
      <c r="O1223" s="41">
        <v>191340</v>
      </c>
      <c r="P1223" s="41"/>
      <c r="Q1223" s="41">
        <v>21260</v>
      </c>
    </row>
    <row r="1224" spans="7:17" x14ac:dyDescent="0.25">
      <c r="G1224">
        <v>2020</v>
      </c>
      <c r="H1224" s="49">
        <v>2018</v>
      </c>
      <c r="I1224" t="str">
        <f>VLOOKUP(K1224,Table3[#All],2,FALSE)</f>
        <v>GLE</v>
      </c>
      <c r="J1224" t="s">
        <v>51</v>
      </c>
      <c r="K1224" t="s">
        <v>9686</v>
      </c>
      <c r="L1224" t="s">
        <v>10307</v>
      </c>
      <c r="M1224" s="41">
        <v>67951282</v>
      </c>
      <c r="N1224" s="41">
        <f>SUM(Table15[[#This Row],[Federal]:[Local]])</f>
        <v>149900</v>
      </c>
      <c r="O1224" s="41">
        <v>134910</v>
      </c>
      <c r="P1224" s="41"/>
      <c r="Q1224" s="41">
        <v>14990</v>
      </c>
    </row>
    <row r="1225" spans="7:17" x14ac:dyDescent="0.25">
      <c r="G1225">
        <v>2020</v>
      </c>
      <c r="H1225" s="49">
        <v>2018</v>
      </c>
      <c r="I1225" t="str">
        <f>VLOOKUP(K1225,Table3[#All],2,FALSE)</f>
        <v>GLE</v>
      </c>
      <c r="J1225" t="s">
        <v>51</v>
      </c>
      <c r="K1225" t="s">
        <v>9686</v>
      </c>
      <c r="L1225" t="s">
        <v>10308</v>
      </c>
      <c r="M1225" s="41">
        <v>67951282</v>
      </c>
      <c r="N1225" s="41">
        <f>SUM(Table15[[#This Row],[Federal]:[Local]])</f>
        <v>117100</v>
      </c>
      <c r="O1225" s="41">
        <v>105390</v>
      </c>
      <c r="P1225" s="41"/>
      <c r="Q1225" s="41">
        <v>11710</v>
      </c>
    </row>
    <row r="1226" spans="7:17" x14ac:dyDescent="0.25">
      <c r="G1226">
        <v>2020</v>
      </c>
      <c r="H1226" s="49">
        <v>2018</v>
      </c>
      <c r="I1226" t="str">
        <f>VLOOKUP(K1226,Table3[#All],2,FALSE)</f>
        <v>GLE</v>
      </c>
      <c r="J1226" t="s">
        <v>51</v>
      </c>
      <c r="K1226" t="s">
        <v>9686</v>
      </c>
      <c r="L1226" t="s">
        <v>10309</v>
      </c>
      <c r="M1226" s="41">
        <v>67951282</v>
      </c>
      <c r="N1226" s="41">
        <f>SUM(Table15[[#This Row],[Federal]:[Local]])</f>
        <v>64300</v>
      </c>
      <c r="O1226" s="41">
        <v>57870</v>
      </c>
      <c r="P1226" s="41"/>
      <c r="Q1226" s="41">
        <v>6430</v>
      </c>
    </row>
    <row r="1227" spans="7:17" x14ac:dyDescent="0.25">
      <c r="G1227">
        <v>2020</v>
      </c>
      <c r="H1227" s="49">
        <v>2018</v>
      </c>
      <c r="I1227" t="str">
        <f>VLOOKUP(K1227,Table3[#All],2,FALSE)</f>
        <v>GLE</v>
      </c>
      <c r="J1227" t="s">
        <v>51</v>
      </c>
      <c r="K1227" t="s">
        <v>9686</v>
      </c>
      <c r="L1227" t="s">
        <v>10310</v>
      </c>
      <c r="M1227" s="41">
        <v>67951282</v>
      </c>
      <c r="N1227" s="41">
        <f>SUM(Table15[[#This Row],[Federal]:[Local]])</f>
        <v>32800</v>
      </c>
      <c r="O1227" s="41">
        <v>29520</v>
      </c>
      <c r="P1227" s="41"/>
      <c r="Q1227" s="41">
        <v>3280</v>
      </c>
    </row>
    <row r="1228" spans="7:17" x14ac:dyDescent="0.25">
      <c r="G1228">
        <v>2020</v>
      </c>
      <c r="H1228" s="49">
        <v>2018</v>
      </c>
      <c r="I1228" t="str">
        <f>VLOOKUP(K1228,Table3[#All],2,FALSE)</f>
        <v>GLE</v>
      </c>
      <c r="J1228" t="s">
        <v>51</v>
      </c>
      <c r="K1228" t="s">
        <v>9686</v>
      </c>
      <c r="L1228" t="s">
        <v>10311</v>
      </c>
      <c r="M1228" s="41">
        <v>67951282</v>
      </c>
      <c r="N1228" s="41">
        <f>SUM(Table15[[#This Row],[Federal]:[Local]])</f>
        <v>23300</v>
      </c>
      <c r="O1228" s="41">
        <v>20970</v>
      </c>
      <c r="P1228" s="41"/>
      <c r="Q1228" s="41">
        <v>2330</v>
      </c>
    </row>
    <row r="1229" spans="7:17" x14ac:dyDescent="0.25">
      <c r="G1229">
        <v>2020</v>
      </c>
      <c r="H1229" s="49">
        <v>2018</v>
      </c>
      <c r="I1229" t="str">
        <f>VLOOKUP(K1229,Table3[#All],2,FALSE)</f>
        <v>GLE</v>
      </c>
      <c r="J1229" t="s">
        <v>51</v>
      </c>
      <c r="K1229" t="s">
        <v>9686</v>
      </c>
      <c r="L1229" t="s">
        <v>10312</v>
      </c>
      <c r="M1229" s="41">
        <v>67951282</v>
      </c>
      <c r="N1229" s="41">
        <f>SUM(Table15[[#This Row],[Federal]:[Local]])</f>
        <v>22100</v>
      </c>
      <c r="O1229" s="41">
        <v>19890</v>
      </c>
      <c r="P1229" s="41"/>
      <c r="Q1229" s="41">
        <v>2210</v>
      </c>
    </row>
    <row r="1230" spans="7:17" x14ac:dyDescent="0.25">
      <c r="G1230">
        <v>2020</v>
      </c>
      <c r="H1230" s="49">
        <v>2018</v>
      </c>
      <c r="I1230" t="str">
        <f>VLOOKUP(K1230,Table3[#All],2,FALSE)</f>
        <v>GLE</v>
      </c>
      <c r="J1230" t="s">
        <v>51</v>
      </c>
      <c r="K1230" t="s">
        <v>9686</v>
      </c>
      <c r="L1230" t="s">
        <v>10313</v>
      </c>
      <c r="M1230" s="41">
        <v>67951282</v>
      </c>
      <c r="N1230" s="41">
        <f>SUM(Table15[[#This Row],[Federal]:[Local]])</f>
        <v>16700</v>
      </c>
      <c r="O1230" s="41">
        <v>15030</v>
      </c>
      <c r="P1230" s="41"/>
      <c r="Q1230" s="41">
        <v>1670</v>
      </c>
    </row>
    <row r="1231" spans="7:17" x14ac:dyDescent="0.25">
      <c r="G1231">
        <v>2020</v>
      </c>
      <c r="H1231" s="49">
        <v>2018</v>
      </c>
      <c r="I1231" t="e">
        <f>VLOOKUP(K1231,Table3[#All],2,FALSE)</f>
        <v>#N/A</v>
      </c>
      <c r="J1231" t="s">
        <v>18</v>
      </c>
      <c r="K1231" t="s">
        <v>3315</v>
      </c>
      <c r="L1231" t="s">
        <v>9618</v>
      </c>
      <c r="M1231" s="41">
        <v>67951282</v>
      </c>
      <c r="N1231" s="41">
        <f>SUM(Table15[[#This Row],[Federal]:[Local]])</f>
        <v>200000</v>
      </c>
      <c r="O1231" s="41"/>
      <c r="P1231" s="41">
        <v>180000</v>
      </c>
      <c r="Q1231" s="41">
        <v>20000</v>
      </c>
    </row>
    <row r="1232" spans="7:17" x14ac:dyDescent="0.25">
      <c r="G1232">
        <v>2020</v>
      </c>
      <c r="H1232" s="49">
        <v>2018</v>
      </c>
      <c r="I1232" t="e">
        <f>VLOOKUP(K1232,Table3[#All],2,FALSE)</f>
        <v>#N/A</v>
      </c>
      <c r="J1232" t="s">
        <v>18</v>
      </c>
      <c r="K1232" t="s">
        <v>3315</v>
      </c>
      <c r="L1232" t="s">
        <v>10393</v>
      </c>
      <c r="M1232" s="41">
        <v>67951282</v>
      </c>
      <c r="N1232" s="41">
        <f>SUM(Table15[[#This Row],[Federal]:[Local]])</f>
        <v>195000</v>
      </c>
      <c r="O1232" s="41">
        <v>175500</v>
      </c>
      <c r="P1232" s="41"/>
      <c r="Q1232" s="41">
        <v>19500</v>
      </c>
    </row>
    <row r="1233" spans="7:17" x14ac:dyDescent="0.25">
      <c r="G1233">
        <v>2020</v>
      </c>
      <c r="H1233" s="49">
        <v>2018</v>
      </c>
      <c r="I1233" t="e">
        <f>VLOOKUP(K1233,Table3[#All],2,FALSE)</f>
        <v>#N/A</v>
      </c>
      <c r="J1233" t="s">
        <v>18</v>
      </c>
      <c r="K1233" t="s">
        <v>3315</v>
      </c>
      <c r="L1233" t="s">
        <v>10692</v>
      </c>
      <c r="M1233" s="41">
        <v>67951282</v>
      </c>
      <c r="N1233" s="41">
        <f>SUM(Table15[[#This Row],[Federal]:[Local]])</f>
        <v>130000</v>
      </c>
      <c r="O1233" s="41">
        <v>117000</v>
      </c>
      <c r="P1233" s="41"/>
      <c r="Q1233" s="41">
        <v>13000</v>
      </c>
    </row>
    <row r="1234" spans="7:17" x14ac:dyDescent="0.25">
      <c r="G1234">
        <v>2020</v>
      </c>
      <c r="H1234" s="49">
        <v>2018</v>
      </c>
      <c r="I1234" t="e">
        <f>VLOOKUP(K1234,Table3[#All],2,FALSE)</f>
        <v>#N/A</v>
      </c>
      <c r="J1234" t="s">
        <v>18</v>
      </c>
      <c r="K1234" t="s">
        <v>3381</v>
      </c>
      <c r="L1234" t="s">
        <v>10693</v>
      </c>
      <c r="M1234" s="41">
        <v>67951282</v>
      </c>
      <c r="N1234" s="41">
        <f>SUM(Table15[[#This Row],[Federal]:[Local]])</f>
        <v>90000</v>
      </c>
      <c r="O1234" s="41">
        <v>81000</v>
      </c>
      <c r="P1234" s="41"/>
      <c r="Q1234" s="41">
        <v>9000</v>
      </c>
    </row>
    <row r="1235" spans="7:17" ht="30" x14ac:dyDescent="0.25">
      <c r="G1235">
        <v>2020</v>
      </c>
      <c r="H1235" s="49">
        <v>2018</v>
      </c>
      <c r="I1235" t="e">
        <f>VLOOKUP(K1235,Table3[#All],2,FALSE)</f>
        <v>#N/A</v>
      </c>
      <c r="J1235" t="s">
        <v>18</v>
      </c>
      <c r="K1235" t="s">
        <v>3381</v>
      </c>
      <c r="L1235" s="51" t="s">
        <v>10694</v>
      </c>
      <c r="M1235" s="41">
        <v>67951282</v>
      </c>
      <c r="N1235" s="41">
        <f>SUM(Table15[[#This Row],[Federal]:[Local]])</f>
        <v>660000</v>
      </c>
      <c r="O1235" s="41">
        <v>594000</v>
      </c>
      <c r="P1235" s="41"/>
      <c r="Q1235" s="41">
        <v>66000</v>
      </c>
    </row>
    <row r="1236" spans="7:17" x14ac:dyDescent="0.25">
      <c r="G1236">
        <v>2020</v>
      </c>
      <c r="H1236" s="49">
        <v>2018</v>
      </c>
      <c r="I1236" t="e">
        <f>VLOOKUP(K1236,Table3[#All],2,FALSE)</f>
        <v>#N/A</v>
      </c>
      <c r="J1236" t="s">
        <v>18</v>
      </c>
      <c r="K1236" t="s">
        <v>9838</v>
      </c>
      <c r="L1236" t="s">
        <v>10391</v>
      </c>
      <c r="M1236" s="41">
        <v>67951282</v>
      </c>
      <c r="N1236" s="41">
        <f>SUM(Table15[[#This Row],[Federal]:[Local]])</f>
        <v>25000</v>
      </c>
      <c r="O1236" s="41"/>
      <c r="P1236" s="41">
        <v>22500</v>
      </c>
      <c r="Q1236" s="41">
        <v>2500</v>
      </c>
    </row>
    <row r="1237" spans="7:17" x14ac:dyDescent="0.25">
      <c r="G1237">
        <v>2020</v>
      </c>
      <c r="H1237" s="49">
        <v>2018</v>
      </c>
      <c r="I1237" t="e">
        <f>VLOOKUP(K1237,Table3[#All],2,FALSE)</f>
        <v>#N/A</v>
      </c>
      <c r="J1237" t="s">
        <v>18</v>
      </c>
      <c r="K1237" t="s">
        <v>9838</v>
      </c>
      <c r="L1237" t="s">
        <v>10385</v>
      </c>
      <c r="M1237" s="41">
        <v>67951282</v>
      </c>
      <c r="N1237" s="41">
        <f>SUM(Table15[[#This Row],[Federal]:[Local]])</f>
        <v>165000</v>
      </c>
      <c r="O1237" s="41"/>
      <c r="P1237" s="41">
        <v>148500</v>
      </c>
      <c r="Q1237" s="41">
        <v>16500</v>
      </c>
    </row>
    <row r="1238" spans="7:17" x14ac:dyDescent="0.25">
      <c r="G1238">
        <v>2020</v>
      </c>
      <c r="H1238" s="49">
        <v>2018</v>
      </c>
      <c r="I1238" t="e">
        <f>VLOOKUP(K1238,Table3[#All],2,FALSE)</f>
        <v>#N/A</v>
      </c>
      <c r="J1238" t="s">
        <v>18</v>
      </c>
      <c r="K1238" t="s">
        <v>9838</v>
      </c>
      <c r="L1238" t="s">
        <v>10384</v>
      </c>
      <c r="M1238" s="41">
        <v>67951282</v>
      </c>
      <c r="N1238" s="41">
        <f>SUM(Table15[[#This Row],[Federal]:[Local]])</f>
        <v>210000</v>
      </c>
      <c r="O1238" s="41"/>
      <c r="P1238" s="41">
        <v>105000</v>
      </c>
      <c r="Q1238" s="41">
        <v>105000</v>
      </c>
    </row>
    <row r="1239" spans="7:17" x14ac:dyDescent="0.25">
      <c r="G1239">
        <v>2020</v>
      </c>
      <c r="H1239" s="49">
        <v>2018</v>
      </c>
      <c r="I1239" t="e">
        <f>VLOOKUP(K1239,Table3[#All],2,FALSE)</f>
        <v>#N/A</v>
      </c>
      <c r="J1239" t="s">
        <v>18</v>
      </c>
      <c r="K1239" t="s">
        <v>9838</v>
      </c>
      <c r="L1239" t="s">
        <v>10386</v>
      </c>
      <c r="M1239" s="41">
        <v>67951282</v>
      </c>
      <c r="N1239" s="41">
        <f>SUM(Table15[[#This Row],[Federal]:[Local]])</f>
        <v>5000</v>
      </c>
      <c r="O1239" s="41"/>
      <c r="P1239" s="41">
        <v>4500</v>
      </c>
      <c r="Q1239" s="41">
        <v>500</v>
      </c>
    </row>
    <row r="1240" spans="7:17" x14ac:dyDescent="0.25">
      <c r="G1240">
        <v>2020</v>
      </c>
      <c r="H1240" s="49">
        <v>2018</v>
      </c>
      <c r="I1240" t="e">
        <f>VLOOKUP(K1240,Table3[#All],2,FALSE)</f>
        <v>#N/A</v>
      </c>
      <c r="J1240" t="s">
        <v>18</v>
      </c>
      <c r="K1240" t="s">
        <v>9838</v>
      </c>
      <c r="L1240" t="s">
        <v>10388</v>
      </c>
      <c r="M1240" s="41">
        <v>67951282</v>
      </c>
      <c r="N1240" s="41">
        <f>SUM(Table15[[#This Row],[Federal]:[Local]])</f>
        <v>20000</v>
      </c>
      <c r="O1240" s="41"/>
      <c r="P1240" s="41">
        <v>18000</v>
      </c>
      <c r="Q1240" s="41">
        <v>2000</v>
      </c>
    </row>
    <row r="1241" spans="7:17" x14ac:dyDescent="0.25">
      <c r="G1241">
        <v>2020</v>
      </c>
      <c r="H1241" s="49">
        <v>2018</v>
      </c>
      <c r="I1241" t="e">
        <f>VLOOKUP(K1241,Table3[#All],2,FALSE)</f>
        <v>#N/A</v>
      </c>
      <c r="J1241" t="s">
        <v>18</v>
      </c>
      <c r="K1241" t="s">
        <v>9838</v>
      </c>
      <c r="L1241" t="s">
        <v>10389</v>
      </c>
      <c r="M1241" s="41">
        <v>67951282</v>
      </c>
      <c r="N1241" s="41">
        <f>SUM(Table15[[#This Row],[Federal]:[Local]])</f>
        <v>275000</v>
      </c>
      <c r="O1241" s="41"/>
      <c r="P1241" s="41">
        <v>247500</v>
      </c>
      <c r="Q1241" s="41">
        <v>27500</v>
      </c>
    </row>
    <row r="1242" spans="7:17" x14ac:dyDescent="0.25">
      <c r="G1242">
        <v>2020</v>
      </c>
      <c r="H1242" s="49">
        <v>2018</v>
      </c>
      <c r="I1242" t="e">
        <f>VLOOKUP(K1242,Table3[#All],2,FALSE)</f>
        <v>#N/A</v>
      </c>
      <c r="J1242" t="s">
        <v>18</v>
      </c>
      <c r="K1242" t="s">
        <v>9838</v>
      </c>
      <c r="L1242" t="s">
        <v>10387</v>
      </c>
      <c r="M1242" s="41">
        <v>67951282</v>
      </c>
      <c r="N1242" s="41">
        <f>SUM(Table15[[#This Row],[Federal]:[Local]])</f>
        <v>85000</v>
      </c>
      <c r="O1242" s="41"/>
      <c r="P1242" s="41">
        <v>76500</v>
      </c>
      <c r="Q1242" s="41">
        <v>8500</v>
      </c>
    </row>
    <row r="1243" spans="7:17" x14ac:dyDescent="0.25">
      <c r="G1243">
        <v>2020</v>
      </c>
      <c r="H1243" s="49">
        <v>2018</v>
      </c>
      <c r="I1243" t="e">
        <f>VLOOKUP(K1243,Table3[#All],2,FALSE)</f>
        <v>#N/A</v>
      </c>
      <c r="J1243" t="s">
        <v>18</v>
      </c>
      <c r="K1243" t="s">
        <v>9838</v>
      </c>
      <c r="L1243" t="s">
        <v>10390</v>
      </c>
      <c r="M1243" s="41">
        <v>67951282</v>
      </c>
      <c r="N1243" s="41">
        <f>SUM(Table15[[#This Row],[Federal]:[Local]])</f>
        <v>50000</v>
      </c>
      <c r="O1243" s="41"/>
      <c r="P1243" s="41">
        <v>45000</v>
      </c>
      <c r="Q1243" s="41">
        <v>5000</v>
      </c>
    </row>
    <row r="1244" spans="7:17" x14ac:dyDescent="0.25">
      <c r="G1244">
        <v>2020</v>
      </c>
      <c r="H1244" s="49">
        <v>2018</v>
      </c>
      <c r="I1244" t="e">
        <f>VLOOKUP(K1244,Table3[#All],2,FALSE)</f>
        <v>#N/A</v>
      </c>
      <c r="J1244" t="s">
        <v>18</v>
      </c>
      <c r="K1244" t="s">
        <v>9838</v>
      </c>
      <c r="L1244" t="s">
        <v>10653</v>
      </c>
      <c r="M1244" s="41">
        <v>67951282</v>
      </c>
      <c r="N1244" s="41">
        <f>SUM(Table15[[#This Row],[Federal]:[Local]])</f>
        <v>140000</v>
      </c>
      <c r="O1244" s="41"/>
      <c r="P1244" s="41">
        <v>126000</v>
      </c>
      <c r="Q1244" s="41">
        <v>14000</v>
      </c>
    </row>
    <row r="1245" spans="7:17" x14ac:dyDescent="0.25">
      <c r="G1245">
        <v>2020</v>
      </c>
      <c r="H1245" s="49">
        <v>2018</v>
      </c>
      <c r="I1245" t="str">
        <f>VLOOKUP(K1245,Table3[#All],2,FALSE)</f>
        <v>F35</v>
      </c>
      <c r="J1245" t="s">
        <v>51</v>
      </c>
      <c r="K1245" t="s">
        <v>9523</v>
      </c>
      <c r="L1245" t="s">
        <v>10161</v>
      </c>
      <c r="M1245" s="41">
        <v>67951282</v>
      </c>
      <c r="N1245" s="41">
        <f>SUM(Table15[[#This Row],[Federal]:[Local]])</f>
        <v>93500</v>
      </c>
      <c r="O1245" s="41"/>
      <c r="P1245" s="41">
        <v>84150</v>
      </c>
      <c r="Q1245" s="41">
        <v>9350</v>
      </c>
    </row>
    <row r="1246" spans="7:17" x14ac:dyDescent="0.25">
      <c r="G1246">
        <v>2020</v>
      </c>
      <c r="H1246" s="49">
        <v>2018</v>
      </c>
      <c r="I1246" t="str">
        <f>VLOOKUP(K1246,Table3[#All],2,FALSE)</f>
        <v>F35</v>
      </c>
      <c r="J1246" t="s">
        <v>51</v>
      </c>
      <c r="K1246" t="s">
        <v>9523</v>
      </c>
      <c r="L1246" t="s">
        <v>9605</v>
      </c>
      <c r="M1246" s="41">
        <v>67951282</v>
      </c>
      <c r="N1246" s="41">
        <f>SUM(Table15[[#This Row],[Federal]:[Local]])</f>
        <v>30800</v>
      </c>
      <c r="O1246" s="41"/>
      <c r="P1246" s="41">
        <v>27720</v>
      </c>
      <c r="Q1246" s="41">
        <v>3080</v>
      </c>
    </row>
    <row r="1247" spans="7:17" x14ac:dyDescent="0.25">
      <c r="G1247">
        <v>2020</v>
      </c>
      <c r="H1247" s="49">
        <v>2018</v>
      </c>
      <c r="I1247" t="str">
        <f>VLOOKUP(K1247,Table3[#All],2,FALSE)</f>
        <v>F35</v>
      </c>
      <c r="J1247" t="s">
        <v>51</v>
      </c>
      <c r="K1247" t="s">
        <v>9523</v>
      </c>
      <c r="L1247" t="s">
        <v>10159</v>
      </c>
      <c r="M1247" s="41">
        <v>67951282</v>
      </c>
      <c r="N1247" s="41">
        <f>SUM(Table15[[#This Row],[Federal]:[Local]])</f>
        <v>8600</v>
      </c>
      <c r="O1247" s="41"/>
      <c r="P1247" s="41">
        <v>4300</v>
      </c>
      <c r="Q1247" s="41">
        <v>4300</v>
      </c>
    </row>
    <row r="1248" spans="7:17" x14ac:dyDescent="0.25">
      <c r="G1248">
        <v>2020</v>
      </c>
      <c r="H1248" s="49">
        <v>2018</v>
      </c>
      <c r="I1248" t="str">
        <f>VLOOKUP(K1248,Table3[#All],2,FALSE)</f>
        <v>F35</v>
      </c>
      <c r="J1248" t="s">
        <v>51</v>
      </c>
      <c r="K1248" t="s">
        <v>9523</v>
      </c>
      <c r="L1248" t="s">
        <v>10695</v>
      </c>
      <c r="M1248" s="41">
        <v>67951282</v>
      </c>
      <c r="N1248" s="41">
        <f>SUM(Table15[[#This Row],[Federal]:[Local]])</f>
        <v>9000</v>
      </c>
      <c r="O1248" s="41"/>
      <c r="P1248" s="41">
        <v>8100</v>
      </c>
      <c r="Q1248" s="41">
        <v>900</v>
      </c>
    </row>
    <row r="1249" spans="7:17" x14ac:dyDescent="0.25">
      <c r="G1249">
        <v>2020</v>
      </c>
      <c r="H1249" s="49">
        <v>2018</v>
      </c>
      <c r="I1249" t="str">
        <f>VLOOKUP(K1249,Table3[#All],2,FALSE)</f>
        <v>F35</v>
      </c>
      <c r="J1249" t="s">
        <v>51</v>
      </c>
      <c r="K1249" t="s">
        <v>9523</v>
      </c>
      <c r="L1249" t="s">
        <v>10154</v>
      </c>
      <c r="M1249" s="41">
        <v>67951282</v>
      </c>
      <c r="N1249" s="41">
        <f>SUM(Table15[[#This Row],[Federal]:[Local]])</f>
        <v>34200</v>
      </c>
      <c r="O1249" s="41"/>
      <c r="P1249" s="41">
        <v>30780</v>
      </c>
      <c r="Q1249" s="41">
        <v>3420</v>
      </c>
    </row>
    <row r="1250" spans="7:17" x14ac:dyDescent="0.25">
      <c r="G1250">
        <v>2020</v>
      </c>
      <c r="H1250" s="49">
        <v>2018</v>
      </c>
      <c r="I1250" t="str">
        <f>VLOOKUP(K1250,Table3[#All],2,FALSE)</f>
        <v>F35</v>
      </c>
      <c r="J1250" t="s">
        <v>51</v>
      </c>
      <c r="K1250" t="s">
        <v>9523</v>
      </c>
      <c r="L1250" t="s">
        <v>10155</v>
      </c>
      <c r="M1250" s="41">
        <v>67951282</v>
      </c>
      <c r="N1250" s="41">
        <f>SUM(Table15[[#This Row],[Federal]:[Local]])</f>
        <v>9300</v>
      </c>
      <c r="O1250" s="41"/>
      <c r="P1250" s="41">
        <v>8370</v>
      </c>
      <c r="Q1250" s="41">
        <v>930</v>
      </c>
    </row>
    <row r="1251" spans="7:17" x14ac:dyDescent="0.25">
      <c r="G1251">
        <v>2020</v>
      </c>
      <c r="H1251" s="49">
        <v>2018</v>
      </c>
      <c r="I1251" t="str">
        <f>VLOOKUP(K1251,Table3[#All],2,FALSE)</f>
        <v>F35</v>
      </c>
      <c r="J1251" t="s">
        <v>51</v>
      </c>
      <c r="K1251" t="s">
        <v>9523</v>
      </c>
      <c r="L1251" t="s">
        <v>10156</v>
      </c>
      <c r="M1251" s="41">
        <v>67951282</v>
      </c>
      <c r="N1251" s="41">
        <f>SUM(Table15[[#This Row],[Federal]:[Local]])</f>
        <v>1200</v>
      </c>
      <c r="O1251" s="41"/>
      <c r="P1251" s="41">
        <v>1080</v>
      </c>
      <c r="Q1251" s="41">
        <v>120</v>
      </c>
    </row>
    <row r="1252" spans="7:17" x14ac:dyDescent="0.25">
      <c r="G1252">
        <v>2020</v>
      </c>
      <c r="H1252" s="49">
        <v>2018</v>
      </c>
      <c r="I1252" t="str">
        <f>VLOOKUP(K1252,Table3[#All],2,FALSE)</f>
        <v>F35</v>
      </c>
      <c r="J1252" t="s">
        <v>51</v>
      </c>
      <c r="K1252" t="s">
        <v>9523</v>
      </c>
      <c r="L1252" t="s">
        <v>10157</v>
      </c>
      <c r="M1252" s="41">
        <v>67951282</v>
      </c>
      <c r="N1252" s="41">
        <f>SUM(Table15[[#This Row],[Federal]:[Local]])</f>
        <v>164800</v>
      </c>
      <c r="O1252" s="41"/>
      <c r="P1252" s="41">
        <v>148320</v>
      </c>
      <c r="Q1252" s="41">
        <v>16480</v>
      </c>
    </row>
    <row r="1253" spans="7:17" x14ac:dyDescent="0.25">
      <c r="G1253">
        <v>2020</v>
      </c>
      <c r="H1253" s="49">
        <v>2018</v>
      </c>
      <c r="I1253" t="str">
        <f>VLOOKUP(K1253,Table3[#All],2,FALSE)</f>
        <v>F35</v>
      </c>
      <c r="J1253" t="s">
        <v>51</v>
      </c>
      <c r="K1253" t="s">
        <v>9523</v>
      </c>
      <c r="L1253" t="s">
        <v>10158</v>
      </c>
      <c r="M1253" s="41">
        <v>67951282</v>
      </c>
      <c r="N1253" s="41">
        <f>SUM(Table15[[#This Row],[Federal]:[Local]])</f>
        <v>5400</v>
      </c>
      <c r="O1253" s="41"/>
      <c r="P1253" s="41">
        <v>4860</v>
      </c>
      <c r="Q1253" s="41">
        <v>540</v>
      </c>
    </row>
    <row r="1254" spans="7:17" x14ac:dyDescent="0.25">
      <c r="G1254">
        <v>2020</v>
      </c>
      <c r="H1254" s="49">
        <v>2018</v>
      </c>
      <c r="I1254" t="str">
        <f>VLOOKUP(K1254,Table3[#All],2,FALSE)</f>
        <v>F35</v>
      </c>
      <c r="J1254" t="s">
        <v>51</v>
      </c>
      <c r="K1254" t="s">
        <v>9523</v>
      </c>
      <c r="L1254" t="s">
        <v>10160</v>
      </c>
      <c r="M1254" s="41">
        <v>67951282</v>
      </c>
      <c r="N1254" s="41">
        <f>SUM(Table15[[#This Row],[Federal]:[Local]])</f>
        <v>34400</v>
      </c>
      <c r="O1254" s="41"/>
      <c r="P1254" s="41">
        <v>30960</v>
      </c>
      <c r="Q1254" s="41">
        <v>3440</v>
      </c>
    </row>
    <row r="1255" spans="7:17" x14ac:dyDescent="0.25">
      <c r="G1255">
        <v>2020</v>
      </c>
      <c r="H1255" s="49">
        <v>2018</v>
      </c>
      <c r="I1255" t="e">
        <f>VLOOKUP(K1255,Table3[#All],2,FALSE)</f>
        <v>#N/A</v>
      </c>
      <c r="J1255" t="s">
        <v>18</v>
      </c>
      <c r="K1255" t="s">
        <v>3476</v>
      </c>
      <c r="L1255" t="s">
        <v>10696</v>
      </c>
      <c r="M1255" s="41">
        <v>67951282</v>
      </c>
      <c r="N1255" s="41">
        <f>SUM(Table15[[#This Row],[Federal]:[Local]])</f>
        <v>3000000</v>
      </c>
      <c r="O1255" s="41">
        <v>3000000</v>
      </c>
      <c r="P1255" s="41"/>
      <c r="Q1255" s="41"/>
    </row>
    <row r="1256" spans="7:17" x14ac:dyDescent="0.25">
      <c r="G1256">
        <v>2020</v>
      </c>
      <c r="H1256" s="49">
        <v>2018</v>
      </c>
      <c r="I1256" t="e">
        <f>VLOOKUP(K1256,Table3[#All],2,FALSE)</f>
        <v>#N/A</v>
      </c>
      <c r="J1256" t="s">
        <v>51</v>
      </c>
      <c r="K1256" t="s">
        <v>10520</v>
      </c>
      <c r="L1256" t="s">
        <v>10697</v>
      </c>
      <c r="M1256" s="41">
        <v>67951282</v>
      </c>
      <c r="N1256" s="41">
        <f>SUM(Table15[[#This Row],[Federal]:[Local]])</f>
        <v>166666</v>
      </c>
      <c r="O1256" s="41">
        <v>149999</v>
      </c>
      <c r="P1256" s="41"/>
      <c r="Q1256" s="41">
        <v>16667</v>
      </c>
    </row>
    <row r="1257" spans="7:17" x14ac:dyDescent="0.25">
      <c r="G1257">
        <v>2020</v>
      </c>
      <c r="H1257" s="49">
        <v>2018</v>
      </c>
      <c r="I1257" t="str">
        <f>VLOOKUP(K1257,Table3[#All],2,FALSE)</f>
        <v>GVT</v>
      </c>
      <c r="J1257" t="s">
        <v>51</v>
      </c>
      <c r="K1257" t="s">
        <v>10899</v>
      </c>
      <c r="L1257" t="s">
        <v>10698</v>
      </c>
      <c r="M1257" s="41">
        <v>67951282</v>
      </c>
      <c r="N1257" s="41">
        <f>SUM(Table15[[#This Row],[Federal]:[Local]])</f>
        <v>795000</v>
      </c>
      <c r="O1257" s="41">
        <v>715500</v>
      </c>
      <c r="P1257" s="41"/>
      <c r="Q1257" s="41">
        <v>79500</v>
      </c>
    </row>
    <row r="1258" spans="7:17" x14ac:dyDescent="0.25">
      <c r="G1258">
        <v>2020</v>
      </c>
      <c r="H1258" s="49">
        <v>2018</v>
      </c>
      <c r="I1258" t="str">
        <f>VLOOKUP(K1258,Table3[#All],2,FALSE)</f>
        <v>GVT</v>
      </c>
      <c r="J1258" t="s">
        <v>51</v>
      </c>
      <c r="K1258" t="s">
        <v>10899</v>
      </c>
      <c r="L1258" t="s">
        <v>10699</v>
      </c>
      <c r="M1258" s="41">
        <v>67951282</v>
      </c>
      <c r="N1258" s="41">
        <f>SUM(Table15[[#This Row],[Federal]:[Local]])</f>
        <v>100000</v>
      </c>
      <c r="O1258" s="41">
        <v>90000</v>
      </c>
      <c r="P1258" s="41"/>
      <c r="Q1258" s="41">
        <v>10000</v>
      </c>
    </row>
    <row r="1259" spans="7:17" x14ac:dyDescent="0.25">
      <c r="G1259">
        <v>2020</v>
      </c>
      <c r="H1259" s="49">
        <v>2018</v>
      </c>
      <c r="I1259" t="str">
        <f>VLOOKUP(K1259,Table3[#All],2,FALSE)</f>
        <v>GVT</v>
      </c>
      <c r="J1259" t="s">
        <v>51</v>
      </c>
      <c r="K1259" t="s">
        <v>10899</v>
      </c>
      <c r="L1259" t="s">
        <v>10700</v>
      </c>
      <c r="M1259" s="41">
        <v>67951282</v>
      </c>
      <c r="N1259" s="41">
        <f>SUM(Table15[[#This Row],[Federal]:[Local]])</f>
        <v>60000</v>
      </c>
      <c r="O1259" s="41">
        <v>54000</v>
      </c>
      <c r="P1259" s="41"/>
      <c r="Q1259" s="41">
        <v>6000</v>
      </c>
    </row>
    <row r="1260" spans="7:17" x14ac:dyDescent="0.25">
      <c r="G1260">
        <v>2020</v>
      </c>
      <c r="H1260" s="49">
        <v>2018</v>
      </c>
      <c r="I1260" t="str">
        <f>VLOOKUP(K1260,Table3[#All],2,FALSE)</f>
        <v>GVT</v>
      </c>
      <c r="J1260" t="s">
        <v>51</v>
      </c>
      <c r="K1260" t="s">
        <v>10899</v>
      </c>
      <c r="L1260" t="s">
        <v>10701</v>
      </c>
      <c r="M1260" s="41">
        <v>67951282</v>
      </c>
      <c r="N1260" s="41">
        <f>SUM(Table15[[#This Row],[Federal]:[Local]])</f>
        <v>50000</v>
      </c>
      <c r="O1260" s="41">
        <v>45000</v>
      </c>
      <c r="P1260" s="41"/>
      <c r="Q1260" s="41">
        <v>5000</v>
      </c>
    </row>
    <row r="1261" spans="7:17" x14ac:dyDescent="0.25">
      <c r="G1261">
        <v>2020</v>
      </c>
      <c r="H1261" s="49">
        <v>2018</v>
      </c>
      <c r="I1261" t="str">
        <f>VLOOKUP(K1261,Table3[#All],2,FALSE)</f>
        <v>GVT</v>
      </c>
      <c r="J1261" t="s">
        <v>51</v>
      </c>
      <c r="K1261" t="s">
        <v>10899</v>
      </c>
      <c r="L1261" t="s">
        <v>9827</v>
      </c>
      <c r="M1261" s="41">
        <v>67951282</v>
      </c>
      <c r="N1261" s="41">
        <f>SUM(Table15[[#This Row],[Federal]:[Local]])</f>
        <v>105000</v>
      </c>
      <c r="O1261" s="41">
        <v>94500</v>
      </c>
      <c r="P1261" s="41"/>
      <c r="Q1261" s="41">
        <v>10500</v>
      </c>
    </row>
    <row r="1262" spans="7:17" x14ac:dyDescent="0.25">
      <c r="G1262">
        <v>2020</v>
      </c>
      <c r="H1262" s="49">
        <v>2018</v>
      </c>
      <c r="I1262" t="e">
        <f>VLOOKUP(K1262,Table3[#All],2,FALSE)</f>
        <v>#N/A</v>
      </c>
      <c r="J1262" t="s">
        <v>18</v>
      </c>
      <c r="K1262" t="s">
        <v>3647</v>
      </c>
      <c r="L1262" t="s">
        <v>10702</v>
      </c>
      <c r="M1262" s="41">
        <v>67951282</v>
      </c>
      <c r="N1262" s="41">
        <f>SUM(Table15[[#This Row],[Federal]:[Local]])</f>
        <v>30000</v>
      </c>
      <c r="O1262" s="41">
        <v>27000</v>
      </c>
      <c r="P1262" s="41"/>
      <c r="Q1262" s="41">
        <v>3000</v>
      </c>
    </row>
    <row r="1263" spans="7:17" x14ac:dyDescent="0.25">
      <c r="G1263">
        <v>2020</v>
      </c>
      <c r="H1263" s="49">
        <v>2018</v>
      </c>
      <c r="I1263" t="e">
        <f>VLOOKUP(K1263,Table3[#All],2,FALSE)</f>
        <v>#N/A</v>
      </c>
      <c r="J1263" t="s">
        <v>18</v>
      </c>
      <c r="K1263" t="s">
        <v>3706</v>
      </c>
      <c r="L1263" t="s">
        <v>10703</v>
      </c>
      <c r="M1263" s="41">
        <v>67951282</v>
      </c>
      <c r="N1263" s="41">
        <f>SUM(Table15[[#This Row],[Federal]:[Local]])</f>
        <v>30000</v>
      </c>
      <c r="O1263" s="41">
        <v>27000</v>
      </c>
      <c r="P1263" s="41"/>
      <c r="Q1263" s="41">
        <v>3000</v>
      </c>
    </row>
    <row r="1264" spans="7:17" x14ac:dyDescent="0.25">
      <c r="G1264">
        <v>2020</v>
      </c>
      <c r="H1264" s="49">
        <v>2018</v>
      </c>
      <c r="I1264" t="e">
        <f>VLOOKUP(K1264,Table3[#All],2,FALSE)</f>
        <v>#N/A</v>
      </c>
      <c r="J1264" t="s">
        <v>18</v>
      </c>
      <c r="K1264" t="s">
        <v>3883</v>
      </c>
      <c r="L1264" t="s">
        <v>10324</v>
      </c>
      <c r="M1264" s="41">
        <v>67951282</v>
      </c>
      <c r="N1264" s="41">
        <f>SUM(Table15[[#This Row],[Federal]:[Local]])</f>
        <v>260000</v>
      </c>
      <c r="O1264" s="41">
        <v>234000</v>
      </c>
      <c r="P1264" s="41"/>
      <c r="Q1264" s="41">
        <v>26000</v>
      </c>
    </row>
    <row r="1265" spans="7:17" x14ac:dyDescent="0.25">
      <c r="G1265">
        <v>2020</v>
      </c>
      <c r="H1265" s="49">
        <v>2018</v>
      </c>
      <c r="I1265" t="e">
        <f>VLOOKUP(K1265,Table3[#All],2,FALSE)</f>
        <v>#N/A</v>
      </c>
      <c r="J1265" t="s">
        <v>18</v>
      </c>
      <c r="K1265" t="s">
        <v>3883</v>
      </c>
      <c r="L1265" t="s">
        <v>10327</v>
      </c>
      <c r="M1265" s="41">
        <v>67951282</v>
      </c>
      <c r="N1265" s="41">
        <f>SUM(Table15[[#This Row],[Federal]:[Local]])</f>
        <v>125000</v>
      </c>
      <c r="O1265" s="41">
        <v>112500</v>
      </c>
      <c r="P1265" s="41"/>
      <c r="Q1265" s="41">
        <v>12500</v>
      </c>
    </row>
    <row r="1266" spans="7:17" x14ac:dyDescent="0.25">
      <c r="G1266">
        <v>2020</v>
      </c>
      <c r="H1266" s="49">
        <v>2018</v>
      </c>
      <c r="I1266" t="e">
        <f>VLOOKUP(K1266,Table3[#All],2,FALSE)</f>
        <v>#N/A</v>
      </c>
      <c r="J1266" t="s">
        <v>18</v>
      </c>
      <c r="K1266" t="s">
        <v>3883</v>
      </c>
      <c r="L1266" t="s">
        <v>10326</v>
      </c>
      <c r="M1266" s="41">
        <v>67951282</v>
      </c>
      <c r="N1266" s="41">
        <f>SUM(Table15[[#This Row],[Federal]:[Local]])</f>
        <v>50000</v>
      </c>
      <c r="O1266" s="41">
        <v>45000</v>
      </c>
      <c r="P1266" s="41"/>
      <c r="Q1266" s="41">
        <v>5000</v>
      </c>
    </row>
    <row r="1267" spans="7:17" x14ac:dyDescent="0.25">
      <c r="G1267">
        <v>2020</v>
      </c>
      <c r="H1267" s="49">
        <v>2018</v>
      </c>
      <c r="I1267" t="e">
        <f>VLOOKUP(K1267,Table3[#All],2,FALSE)</f>
        <v>#N/A</v>
      </c>
      <c r="J1267" t="s">
        <v>18</v>
      </c>
      <c r="K1267" t="s">
        <v>3883</v>
      </c>
      <c r="L1267" t="s">
        <v>10320</v>
      </c>
      <c r="M1267" s="41">
        <v>67951282</v>
      </c>
      <c r="N1267" s="41">
        <f>SUM(Table15[[#This Row],[Federal]:[Local]])</f>
        <v>290000</v>
      </c>
      <c r="O1267" s="41">
        <v>261000</v>
      </c>
      <c r="P1267" s="41"/>
      <c r="Q1267" s="41">
        <v>29000</v>
      </c>
    </row>
    <row r="1268" spans="7:17" x14ac:dyDescent="0.25">
      <c r="G1268">
        <v>2020</v>
      </c>
      <c r="H1268" s="49">
        <v>2018</v>
      </c>
      <c r="I1268" t="e">
        <f>VLOOKUP(K1268,Table3[#All],2,FALSE)</f>
        <v>#N/A</v>
      </c>
      <c r="J1268" t="s">
        <v>18</v>
      </c>
      <c r="K1268" t="s">
        <v>3883</v>
      </c>
      <c r="L1268" t="s">
        <v>10321</v>
      </c>
      <c r="M1268" s="41">
        <v>67951282</v>
      </c>
      <c r="N1268" s="41">
        <f>SUM(Table15[[#This Row],[Federal]:[Local]])</f>
        <v>290000</v>
      </c>
      <c r="O1268" s="41">
        <v>261000</v>
      </c>
      <c r="P1268" s="41"/>
      <c r="Q1268" s="41">
        <v>29000</v>
      </c>
    </row>
    <row r="1269" spans="7:17" x14ac:dyDescent="0.25">
      <c r="G1269">
        <v>2020</v>
      </c>
      <c r="H1269" s="49">
        <v>2018</v>
      </c>
      <c r="I1269" t="e">
        <f>VLOOKUP(K1269,Table3[#All],2,FALSE)</f>
        <v>#N/A</v>
      </c>
      <c r="J1269" t="s">
        <v>18</v>
      </c>
      <c r="K1269" t="s">
        <v>3883</v>
      </c>
      <c r="L1269" t="s">
        <v>10322</v>
      </c>
      <c r="M1269" s="41">
        <v>67951282</v>
      </c>
      <c r="N1269" s="41">
        <f>SUM(Table15[[#This Row],[Federal]:[Local]])</f>
        <v>135000</v>
      </c>
      <c r="O1269" s="41">
        <v>121500</v>
      </c>
      <c r="P1269" s="41"/>
      <c r="Q1269" s="41">
        <v>13500</v>
      </c>
    </row>
    <row r="1270" spans="7:17" x14ac:dyDescent="0.25">
      <c r="G1270">
        <v>2020</v>
      </c>
      <c r="H1270" s="49">
        <v>2018</v>
      </c>
      <c r="I1270" t="e">
        <f>VLOOKUP(K1270,Table3[#All],2,FALSE)</f>
        <v>#N/A</v>
      </c>
      <c r="J1270" t="s">
        <v>18</v>
      </c>
      <c r="K1270" t="s">
        <v>3883</v>
      </c>
      <c r="L1270" t="s">
        <v>10325</v>
      </c>
      <c r="M1270" s="41">
        <v>67951282</v>
      </c>
      <c r="N1270" s="41">
        <f>SUM(Table15[[#This Row],[Federal]:[Local]])</f>
        <v>25000</v>
      </c>
      <c r="O1270" s="41">
        <v>22500</v>
      </c>
      <c r="P1270" s="41"/>
      <c r="Q1270" s="41">
        <v>2500</v>
      </c>
    </row>
    <row r="1271" spans="7:17" x14ac:dyDescent="0.25">
      <c r="G1271">
        <v>2020</v>
      </c>
      <c r="H1271" s="49">
        <v>2018</v>
      </c>
      <c r="I1271" t="e">
        <f>VLOOKUP(K1271,Table3[#All],2,FALSE)</f>
        <v>#N/A</v>
      </c>
      <c r="J1271" t="s">
        <v>18</v>
      </c>
      <c r="K1271" t="s">
        <v>3883</v>
      </c>
      <c r="L1271" t="s">
        <v>10323</v>
      </c>
      <c r="M1271" s="41">
        <v>67951282</v>
      </c>
      <c r="N1271" s="41">
        <f>SUM(Table15[[#This Row],[Federal]:[Local]])</f>
        <v>185000</v>
      </c>
      <c r="O1271" s="41">
        <v>166500</v>
      </c>
      <c r="P1271" s="41"/>
      <c r="Q1271" s="41">
        <v>18500</v>
      </c>
    </row>
    <row r="1272" spans="7:17" x14ac:dyDescent="0.25">
      <c r="G1272">
        <v>2020</v>
      </c>
      <c r="H1272" s="49">
        <v>2018</v>
      </c>
      <c r="I1272" t="e">
        <f>VLOOKUP(K1272,Table3[#All],2,FALSE)</f>
        <v>#N/A</v>
      </c>
      <c r="J1272" t="s">
        <v>18</v>
      </c>
      <c r="K1272" t="s">
        <v>4093</v>
      </c>
      <c r="L1272" t="s">
        <v>10415</v>
      </c>
      <c r="M1272" s="41">
        <v>67951282</v>
      </c>
      <c r="N1272" s="41">
        <f>SUM(Table15[[#This Row],[Federal]:[Local]])</f>
        <v>2500000</v>
      </c>
      <c r="O1272" s="41">
        <v>2250000</v>
      </c>
      <c r="P1272" s="41"/>
      <c r="Q1272" s="41">
        <v>250000</v>
      </c>
    </row>
    <row r="1273" spans="7:17" x14ac:dyDescent="0.25">
      <c r="G1273">
        <v>2020</v>
      </c>
      <c r="H1273" s="49">
        <v>2018</v>
      </c>
      <c r="I1273" t="e">
        <f>VLOOKUP(K1273,Table3[#All],2,FALSE)</f>
        <v>#N/A</v>
      </c>
      <c r="J1273" t="s">
        <v>18</v>
      </c>
      <c r="K1273" t="s">
        <v>4143</v>
      </c>
      <c r="L1273" t="s">
        <v>10330</v>
      </c>
      <c r="M1273" s="41">
        <v>67951282</v>
      </c>
      <c r="N1273" s="41">
        <f>SUM(Table15[[#This Row],[Federal]:[Local]])</f>
        <v>1299000</v>
      </c>
      <c r="O1273" s="41">
        <v>1169100</v>
      </c>
      <c r="P1273" s="41"/>
      <c r="Q1273" s="41">
        <v>129900</v>
      </c>
    </row>
    <row r="1274" spans="7:17" x14ac:dyDescent="0.25">
      <c r="G1274">
        <v>2020</v>
      </c>
      <c r="H1274" s="49">
        <v>2018</v>
      </c>
      <c r="I1274" t="e">
        <f>VLOOKUP(K1274,Table3[#All],2,FALSE)</f>
        <v>#N/A</v>
      </c>
      <c r="J1274" t="s">
        <v>18</v>
      </c>
      <c r="K1274" t="s">
        <v>4143</v>
      </c>
      <c r="L1274" t="s">
        <v>10329</v>
      </c>
      <c r="M1274" s="41">
        <v>67951282</v>
      </c>
      <c r="N1274" s="41">
        <f>SUM(Table15[[#This Row],[Federal]:[Local]])</f>
        <v>50000</v>
      </c>
      <c r="O1274" s="41">
        <v>45000</v>
      </c>
      <c r="P1274" s="41"/>
      <c r="Q1274" s="41">
        <v>5000</v>
      </c>
    </row>
    <row r="1275" spans="7:17" x14ac:dyDescent="0.25">
      <c r="G1275">
        <v>2020</v>
      </c>
      <c r="H1275" s="49">
        <v>2018</v>
      </c>
      <c r="I1275" t="e">
        <f>VLOOKUP(K1275,Table3[#All],2,FALSE)</f>
        <v>#N/A</v>
      </c>
      <c r="J1275" t="s">
        <v>18</v>
      </c>
      <c r="K1275" t="s">
        <v>9635</v>
      </c>
      <c r="L1275" t="s">
        <v>10283</v>
      </c>
      <c r="M1275" s="41">
        <v>67951282</v>
      </c>
      <c r="N1275" s="41">
        <f>SUM(Table15[[#This Row],[Federal]:[Local]])</f>
        <v>35000</v>
      </c>
      <c r="O1275" s="41"/>
      <c r="P1275" s="41">
        <v>31500</v>
      </c>
      <c r="Q1275" s="41">
        <v>3500</v>
      </c>
    </row>
    <row r="1276" spans="7:17" x14ac:dyDescent="0.25">
      <c r="G1276">
        <v>2020</v>
      </c>
      <c r="H1276" s="49">
        <v>2018</v>
      </c>
      <c r="I1276" t="e">
        <f>VLOOKUP(K1276,Table3[#All],2,FALSE)</f>
        <v>#N/A</v>
      </c>
      <c r="J1276" t="s">
        <v>18</v>
      </c>
      <c r="K1276" t="s">
        <v>9635</v>
      </c>
      <c r="L1276" t="s">
        <v>10280</v>
      </c>
      <c r="M1276" s="41">
        <v>67951282</v>
      </c>
      <c r="N1276" s="41">
        <f>SUM(Table15[[#This Row],[Federal]:[Local]])</f>
        <v>15000</v>
      </c>
      <c r="O1276" s="41"/>
      <c r="P1276" s="41">
        <v>13500</v>
      </c>
      <c r="Q1276" s="41">
        <v>1500</v>
      </c>
    </row>
    <row r="1277" spans="7:17" x14ac:dyDescent="0.25">
      <c r="G1277">
        <v>2020</v>
      </c>
      <c r="H1277" s="49">
        <v>2018</v>
      </c>
      <c r="I1277" t="e">
        <f>VLOOKUP(K1277,Table3[#All],2,FALSE)</f>
        <v>#N/A</v>
      </c>
      <c r="J1277" t="s">
        <v>18</v>
      </c>
      <c r="K1277" t="s">
        <v>9635</v>
      </c>
      <c r="L1277" t="s">
        <v>10281</v>
      </c>
      <c r="M1277" s="41">
        <v>67951282</v>
      </c>
      <c r="N1277" s="41">
        <f>SUM(Table15[[#This Row],[Federal]:[Local]])</f>
        <v>235000</v>
      </c>
      <c r="O1277" s="41"/>
      <c r="P1277" s="41">
        <v>211500</v>
      </c>
      <c r="Q1277" s="41">
        <v>23500</v>
      </c>
    </row>
    <row r="1278" spans="7:17" x14ac:dyDescent="0.25">
      <c r="G1278">
        <v>2020</v>
      </c>
      <c r="H1278" s="49">
        <v>2018</v>
      </c>
      <c r="I1278" t="e">
        <f>VLOOKUP(K1278,Table3[#All],2,FALSE)</f>
        <v>#N/A</v>
      </c>
      <c r="J1278" t="s">
        <v>18</v>
      </c>
      <c r="K1278" t="s">
        <v>9635</v>
      </c>
      <c r="L1278" t="s">
        <v>10282</v>
      </c>
      <c r="M1278" s="41">
        <v>67951282</v>
      </c>
      <c r="N1278" s="41">
        <f>SUM(Table15[[#This Row],[Federal]:[Local]])</f>
        <v>10000</v>
      </c>
      <c r="O1278" s="41"/>
      <c r="P1278" s="41">
        <v>9000</v>
      </c>
      <c r="Q1278" s="41">
        <v>1000</v>
      </c>
    </row>
    <row r="1279" spans="7:17" x14ac:dyDescent="0.25">
      <c r="G1279">
        <v>2020</v>
      </c>
      <c r="H1279" s="49">
        <v>2018</v>
      </c>
      <c r="I1279" t="e">
        <f>VLOOKUP(K1279,Table3[#All],2,FALSE)</f>
        <v>#N/A</v>
      </c>
      <c r="J1279" t="s">
        <v>18</v>
      </c>
      <c r="K1279" t="s">
        <v>4413</v>
      </c>
      <c r="L1279" t="s">
        <v>10704</v>
      </c>
      <c r="M1279" s="41">
        <v>67951282</v>
      </c>
      <c r="N1279" s="41">
        <f>SUM(Table15[[#This Row],[Federal]:[Local]])</f>
        <v>50000</v>
      </c>
      <c r="O1279" s="41">
        <v>45000</v>
      </c>
      <c r="P1279" s="41"/>
      <c r="Q1279" s="41">
        <v>5000</v>
      </c>
    </row>
    <row r="1280" spans="7:17" x14ac:dyDescent="0.25">
      <c r="G1280">
        <v>2020</v>
      </c>
      <c r="H1280" s="49">
        <v>2018</v>
      </c>
      <c r="I1280" t="e">
        <f>VLOOKUP(K1280,Table3[#All],2,FALSE)</f>
        <v>#N/A</v>
      </c>
      <c r="J1280" t="s">
        <v>18</v>
      </c>
      <c r="K1280" t="s">
        <v>10341</v>
      </c>
      <c r="L1280" t="s">
        <v>10342</v>
      </c>
      <c r="M1280" s="41">
        <v>67951282</v>
      </c>
      <c r="N1280" s="41">
        <f>SUM(Table15[[#This Row],[Federal]:[Local]])</f>
        <v>157500</v>
      </c>
      <c r="O1280" s="41"/>
      <c r="P1280" s="41">
        <v>141750</v>
      </c>
      <c r="Q1280" s="41">
        <v>15750</v>
      </c>
    </row>
    <row r="1281" spans="7:17" x14ac:dyDescent="0.25">
      <c r="G1281">
        <v>2020</v>
      </c>
      <c r="H1281" s="49">
        <v>2018</v>
      </c>
      <c r="I1281" t="e">
        <f>VLOOKUP(K1281,Table3[#All],2,FALSE)</f>
        <v>#N/A</v>
      </c>
      <c r="J1281" t="s">
        <v>18</v>
      </c>
      <c r="K1281" t="s">
        <v>10341</v>
      </c>
      <c r="L1281" t="s">
        <v>10344</v>
      </c>
      <c r="M1281" s="41">
        <v>67951282</v>
      </c>
      <c r="N1281" s="41">
        <f>SUM(Table15[[#This Row],[Federal]:[Local]])</f>
        <v>106668</v>
      </c>
      <c r="O1281" s="41"/>
      <c r="P1281" s="41">
        <v>96001</v>
      </c>
      <c r="Q1281" s="41">
        <v>10667</v>
      </c>
    </row>
    <row r="1282" spans="7:17" x14ac:dyDescent="0.25">
      <c r="G1282">
        <v>2020</v>
      </c>
      <c r="H1282" s="49">
        <v>2018</v>
      </c>
      <c r="I1282" t="e">
        <f>VLOOKUP(K1282,Table3[#All],2,FALSE)</f>
        <v>#N/A</v>
      </c>
      <c r="J1282" t="s">
        <v>18</v>
      </c>
      <c r="K1282" t="s">
        <v>10341</v>
      </c>
      <c r="L1282" t="s">
        <v>10345</v>
      </c>
      <c r="M1282" s="41">
        <v>67951282</v>
      </c>
      <c r="N1282" s="41">
        <f>SUM(Table15[[#This Row],[Federal]:[Local]])</f>
        <v>4034</v>
      </c>
      <c r="O1282" s="41"/>
      <c r="P1282" s="41">
        <v>3630</v>
      </c>
      <c r="Q1282" s="41">
        <v>404</v>
      </c>
    </row>
    <row r="1283" spans="7:17" x14ac:dyDescent="0.25">
      <c r="G1283">
        <v>2020</v>
      </c>
      <c r="H1283" s="49">
        <v>2018</v>
      </c>
      <c r="I1283" t="e">
        <f>VLOOKUP(K1283,Table3[#All],2,FALSE)</f>
        <v>#N/A</v>
      </c>
      <c r="J1283" t="s">
        <v>18</v>
      </c>
      <c r="K1283" t="s">
        <v>10341</v>
      </c>
      <c r="L1283" t="s">
        <v>10343</v>
      </c>
      <c r="M1283" s="41">
        <v>67951282</v>
      </c>
      <c r="N1283" s="41">
        <f>SUM(Table15[[#This Row],[Federal]:[Local]])</f>
        <v>8334</v>
      </c>
      <c r="O1283" s="41"/>
      <c r="P1283" s="41">
        <v>7500</v>
      </c>
      <c r="Q1283" s="41">
        <v>834</v>
      </c>
    </row>
    <row r="1284" spans="7:17" x14ac:dyDescent="0.25">
      <c r="G1284">
        <v>2020</v>
      </c>
      <c r="H1284" s="49">
        <v>2018</v>
      </c>
      <c r="I1284" t="e">
        <f>VLOOKUP(K1284,Table3[#All],2,FALSE)</f>
        <v>#N/A</v>
      </c>
      <c r="J1284" t="s">
        <v>18</v>
      </c>
      <c r="K1284" t="s">
        <v>5053</v>
      </c>
      <c r="L1284" t="s">
        <v>10351</v>
      </c>
      <c r="M1284" s="41">
        <v>67951282</v>
      </c>
      <c r="N1284" s="41">
        <f>SUM(Table15[[#This Row],[Federal]:[Local]])</f>
        <v>250000</v>
      </c>
      <c r="O1284" s="41">
        <v>225000</v>
      </c>
      <c r="P1284" s="41"/>
      <c r="Q1284" s="41">
        <v>25000</v>
      </c>
    </row>
    <row r="1285" spans="7:17" x14ac:dyDescent="0.25">
      <c r="G1285">
        <v>2020</v>
      </c>
      <c r="H1285" s="49">
        <v>2018</v>
      </c>
      <c r="I1285" t="e">
        <f>VLOOKUP(K1285,Table3[#All],2,FALSE)</f>
        <v>#N/A</v>
      </c>
      <c r="J1285" t="s">
        <v>18</v>
      </c>
      <c r="K1285" t="s">
        <v>5053</v>
      </c>
      <c r="L1285" t="s">
        <v>10347</v>
      </c>
      <c r="M1285" s="41">
        <v>67951282</v>
      </c>
      <c r="N1285" s="41">
        <f>SUM(Table15[[#This Row],[Federal]:[Local]])</f>
        <v>36168</v>
      </c>
      <c r="O1285" s="41">
        <v>32551</v>
      </c>
      <c r="P1285" s="41"/>
      <c r="Q1285" s="41">
        <v>3617</v>
      </c>
    </row>
    <row r="1286" spans="7:17" x14ac:dyDescent="0.25">
      <c r="G1286">
        <v>2020</v>
      </c>
      <c r="H1286" s="49">
        <v>2018</v>
      </c>
      <c r="I1286" t="e">
        <f>VLOOKUP(K1286,Table3[#All],2,FALSE)</f>
        <v>#N/A</v>
      </c>
      <c r="J1286" t="s">
        <v>18</v>
      </c>
      <c r="K1286" t="s">
        <v>5053</v>
      </c>
      <c r="L1286" t="s">
        <v>10348</v>
      </c>
      <c r="M1286" s="41">
        <v>67951282</v>
      </c>
      <c r="N1286" s="41">
        <f>SUM(Table15[[#This Row],[Federal]:[Local]])</f>
        <v>148002</v>
      </c>
      <c r="O1286" s="41">
        <v>133201</v>
      </c>
      <c r="P1286" s="41"/>
      <c r="Q1286" s="41">
        <v>14801</v>
      </c>
    </row>
    <row r="1287" spans="7:17" x14ac:dyDescent="0.25">
      <c r="G1287">
        <v>2020</v>
      </c>
      <c r="H1287" s="49">
        <v>2018</v>
      </c>
      <c r="I1287" t="e">
        <f>VLOOKUP(K1287,Table3[#All],2,FALSE)</f>
        <v>#N/A</v>
      </c>
      <c r="J1287" t="s">
        <v>18</v>
      </c>
      <c r="K1287" t="s">
        <v>5053</v>
      </c>
      <c r="L1287" t="s">
        <v>10350</v>
      </c>
      <c r="M1287" s="41">
        <v>67951282</v>
      </c>
      <c r="N1287" s="41">
        <f>SUM(Table15[[#This Row],[Federal]:[Local]])</f>
        <v>23907</v>
      </c>
      <c r="O1287" s="41">
        <v>21516</v>
      </c>
      <c r="P1287" s="41"/>
      <c r="Q1287" s="41">
        <v>2391</v>
      </c>
    </row>
    <row r="1288" spans="7:17" x14ac:dyDescent="0.25">
      <c r="G1288">
        <v>2020</v>
      </c>
      <c r="H1288" s="49">
        <v>2018</v>
      </c>
      <c r="I1288" t="e">
        <f>VLOOKUP(K1288,Table3[#All],2,FALSE)</f>
        <v>#N/A</v>
      </c>
      <c r="J1288" t="s">
        <v>18</v>
      </c>
      <c r="K1288" t="s">
        <v>5053</v>
      </c>
      <c r="L1288" t="s">
        <v>10349</v>
      </c>
      <c r="M1288" s="41">
        <v>67951282</v>
      </c>
      <c r="N1288" s="41">
        <f>SUM(Table15[[#This Row],[Federal]:[Local]])</f>
        <v>60000</v>
      </c>
      <c r="O1288" s="41">
        <v>54000</v>
      </c>
      <c r="P1288" s="41"/>
      <c r="Q1288" s="41">
        <v>6000</v>
      </c>
    </row>
    <row r="1289" spans="7:17" x14ac:dyDescent="0.25">
      <c r="G1289">
        <v>2020</v>
      </c>
      <c r="H1289" s="49">
        <v>2018</v>
      </c>
      <c r="I1289" t="e">
        <f>VLOOKUP(K1289,Table3[#All],2,FALSE)</f>
        <v>#N/A</v>
      </c>
      <c r="J1289" t="s">
        <v>18</v>
      </c>
      <c r="K1289" t="s">
        <v>5058</v>
      </c>
      <c r="L1289" t="s">
        <v>10705</v>
      </c>
      <c r="M1289" s="41">
        <v>67951282</v>
      </c>
      <c r="N1289" s="41">
        <f>SUM(Table15[[#This Row],[Federal]:[Local]])</f>
        <v>60000</v>
      </c>
      <c r="O1289" s="41">
        <v>54000</v>
      </c>
      <c r="P1289" s="41"/>
      <c r="Q1289" s="41">
        <v>6000</v>
      </c>
    </row>
    <row r="1290" spans="7:17" x14ac:dyDescent="0.25">
      <c r="G1290">
        <v>2020</v>
      </c>
      <c r="H1290" s="49">
        <v>2018</v>
      </c>
      <c r="I1290" t="e">
        <f>VLOOKUP(K1290,Table3[#All],2,FALSE)</f>
        <v>#N/A</v>
      </c>
      <c r="J1290" t="s">
        <v>18</v>
      </c>
      <c r="K1290" t="s">
        <v>10706</v>
      </c>
      <c r="L1290" t="s">
        <v>10707</v>
      </c>
      <c r="M1290" s="41">
        <v>67951282</v>
      </c>
      <c r="N1290" s="41">
        <f>SUM(Table15[[#This Row],[Federal]:[Local]])</f>
        <v>70000</v>
      </c>
      <c r="O1290" s="41"/>
      <c r="P1290" s="41">
        <v>63000</v>
      </c>
      <c r="Q1290" s="41">
        <v>7000</v>
      </c>
    </row>
    <row r="1291" spans="7:17" x14ac:dyDescent="0.25">
      <c r="G1291">
        <v>2020</v>
      </c>
      <c r="H1291" s="49">
        <v>2018</v>
      </c>
      <c r="I1291" t="e">
        <f>VLOOKUP(K1291,Table3[#All],2,FALSE)</f>
        <v>#N/A</v>
      </c>
      <c r="J1291" t="s">
        <v>18</v>
      </c>
      <c r="K1291" t="s">
        <v>10706</v>
      </c>
      <c r="L1291" t="s">
        <v>10708</v>
      </c>
      <c r="M1291" s="41">
        <v>67951282</v>
      </c>
      <c r="N1291" s="41">
        <f>SUM(Table15[[#This Row],[Federal]:[Local]])</f>
        <v>0</v>
      </c>
      <c r="O1291" s="41"/>
      <c r="P1291" s="41"/>
      <c r="Q1291" s="41">
        <v>0</v>
      </c>
    </row>
    <row r="1292" spans="7:17" x14ac:dyDescent="0.25">
      <c r="G1292">
        <v>2020</v>
      </c>
      <c r="H1292" s="49">
        <v>2018</v>
      </c>
      <c r="I1292" t="e">
        <f>VLOOKUP(K1292,Table3[#All],2,FALSE)</f>
        <v>#N/A</v>
      </c>
      <c r="J1292" t="s">
        <v>18</v>
      </c>
      <c r="K1292" t="s">
        <v>5223</v>
      </c>
      <c r="L1292" t="s">
        <v>10709</v>
      </c>
      <c r="M1292" s="41">
        <v>67951282</v>
      </c>
      <c r="N1292" s="41">
        <f>SUM(Table15[[#This Row],[Federal]:[Local]])</f>
        <v>150000</v>
      </c>
      <c r="O1292" s="41"/>
      <c r="P1292" s="41">
        <v>135000</v>
      </c>
      <c r="Q1292" s="41">
        <v>15000</v>
      </c>
    </row>
    <row r="1293" spans="7:17" x14ac:dyDescent="0.25">
      <c r="G1293">
        <v>2020</v>
      </c>
      <c r="H1293" s="49">
        <v>2018</v>
      </c>
      <c r="I1293" t="e">
        <f>VLOOKUP(K1293,Table3[#All],2,FALSE)</f>
        <v>#N/A</v>
      </c>
      <c r="J1293" t="s">
        <v>18</v>
      </c>
      <c r="K1293" t="s">
        <v>5567</v>
      </c>
      <c r="L1293" t="s">
        <v>10710</v>
      </c>
      <c r="M1293" s="41">
        <v>67951282</v>
      </c>
      <c r="N1293" s="41">
        <f>SUM(Table15[[#This Row],[Federal]:[Local]])</f>
        <v>30000</v>
      </c>
      <c r="O1293" s="41">
        <v>27000</v>
      </c>
      <c r="P1293" s="41"/>
      <c r="Q1293" s="41">
        <v>3000</v>
      </c>
    </row>
    <row r="1294" spans="7:17" x14ac:dyDescent="0.25">
      <c r="G1294">
        <v>2020</v>
      </c>
      <c r="H1294" s="49">
        <v>2018</v>
      </c>
      <c r="I1294" t="e">
        <f>VLOOKUP(K1294,Table3[#All],2,FALSE)</f>
        <v>#N/A</v>
      </c>
      <c r="J1294" t="s">
        <v>18</v>
      </c>
      <c r="K1294" t="s">
        <v>5680</v>
      </c>
      <c r="L1294" t="s">
        <v>10367</v>
      </c>
      <c r="M1294" s="41">
        <v>67951282</v>
      </c>
      <c r="N1294" s="41">
        <f>SUM(Table15[[#This Row],[Federal]:[Local]])</f>
        <v>6900</v>
      </c>
      <c r="O1294" s="41">
        <v>6210</v>
      </c>
      <c r="P1294" s="41"/>
      <c r="Q1294" s="41">
        <v>690</v>
      </c>
    </row>
    <row r="1295" spans="7:17" x14ac:dyDescent="0.25">
      <c r="G1295">
        <v>2020</v>
      </c>
      <c r="H1295" s="49">
        <v>2018</v>
      </c>
      <c r="I1295" t="e">
        <f>VLOOKUP(K1295,Table3[#All],2,FALSE)</f>
        <v>#N/A</v>
      </c>
      <c r="J1295" t="s">
        <v>18</v>
      </c>
      <c r="K1295" t="s">
        <v>5680</v>
      </c>
      <c r="L1295" t="s">
        <v>10365</v>
      </c>
      <c r="M1295" s="41">
        <v>67951282</v>
      </c>
      <c r="N1295" s="41">
        <f>SUM(Table15[[#This Row],[Federal]:[Local]])</f>
        <v>163600</v>
      </c>
      <c r="O1295" s="41">
        <v>147240</v>
      </c>
      <c r="P1295" s="41"/>
      <c r="Q1295" s="41">
        <v>16360</v>
      </c>
    </row>
    <row r="1296" spans="7:17" x14ac:dyDescent="0.25">
      <c r="G1296">
        <v>2020</v>
      </c>
      <c r="H1296" s="49">
        <v>2018</v>
      </c>
      <c r="I1296" t="e">
        <f>VLOOKUP(K1296,Table3[#All],2,FALSE)</f>
        <v>#N/A</v>
      </c>
      <c r="J1296" t="s">
        <v>18</v>
      </c>
      <c r="K1296" t="s">
        <v>5680</v>
      </c>
      <c r="L1296" t="s">
        <v>10366</v>
      </c>
      <c r="M1296" s="41">
        <v>67951282</v>
      </c>
      <c r="N1296" s="41">
        <f>SUM(Table15[[#This Row],[Federal]:[Local]])</f>
        <v>162100</v>
      </c>
      <c r="O1296" s="41">
        <v>145890</v>
      </c>
      <c r="P1296" s="41"/>
      <c r="Q1296" s="41">
        <v>16210</v>
      </c>
    </row>
    <row r="1297" spans="7:17" x14ac:dyDescent="0.25">
      <c r="G1297">
        <v>2020</v>
      </c>
      <c r="H1297" s="49">
        <v>2018</v>
      </c>
      <c r="I1297" t="e">
        <f>VLOOKUP(K1297,Table3[#All],2,FALSE)</f>
        <v>#N/A</v>
      </c>
      <c r="J1297" t="s">
        <v>18</v>
      </c>
      <c r="K1297" t="s">
        <v>5680</v>
      </c>
      <c r="L1297" t="s">
        <v>10371</v>
      </c>
      <c r="M1297" s="41">
        <v>67951282</v>
      </c>
      <c r="N1297" s="41">
        <f>SUM(Table15[[#This Row],[Federal]:[Local]])</f>
        <v>161700</v>
      </c>
      <c r="O1297" s="41">
        <v>145530</v>
      </c>
      <c r="P1297" s="41"/>
      <c r="Q1297" s="41">
        <v>16170</v>
      </c>
    </row>
    <row r="1298" spans="7:17" x14ac:dyDescent="0.25">
      <c r="G1298">
        <v>2020</v>
      </c>
      <c r="H1298" s="49">
        <v>2018</v>
      </c>
      <c r="I1298" t="e">
        <f>VLOOKUP(K1298,Table3[#All],2,FALSE)</f>
        <v>#N/A</v>
      </c>
      <c r="J1298" t="s">
        <v>18</v>
      </c>
      <c r="K1298" t="s">
        <v>5680</v>
      </c>
      <c r="L1298" t="s">
        <v>10368</v>
      </c>
      <c r="M1298" s="41">
        <v>67951282</v>
      </c>
      <c r="N1298" s="41">
        <f>SUM(Table15[[#This Row],[Federal]:[Local]])</f>
        <v>17300</v>
      </c>
      <c r="O1298" s="41">
        <v>15570</v>
      </c>
      <c r="P1298" s="41"/>
      <c r="Q1298" s="41">
        <v>1730</v>
      </c>
    </row>
    <row r="1299" spans="7:17" x14ac:dyDescent="0.25">
      <c r="G1299">
        <v>2020</v>
      </c>
      <c r="H1299" s="49">
        <v>2018</v>
      </c>
      <c r="I1299" t="e">
        <f>VLOOKUP(K1299,Table3[#All],2,FALSE)</f>
        <v>#N/A</v>
      </c>
      <c r="J1299" t="s">
        <v>18</v>
      </c>
      <c r="K1299" t="s">
        <v>5680</v>
      </c>
      <c r="L1299" t="s">
        <v>10364</v>
      </c>
      <c r="M1299" s="41">
        <v>67951282</v>
      </c>
      <c r="N1299" s="41">
        <f>SUM(Table15[[#This Row],[Federal]:[Local]])</f>
        <v>118900</v>
      </c>
      <c r="O1299" s="41">
        <v>107010</v>
      </c>
      <c r="P1299" s="41"/>
      <c r="Q1299" s="41">
        <v>11890</v>
      </c>
    </row>
    <row r="1300" spans="7:17" x14ac:dyDescent="0.25">
      <c r="G1300">
        <v>2020</v>
      </c>
      <c r="H1300" s="49">
        <v>2018</v>
      </c>
      <c r="I1300" t="e">
        <f>VLOOKUP(K1300,Table3[#All],2,FALSE)</f>
        <v>#N/A</v>
      </c>
      <c r="J1300" t="s">
        <v>18</v>
      </c>
      <c r="K1300" t="s">
        <v>5680</v>
      </c>
      <c r="L1300" t="s">
        <v>10369</v>
      </c>
      <c r="M1300" s="41">
        <v>67951282</v>
      </c>
      <c r="N1300" s="41">
        <f>SUM(Table15[[#This Row],[Federal]:[Local]])</f>
        <v>7900</v>
      </c>
      <c r="O1300" s="41">
        <v>7110</v>
      </c>
      <c r="P1300" s="41"/>
      <c r="Q1300" s="41">
        <v>790</v>
      </c>
    </row>
    <row r="1301" spans="7:17" x14ac:dyDescent="0.25">
      <c r="G1301">
        <v>2020</v>
      </c>
      <c r="H1301" s="49">
        <v>2018</v>
      </c>
      <c r="I1301" t="e">
        <f>VLOOKUP(K1301,Table3[#All],2,FALSE)</f>
        <v>#N/A</v>
      </c>
      <c r="J1301" t="s">
        <v>18</v>
      </c>
      <c r="K1301" t="s">
        <v>5680</v>
      </c>
      <c r="L1301" t="s">
        <v>10370</v>
      </c>
      <c r="M1301" s="41">
        <v>67951282</v>
      </c>
      <c r="N1301" s="41">
        <f>SUM(Table15[[#This Row],[Federal]:[Local]])</f>
        <v>1200</v>
      </c>
      <c r="O1301" s="41">
        <v>1080</v>
      </c>
      <c r="P1301" s="41"/>
      <c r="Q1301" s="41">
        <v>120</v>
      </c>
    </row>
    <row r="1302" spans="7:17" x14ac:dyDescent="0.25">
      <c r="G1302">
        <v>2020</v>
      </c>
      <c r="H1302" s="49">
        <v>2018</v>
      </c>
      <c r="I1302" t="e">
        <f>VLOOKUP(K1302,Table3[#All],2,FALSE)</f>
        <v>#N/A</v>
      </c>
      <c r="J1302" t="s">
        <v>18</v>
      </c>
      <c r="K1302" t="s">
        <v>6061</v>
      </c>
      <c r="L1302" t="s">
        <v>10375</v>
      </c>
      <c r="M1302" s="41">
        <v>67951282</v>
      </c>
      <c r="N1302" s="41">
        <f>SUM(Table15[[#This Row],[Federal]:[Local]])</f>
        <v>672335</v>
      </c>
      <c r="O1302" s="41">
        <v>605101</v>
      </c>
      <c r="P1302" s="41"/>
      <c r="Q1302" s="41">
        <v>67234</v>
      </c>
    </row>
    <row r="1303" spans="7:17" x14ac:dyDescent="0.25">
      <c r="G1303">
        <v>2020</v>
      </c>
      <c r="H1303" s="49">
        <v>2018</v>
      </c>
      <c r="I1303" t="e">
        <f>VLOOKUP(K1303,Table3[#All],2,FALSE)</f>
        <v>#N/A</v>
      </c>
      <c r="J1303" t="s">
        <v>18</v>
      </c>
      <c r="K1303" t="s">
        <v>6061</v>
      </c>
      <c r="L1303" t="s">
        <v>10374</v>
      </c>
      <c r="M1303" s="41">
        <v>67951282</v>
      </c>
      <c r="N1303" s="41">
        <f>SUM(Table15[[#This Row],[Federal]:[Local]])</f>
        <v>260000</v>
      </c>
      <c r="O1303" s="41">
        <v>234000</v>
      </c>
      <c r="P1303" s="41"/>
      <c r="Q1303" s="41">
        <v>26000</v>
      </c>
    </row>
    <row r="1304" spans="7:17" x14ac:dyDescent="0.25">
      <c r="G1304">
        <v>2020</v>
      </c>
      <c r="H1304" s="49">
        <v>2018</v>
      </c>
      <c r="I1304" t="e">
        <f>VLOOKUP(K1304,Table3[#All],2,FALSE)</f>
        <v>#N/A</v>
      </c>
      <c r="J1304" t="s">
        <v>18</v>
      </c>
      <c r="K1304" t="s">
        <v>6061</v>
      </c>
      <c r="L1304" t="s">
        <v>9644</v>
      </c>
      <c r="M1304" s="41">
        <v>67951282</v>
      </c>
      <c r="N1304" s="41">
        <f>SUM(Table15[[#This Row],[Federal]:[Local]])</f>
        <v>368350</v>
      </c>
      <c r="O1304" s="41">
        <v>331515</v>
      </c>
      <c r="P1304" s="41"/>
      <c r="Q1304" s="41">
        <v>36835</v>
      </c>
    </row>
    <row r="1305" spans="7:17" x14ac:dyDescent="0.25">
      <c r="G1305">
        <v>2020</v>
      </c>
      <c r="H1305" s="49">
        <v>2018</v>
      </c>
      <c r="I1305" t="e">
        <f>VLOOKUP(K1305,Table3[#All],2,FALSE)</f>
        <v>#N/A</v>
      </c>
      <c r="J1305" t="s">
        <v>18</v>
      </c>
      <c r="K1305" t="s">
        <v>6061</v>
      </c>
      <c r="L1305" t="s">
        <v>10376</v>
      </c>
      <c r="M1305" s="41">
        <v>67951282</v>
      </c>
      <c r="N1305" s="41">
        <f>SUM(Table15[[#This Row],[Federal]:[Local]])</f>
        <v>190000</v>
      </c>
      <c r="O1305" s="41">
        <v>171000</v>
      </c>
      <c r="P1305" s="41"/>
      <c r="Q1305" s="41">
        <v>19000</v>
      </c>
    </row>
    <row r="1306" spans="7:17" x14ac:dyDescent="0.25">
      <c r="G1306">
        <v>2020</v>
      </c>
      <c r="H1306" s="49">
        <v>2018</v>
      </c>
      <c r="I1306" t="e">
        <f>VLOOKUP(K1306,Table3[#All],2,FALSE)</f>
        <v>#N/A</v>
      </c>
      <c r="J1306" t="s">
        <v>18</v>
      </c>
      <c r="K1306" t="s">
        <v>6386</v>
      </c>
      <c r="L1306" t="s">
        <v>10711</v>
      </c>
      <c r="M1306" s="41">
        <v>67951282</v>
      </c>
      <c r="N1306" s="41">
        <f>SUM(Table15[[#This Row],[Federal]:[Local]])</f>
        <v>90000</v>
      </c>
      <c r="O1306" s="41">
        <v>81000</v>
      </c>
      <c r="P1306" s="41"/>
      <c r="Q1306" s="41">
        <v>9000</v>
      </c>
    </row>
    <row r="1307" spans="7:17" x14ac:dyDescent="0.25">
      <c r="G1307">
        <v>2020</v>
      </c>
      <c r="H1307" s="49">
        <v>2018</v>
      </c>
      <c r="I1307" t="e">
        <f>VLOOKUP(K1307,Table3[#All],2,FALSE)</f>
        <v>#N/A</v>
      </c>
      <c r="J1307" t="s">
        <v>18</v>
      </c>
      <c r="K1307" t="s">
        <v>6386</v>
      </c>
      <c r="L1307" t="s">
        <v>10712</v>
      </c>
      <c r="M1307" s="41">
        <v>67951282</v>
      </c>
      <c r="N1307" s="41">
        <f>SUM(Table15[[#This Row],[Federal]:[Local]])</f>
        <v>50000</v>
      </c>
      <c r="O1307" s="41">
        <v>45000</v>
      </c>
      <c r="P1307" s="41"/>
      <c r="Q1307" s="41">
        <v>5000</v>
      </c>
    </row>
    <row r="1308" spans="7:17" x14ac:dyDescent="0.25">
      <c r="G1308">
        <v>2020</v>
      </c>
      <c r="H1308" s="49">
        <v>2018</v>
      </c>
      <c r="I1308" t="e">
        <f>VLOOKUP(K1308,Table3[#All],2,FALSE)</f>
        <v>#N/A</v>
      </c>
      <c r="J1308" t="s">
        <v>18</v>
      </c>
      <c r="K1308" t="s">
        <v>6386</v>
      </c>
      <c r="L1308" t="s">
        <v>10713</v>
      </c>
      <c r="M1308" s="41">
        <v>67951282</v>
      </c>
      <c r="N1308" s="41">
        <f>SUM(Table15[[#This Row],[Federal]:[Local]])</f>
        <v>109000</v>
      </c>
      <c r="O1308" s="41">
        <v>98100</v>
      </c>
      <c r="P1308" s="41"/>
      <c r="Q1308" s="41">
        <v>10900</v>
      </c>
    </row>
    <row r="1309" spans="7:17" x14ac:dyDescent="0.25">
      <c r="G1309">
        <v>2020</v>
      </c>
      <c r="H1309" s="49">
        <v>2018</v>
      </c>
      <c r="I1309" t="e">
        <f>VLOOKUP(K1309,Table3[#All],2,FALSE)</f>
        <v>#N/A</v>
      </c>
      <c r="J1309" t="s">
        <v>18</v>
      </c>
      <c r="K1309" t="s">
        <v>6386</v>
      </c>
      <c r="L1309" t="s">
        <v>10714</v>
      </c>
      <c r="M1309" s="41">
        <v>67951282</v>
      </c>
      <c r="N1309" s="41">
        <f>SUM(Table15[[#This Row],[Federal]:[Local]])</f>
        <v>250000</v>
      </c>
      <c r="O1309" s="41">
        <v>225000</v>
      </c>
      <c r="P1309" s="41"/>
      <c r="Q1309" s="41">
        <v>25000</v>
      </c>
    </row>
    <row r="1310" spans="7:17" x14ac:dyDescent="0.25">
      <c r="G1310">
        <v>2020</v>
      </c>
      <c r="H1310" s="49">
        <v>2018</v>
      </c>
      <c r="I1310" t="e">
        <f>VLOOKUP(K1310,Table3[#All],2,FALSE)</f>
        <v>#N/A</v>
      </c>
      <c r="J1310" t="s">
        <v>18</v>
      </c>
      <c r="K1310" t="s">
        <v>6386</v>
      </c>
      <c r="L1310" t="s">
        <v>10715</v>
      </c>
      <c r="M1310" s="41">
        <v>67951282</v>
      </c>
      <c r="N1310" s="41">
        <f>SUM(Table15[[#This Row],[Federal]:[Local]])</f>
        <v>50000</v>
      </c>
      <c r="O1310" s="41">
        <v>45000</v>
      </c>
      <c r="P1310" s="41"/>
      <c r="Q1310" s="41">
        <v>5000</v>
      </c>
    </row>
    <row r="1311" spans="7:17" x14ac:dyDescent="0.25">
      <c r="G1311">
        <v>2020</v>
      </c>
      <c r="H1311" s="49">
        <v>2018</v>
      </c>
      <c r="I1311" t="e">
        <f>VLOOKUP(K1311,Table3[#All],2,FALSE)</f>
        <v>#N/A</v>
      </c>
      <c r="J1311" t="s">
        <v>18</v>
      </c>
      <c r="K1311" t="s">
        <v>6692</v>
      </c>
      <c r="L1311" t="s">
        <v>10383</v>
      </c>
      <c r="M1311" s="41">
        <v>67951282</v>
      </c>
      <c r="N1311" s="41">
        <f>SUM(Table15[[#This Row],[Federal]:[Local]])</f>
        <v>1540000</v>
      </c>
      <c r="O1311" s="41">
        <v>1386000</v>
      </c>
      <c r="P1311" s="41"/>
      <c r="Q1311" s="41">
        <v>154000</v>
      </c>
    </row>
    <row r="1312" spans="7:17" x14ac:dyDescent="0.25">
      <c r="G1312">
        <v>2020</v>
      </c>
      <c r="H1312" s="49">
        <v>2018</v>
      </c>
      <c r="I1312" t="e">
        <f>VLOOKUP(K1312,Table3[#All],2,FALSE)</f>
        <v>#N/A</v>
      </c>
      <c r="J1312" t="s">
        <v>18</v>
      </c>
      <c r="K1312" t="s">
        <v>6692</v>
      </c>
      <c r="L1312" t="s">
        <v>10377</v>
      </c>
      <c r="M1312" s="41">
        <v>67951282</v>
      </c>
      <c r="N1312" s="41">
        <f>SUM(Table15[[#This Row],[Federal]:[Local]])</f>
        <v>1875000</v>
      </c>
      <c r="O1312" s="41">
        <v>1687500</v>
      </c>
      <c r="P1312" s="41"/>
      <c r="Q1312" s="41">
        <v>187500</v>
      </c>
    </row>
    <row r="1313" spans="7:17" x14ac:dyDescent="0.25">
      <c r="G1313">
        <v>2020</v>
      </c>
      <c r="H1313" s="49">
        <v>2018</v>
      </c>
      <c r="I1313" t="e">
        <f>VLOOKUP(K1313,Table3[#All],2,FALSE)</f>
        <v>#N/A</v>
      </c>
      <c r="J1313" t="s">
        <v>18</v>
      </c>
      <c r="K1313" t="s">
        <v>6692</v>
      </c>
      <c r="L1313" t="s">
        <v>10716</v>
      </c>
      <c r="M1313" s="41">
        <v>67951282</v>
      </c>
      <c r="N1313" s="41">
        <f>SUM(Table15[[#This Row],[Federal]:[Local]])</f>
        <v>690000</v>
      </c>
      <c r="O1313" s="41">
        <v>621000</v>
      </c>
      <c r="P1313" s="41"/>
      <c r="Q1313" s="41">
        <v>69000</v>
      </c>
    </row>
    <row r="1314" spans="7:17" x14ac:dyDescent="0.25">
      <c r="G1314">
        <v>2020</v>
      </c>
      <c r="H1314" s="49">
        <v>2018</v>
      </c>
      <c r="I1314" t="e">
        <f>VLOOKUP(K1314,Table3[#All],2,FALSE)</f>
        <v>#N/A</v>
      </c>
      <c r="J1314" t="s">
        <v>18</v>
      </c>
      <c r="K1314" t="s">
        <v>6692</v>
      </c>
      <c r="L1314" t="s">
        <v>10380</v>
      </c>
      <c r="M1314" s="41">
        <v>67951282</v>
      </c>
      <c r="N1314" s="41">
        <f>SUM(Table15[[#This Row],[Federal]:[Local]])</f>
        <v>370000</v>
      </c>
      <c r="O1314" s="41">
        <v>333000</v>
      </c>
      <c r="P1314" s="41"/>
      <c r="Q1314" s="41">
        <v>37000</v>
      </c>
    </row>
    <row r="1315" spans="7:17" x14ac:dyDescent="0.25">
      <c r="G1315">
        <v>2020</v>
      </c>
      <c r="H1315" s="49">
        <v>2018</v>
      </c>
      <c r="I1315" t="e">
        <f>VLOOKUP(K1315,Table3[#All],2,FALSE)</f>
        <v>#N/A</v>
      </c>
      <c r="J1315" t="s">
        <v>18</v>
      </c>
      <c r="K1315" t="s">
        <v>6692</v>
      </c>
      <c r="L1315" t="s">
        <v>10382</v>
      </c>
      <c r="M1315" s="41">
        <v>67951282</v>
      </c>
      <c r="N1315" s="41">
        <f>SUM(Table15[[#This Row],[Federal]:[Local]])</f>
        <v>195000</v>
      </c>
      <c r="O1315" s="41">
        <v>175500</v>
      </c>
      <c r="P1315" s="41"/>
      <c r="Q1315" s="41">
        <v>19500</v>
      </c>
    </row>
    <row r="1316" spans="7:17" x14ac:dyDescent="0.25">
      <c r="G1316">
        <v>2020</v>
      </c>
      <c r="H1316" s="49">
        <v>2018</v>
      </c>
      <c r="I1316" t="e">
        <f>VLOOKUP(K1316,Table3[#All],2,FALSE)</f>
        <v>#N/A</v>
      </c>
      <c r="J1316" t="s">
        <v>18</v>
      </c>
      <c r="K1316" t="s">
        <v>6692</v>
      </c>
      <c r="L1316" t="s">
        <v>10378</v>
      </c>
      <c r="M1316" s="41">
        <v>67951282</v>
      </c>
      <c r="N1316" s="41">
        <f>SUM(Table15[[#This Row],[Federal]:[Local]])</f>
        <v>800000</v>
      </c>
      <c r="O1316" s="41">
        <v>720000</v>
      </c>
      <c r="P1316" s="41"/>
      <c r="Q1316" s="41">
        <v>80000</v>
      </c>
    </row>
    <row r="1317" spans="7:17" x14ac:dyDescent="0.25">
      <c r="G1317">
        <v>2020</v>
      </c>
      <c r="H1317" s="49">
        <v>2018</v>
      </c>
      <c r="I1317" t="e">
        <f>VLOOKUP(K1317,Table3[#All],2,FALSE)</f>
        <v>#N/A</v>
      </c>
      <c r="J1317" t="s">
        <v>18</v>
      </c>
      <c r="K1317" t="s">
        <v>10259</v>
      </c>
      <c r="L1317" t="s">
        <v>10260</v>
      </c>
      <c r="M1317" s="41">
        <v>67951282</v>
      </c>
      <c r="N1317" s="41">
        <f>SUM(Table15[[#This Row],[Federal]:[Local]])</f>
        <v>106668</v>
      </c>
      <c r="O1317" s="41"/>
      <c r="P1317" s="41">
        <v>96001</v>
      </c>
      <c r="Q1317" s="41">
        <v>10667</v>
      </c>
    </row>
    <row r="1318" spans="7:17" x14ac:dyDescent="0.25">
      <c r="G1318">
        <v>2020</v>
      </c>
      <c r="H1318" s="49">
        <v>2018</v>
      </c>
      <c r="I1318" t="e">
        <f>VLOOKUP(K1318,Table3[#All],2,FALSE)</f>
        <v>#N/A</v>
      </c>
      <c r="J1318" t="s">
        <v>18</v>
      </c>
      <c r="K1318" t="s">
        <v>10259</v>
      </c>
      <c r="L1318" t="s">
        <v>10261</v>
      </c>
      <c r="M1318" s="41">
        <v>67951282</v>
      </c>
      <c r="N1318" s="41">
        <f>SUM(Table15[[#This Row],[Federal]:[Local]])</f>
        <v>4800</v>
      </c>
      <c r="O1318" s="41"/>
      <c r="P1318" s="41">
        <v>4320</v>
      </c>
      <c r="Q1318" s="41">
        <v>480</v>
      </c>
    </row>
    <row r="1319" spans="7:17" x14ac:dyDescent="0.25">
      <c r="G1319">
        <v>2020</v>
      </c>
      <c r="H1319" s="49">
        <v>2018</v>
      </c>
      <c r="I1319" t="e">
        <f>VLOOKUP(K1319,Table3[#All],2,FALSE)</f>
        <v>#N/A</v>
      </c>
      <c r="J1319" t="s">
        <v>18</v>
      </c>
      <c r="K1319" t="s">
        <v>10259</v>
      </c>
      <c r="L1319" t="s">
        <v>10175</v>
      </c>
      <c r="M1319" s="41">
        <v>67951282</v>
      </c>
      <c r="N1319" s="41">
        <f>SUM(Table15[[#This Row],[Federal]:[Local]])</f>
        <v>74000</v>
      </c>
      <c r="O1319" s="41"/>
      <c r="P1319" s="41">
        <v>66600</v>
      </c>
      <c r="Q1319" s="41">
        <v>7400</v>
      </c>
    </row>
    <row r="1320" spans="7:17" x14ac:dyDescent="0.25">
      <c r="G1320">
        <v>2020</v>
      </c>
      <c r="H1320" s="49">
        <v>2018</v>
      </c>
      <c r="I1320" t="e">
        <f>VLOOKUP(K1320,Table3[#All],2,FALSE)</f>
        <v>#N/A</v>
      </c>
      <c r="J1320" t="s">
        <v>18</v>
      </c>
      <c r="K1320" t="s">
        <v>7291</v>
      </c>
      <c r="L1320" t="s">
        <v>10717</v>
      </c>
      <c r="M1320" s="41">
        <v>67951282</v>
      </c>
      <c r="N1320" s="41">
        <f>SUM(Table15[[#This Row],[Federal]:[Local]])</f>
        <v>30000</v>
      </c>
      <c r="O1320" s="41">
        <v>27000</v>
      </c>
      <c r="P1320" s="41"/>
      <c r="Q1320" s="41">
        <v>3000</v>
      </c>
    </row>
    <row r="1321" spans="7:17" x14ac:dyDescent="0.25">
      <c r="G1321">
        <v>2020</v>
      </c>
      <c r="H1321" s="49">
        <v>2018</v>
      </c>
      <c r="I1321" t="e">
        <f>VLOOKUP(K1321,Table3[#All],2,FALSE)</f>
        <v>#N/A</v>
      </c>
      <c r="J1321" t="s">
        <v>18</v>
      </c>
      <c r="K1321" t="s">
        <v>7595</v>
      </c>
      <c r="L1321" t="s">
        <v>10718</v>
      </c>
      <c r="M1321" s="41">
        <v>67951282</v>
      </c>
      <c r="N1321" s="41">
        <f>SUM(Table15[[#This Row],[Federal]:[Local]])</f>
        <v>1500000</v>
      </c>
      <c r="O1321" s="41">
        <v>1350000</v>
      </c>
      <c r="P1321" s="41"/>
      <c r="Q1321" s="41">
        <v>150000</v>
      </c>
    </row>
    <row r="1322" spans="7:17" x14ac:dyDescent="0.25">
      <c r="G1322">
        <v>2020</v>
      </c>
      <c r="H1322" s="49">
        <v>2018</v>
      </c>
      <c r="I1322" t="e">
        <f>VLOOKUP(K1322,Table3[#All],2,FALSE)</f>
        <v>#N/A</v>
      </c>
      <c r="J1322" t="s">
        <v>18</v>
      </c>
      <c r="K1322" t="s">
        <v>7633</v>
      </c>
      <c r="L1322" t="s">
        <v>10719</v>
      </c>
      <c r="M1322" s="41">
        <v>67951282</v>
      </c>
      <c r="N1322" s="41">
        <f>SUM(Table15[[#This Row],[Federal]:[Local]])</f>
        <v>150000</v>
      </c>
      <c r="O1322" s="41">
        <v>135000</v>
      </c>
      <c r="P1322" s="41"/>
      <c r="Q1322" s="41">
        <v>15000</v>
      </c>
    </row>
    <row r="1323" spans="7:17" x14ac:dyDescent="0.25">
      <c r="G1323">
        <v>2020</v>
      </c>
      <c r="H1323" s="49">
        <v>2018</v>
      </c>
      <c r="I1323" t="e">
        <f>VLOOKUP(K1323,Table3[#All],2,FALSE)</f>
        <v>#N/A</v>
      </c>
      <c r="J1323" t="s">
        <v>18</v>
      </c>
      <c r="K1323" t="s">
        <v>8045</v>
      </c>
      <c r="L1323" t="s">
        <v>10720</v>
      </c>
      <c r="M1323" s="41">
        <v>67951282</v>
      </c>
      <c r="N1323" s="41">
        <f>SUM(Table15[[#This Row],[Federal]:[Local]])</f>
        <v>50000</v>
      </c>
      <c r="O1323" s="41">
        <v>45000</v>
      </c>
      <c r="P1323" s="41"/>
      <c r="Q1323" s="41">
        <v>5000</v>
      </c>
    </row>
    <row r="1324" spans="7:17" x14ac:dyDescent="0.25">
      <c r="G1324">
        <v>2020</v>
      </c>
      <c r="H1324" s="49">
        <v>2018</v>
      </c>
      <c r="I1324" t="e">
        <f>VLOOKUP(K1324,Table3[#All],2,FALSE)</f>
        <v>#N/A</v>
      </c>
      <c r="J1324" t="s">
        <v>18</v>
      </c>
      <c r="K1324" t="s">
        <v>10656</v>
      </c>
      <c r="L1324" t="s">
        <v>10398</v>
      </c>
      <c r="M1324" s="41">
        <v>67951282</v>
      </c>
      <c r="N1324" s="41">
        <f>SUM(Table15[[#This Row],[Federal]:[Local]])</f>
        <v>230000</v>
      </c>
      <c r="O1324" s="41"/>
      <c r="P1324" s="41">
        <v>207000</v>
      </c>
      <c r="Q1324" s="41">
        <v>23000</v>
      </c>
    </row>
    <row r="1325" spans="7:17" x14ac:dyDescent="0.25">
      <c r="G1325">
        <v>2020</v>
      </c>
      <c r="H1325" s="49">
        <v>2018</v>
      </c>
      <c r="I1325" t="e">
        <f>VLOOKUP(K1325,Table3[#All],2,FALSE)</f>
        <v>#N/A</v>
      </c>
      <c r="J1325" t="s">
        <v>18</v>
      </c>
      <c r="K1325" t="s">
        <v>10656</v>
      </c>
      <c r="L1325" t="s">
        <v>10394</v>
      </c>
      <c r="M1325" s="41">
        <v>67951282</v>
      </c>
      <c r="N1325" s="41">
        <f>SUM(Table15[[#This Row],[Federal]:[Local]])</f>
        <v>1180000</v>
      </c>
      <c r="O1325" s="41"/>
      <c r="P1325" s="41">
        <v>1062000</v>
      </c>
      <c r="Q1325" s="41">
        <v>118000</v>
      </c>
    </row>
    <row r="1326" spans="7:17" x14ac:dyDescent="0.25">
      <c r="G1326">
        <v>2020</v>
      </c>
      <c r="H1326" s="49">
        <v>2018</v>
      </c>
      <c r="I1326" t="e">
        <f>VLOOKUP(K1326,Table3[#All],2,FALSE)</f>
        <v>#N/A</v>
      </c>
      <c r="J1326" t="s">
        <v>18</v>
      </c>
      <c r="K1326" t="s">
        <v>10656</v>
      </c>
      <c r="L1326" t="s">
        <v>10395</v>
      </c>
      <c r="M1326" s="41">
        <v>67951282</v>
      </c>
      <c r="N1326" s="41">
        <f>SUM(Table15[[#This Row],[Federal]:[Local]])</f>
        <v>10000</v>
      </c>
      <c r="O1326" s="41"/>
      <c r="P1326" s="41">
        <v>9000</v>
      </c>
      <c r="Q1326" s="41">
        <v>1000</v>
      </c>
    </row>
    <row r="1327" spans="7:17" x14ac:dyDescent="0.25">
      <c r="G1327">
        <v>2020</v>
      </c>
      <c r="H1327" s="49">
        <v>2018</v>
      </c>
      <c r="I1327" t="e">
        <f>VLOOKUP(K1327,Table3[#All],2,FALSE)</f>
        <v>#N/A</v>
      </c>
      <c r="J1327" t="s">
        <v>18</v>
      </c>
      <c r="K1327" t="s">
        <v>10656</v>
      </c>
      <c r="L1327" t="s">
        <v>10396</v>
      </c>
      <c r="M1327" s="41">
        <v>67951282</v>
      </c>
      <c r="N1327" s="41">
        <f>SUM(Table15[[#This Row],[Federal]:[Local]])</f>
        <v>60000</v>
      </c>
      <c r="O1327" s="41"/>
      <c r="P1327" s="41">
        <v>54000</v>
      </c>
      <c r="Q1327" s="41">
        <v>6000</v>
      </c>
    </row>
    <row r="1328" spans="7:17" x14ac:dyDescent="0.25">
      <c r="G1328">
        <v>2020</v>
      </c>
      <c r="H1328" s="49">
        <v>2018</v>
      </c>
      <c r="I1328" t="e">
        <f>VLOOKUP(K1328,Table3[#All],2,FALSE)</f>
        <v>#N/A</v>
      </c>
      <c r="J1328" t="s">
        <v>18</v>
      </c>
      <c r="K1328" t="s">
        <v>10656</v>
      </c>
      <c r="L1328" t="s">
        <v>10397</v>
      </c>
      <c r="M1328" s="41">
        <v>67951282</v>
      </c>
      <c r="N1328" s="41">
        <f>SUM(Table15[[#This Row],[Federal]:[Local]])</f>
        <v>45000</v>
      </c>
      <c r="O1328" s="41"/>
      <c r="P1328" s="41">
        <v>40500</v>
      </c>
      <c r="Q1328" s="41">
        <v>4500</v>
      </c>
    </row>
    <row r="1329" spans="7:17" x14ac:dyDescent="0.25">
      <c r="G1329">
        <v>2020</v>
      </c>
      <c r="H1329" s="49">
        <v>2018</v>
      </c>
      <c r="I1329" t="e">
        <f>VLOOKUP(K1329,Table3[#All],2,FALSE)</f>
        <v>#N/A</v>
      </c>
      <c r="J1329" t="s">
        <v>18</v>
      </c>
      <c r="K1329" t="s">
        <v>10656</v>
      </c>
      <c r="L1329" t="s">
        <v>10193</v>
      </c>
      <c r="M1329" s="41">
        <v>67951282</v>
      </c>
      <c r="N1329" s="41">
        <f>SUM(Table15[[#This Row],[Federal]:[Local]])</f>
        <v>305000</v>
      </c>
      <c r="O1329" s="41"/>
      <c r="P1329" s="41">
        <v>274500</v>
      </c>
      <c r="Q1329" s="41">
        <v>30500</v>
      </c>
    </row>
    <row r="1330" spans="7:17" x14ac:dyDescent="0.25">
      <c r="G1330">
        <v>2020</v>
      </c>
      <c r="H1330" s="49">
        <v>2018</v>
      </c>
      <c r="I1330" t="str">
        <f>VLOOKUP(K1330,Table3[#All],2,FALSE)</f>
        <v>SEP</v>
      </c>
      <c r="J1330" t="s">
        <v>51</v>
      </c>
      <c r="K1330" t="s">
        <v>10894</v>
      </c>
      <c r="L1330" t="s">
        <v>10721</v>
      </c>
      <c r="M1330" s="41">
        <v>67951282</v>
      </c>
      <c r="N1330" s="41">
        <f>SUM(Table15[[#This Row],[Federal]:[Local]])</f>
        <v>1433100</v>
      </c>
      <c r="O1330" s="41">
        <v>1289790</v>
      </c>
      <c r="P1330" s="41"/>
      <c r="Q1330" s="41">
        <v>143310</v>
      </c>
    </row>
    <row r="1331" spans="7:17" x14ac:dyDescent="0.25">
      <c r="G1331">
        <v>2020</v>
      </c>
      <c r="H1331" s="49">
        <v>2018</v>
      </c>
      <c r="I1331" t="e">
        <f>VLOOKUP(K1331,Table3[#All],2,FALSE)</f>
        <v>#N/A</v>
      </c>
      <c r="J1331" t="s">
        <v>18</v>
      </c>
      <c r="K1331" t="s">
        <v>8321</v>
      </c>
      <c r="L1331" t="s">
        <v>10252</v>
      </c>
      <c r="M1331" s="41">
        <v>67951282</v>
      </c>
      <c r="N1331" s="41">
        <f>SUM(Table15[[#This Row],[Federal]:[Local]])</f>
        <v>355000</v>
      </c>
      <c r="O1331" s="41">
        <v>319500</v>
      </c>
      <c r="P1331" s="41"/>
      <c r="Q1331" s="41">
        <v>35500</v>
      </c>
    </row>
    <row r="1332" spans="7:17" x14ac:dyDescent="0.25">
      <c r="G1332">
        <v>2020</v>
      </c>
      <c r="H1332" s="49">
        <v>2018</v>
      </c>
      <c r="I1332" t="e">
        <f>VLOOKUP(K1332,Table3[#All],2,FALSE)</f>
        <v>#N/A</v>
      </c>
      <c r="J1332" t="s">
        <v>18</v>
      </c>
      <c r="K1332" t="s">
        <v>8321</v>
      </c>
      <c r="L1332" t="s">
        <v>10253</v>
      </c>
      <c r="M1332" s="41">
        <v>67951282</v>
      </c>
      <c r="N1332" s="41">
        <f>SUM(Table15[[#This Row],[Federal]:[Local]])</f>
        <v>505000</v>
      </c>
      <c r="O1332" s="32">
        <v>454500</v>
      </c>
      <c r="P1332" s="41"/>
      <c r="Q1332" s="41">
        <v>50500</v>
      </c>
    </row>
    <row r="1333" spans="7:17" x14ac:dyDescent="0.25">
      <c r="G1333">
        <v>2020</v>
      </c>
      <c r="H1333" s="49">
        <v>2018</v>
      </c>
      <c r="I1333" t="e">
        <f>VLOOKUP(K1333,Table3[#All],2,FALSE)</f>
        <v>#N/A</v>
      </c>
      <c r="J1333" t="s">
        <v>18</v>
      </c>
      <c r="K1333" t="s">
        <v>8321</v>
      </c>
      <c r="L1333" t="s">
        <v>10244</v>
      </c>
      <c r="M1333" s="41">
        <v>67951282</v>
      </c>
      <c r="N1333" s="41">
        <f>SUM(Table15[[#This Row],[Federal]:[Local]])</f>
        <v>25000</v>
      </c>
      <c r="O1333" s="41">
        <v>22500</v>
      </c>
      <c r="P1333" s="41"/>
      <c r="Q1333" s="41">
        <v>2500</v>
      </c>
    </row>
    <row r="1334" spans="7:17" x14ac:dyDescent="0.25">
      <c r="G1334">
        <v>2020</v>
      </c>
      <c r="H1334" s="49">
        <v>2018</v>
      </c>
      <c r="I1334" t="e">
        <f>VLOOKUP(K1334,Table3[#All],2,FALSE)</f>
        <v>#N/A</v>
      </c>
      <c r="J1334" t="s">
        <v>18</v>
      </c>
      <c r="K1334" t="s">
        <v>8321</v>
      </c>
      <c r="L1334" t="s">
        <v>10245</v>
      </c>
      <c r="M1334" s="41">
        <v>67951282</v>
      </c>
      <c r="N1334" s="41">
        <f>SUM(Table15[[#This Row],[Federal]:[Local]])</f>
        <v>180000</v>
      </c>
      <c r="O1334" s="41">
        <v>162000</v>
      </c>
      <c r="P1334" s="41"/>
      <c r="Q1334" s="41">
        <v>18000</v>
      </c>
    </row>
    <row r="1335" spans="7:17" x14ac:dyDescent="0.25">
      <c r="G1335">
        <v>2020</v>
      </c>
      <c r="H1335" s="49">
        <v>2018</v>
      </c>
      <c r="I1335" t="e">
        <f>VLOOKUP(K1335,Table3[#All],2,FALSE)</f>
        <v>#N/A</v>
      </c>
      <c r="J1335" t="s">
        <v>18</v>
      </c>
      <c r="K1335" t="s">
        <v>8321</v>
      </c>
      <c r="L1335" t="s">
        <v>10246</v>
      </c>
      <c r="M1335" s="41">
        <v>67951282</v>
      </c>
      <c r="N1335" s="41">
        <f>SUM(Table15[[#This Row],[Federal]:[Local]])</f>
        <v>150000</v>
      </c>
      <c r="O1335" s="41">
        <v>135000</v>
      </c>
      <c r="P1335" s="41"/>
      <c r="Q1335" s="41">
        <v>15000</v>
      </c>
    </row>
    <row r="1336" spans="7:17" x14ac:dyDescent="0.25">
      <c r="G1336">
        <v>2020</v>
      </c>
      <c r="H1336" s="49">
        <v>2018</v>
      </c>
      <c r="I1336" t="e">
        <f>VLOOKUP(K1336,Table3[#All],2,FALSE)</f>
        <v>#N/A</v>
      </c>
      <c r="J1336" t="s">
        <v>18</v>
      </c>
      <c r="K1336" t="s">
        <v>8321</v>
      </c>
      <c r="L1336" t="s">
        <v>10247</v>
      </c>
      <c r="M1336" s="41">
        <v>67951282</v>
      </c>
      <c r="N1336" s="41">
        <f>SUM(Table15[[#This Row],[Federal]:[Local]])</f>
        <v>70000</v>
      </c>
      <c r="O1336" s="41">
        <v>63000</v>
      </c>
      <c r="P1336" s="41"/>
      <c r="Q1336" s="41">
        <v>7000</v>
      </c>
    </row>
    <row r="1337" spans="7:17" x14ac:dyDescent="0.25">
      <c r="G1337">
        <v>2020</v>
      </c>
      <c r="H1337" s="49">
        <v>2018</v>
      </c>
      <c r="I1337" t="e">
        <f>VLOOKUP(K1337,Table3[#All],2,FALSE)</f>
        <v>#N/A</v>
      </c>
      <c r="J1337" t="s">
        <v>18</v>
      </c>
      <c r="K1337" t="s">
        <v>8321</v>
      </c>
      <c r="L1337" t="s">
        <v>10248</v>
      </c>
      <c r="M1337" s="41">
        <v>67951282</v>
      </c>
      <c r="N1337" s="41">
        <f>SUM(Table15[[#This Row],[Federal]:[Local]])</f>
        <v>25000</v>
      </c>
      <c r="O1337" s="41">
        <v>22500</v>
      </c>
      <c r="P1337" s="41"/>
      <c r="Q1337" s="41">
        <v>2500</v>
      </c>
    </row>
    <row r="1338" spans="7:17" x14ac:dyDescent="0.25">
      <c r="G1338">
        <v>2020</v>
      </c>
      <c r="H1338" s="49">
        <v>2018</v>
      </c>
      <c r="I1338" t="e">
        <f>VLOOKUP(K1338,Table3[#All],2,FALSE)</f>
        <v>#N/A</v>
      </c>
      <c r="J1338" t="s">
        <v>18</v>
      </c>
      <c r="K1338" t="s">
        <v>8321</v>
      </c>
      <c r="L1338" t="s">
        <v>10249</v>
      </c>
      <c r="M1338" s="41">
        <v>67951282</v>
      </c>
      <c r="N1338" s="41">
        <f>SUM(Table15[[#This Row],[Federal]:[Local]])</f>
        <v>385000</v>
      </c>
      <c r="O1338" s="41">
        <v>346500</v>
      </c>
      <c r="P1338" s="41"/>
      <c r="Q1338" s="41">
        <v>38500</v>
      </c>
    </row>
    <row r="1339" spans="7:17" x14ac:dyDescent="0.25">
      <c r="G1339">
        <v>2020</v>
      </c>
      <c r="H1339" s="49">
        <v>2018</v>
      </c>
      <c r="I1339" t="e">
        <f>VLOOKUP(K1339,Table3[#All],2,FALSE)</f>
        <v>#N/A</v>
      </c>
      <c r="J1339" t="s">
        <v>18</v>
      </c>
      <c r="K1339" t="s">
        <v>8321</v>
      </c>
      <c r="L1339" t="s">
        <v>10250</v>
      </c>
      <c r="M1339" s="41">
        <v>67951282</v>
      </c>
      <c r="N1339" s="41">
        <f>SUM(Table15[[#This Row],[Federal]:[Local]])</f>
        <v>20000</v>
      </c>
      <c r="O1339" s="41">
        <v>18000</v>
      </c>
      <c r="P1339" s="41"/>
      <c r="Q1339" s="41">
        <v>2000</v>
      </c>
    </row>
    <row r="1340" spans="7:17" x14ac:dyDescent="0.25">
      <c r="G1340">
        <v>2020</v>
      </c>
      <c r="H1340" s="49">
        <v>2018</v>
      </c>
      <c r="I1340" t="e">
        <f>VLOOKUP(K1340,Table3[#All],2,FALSE)</f>
        <v>#N/A</v>
      </c>
      <c r="J1340" t="s">
        <v>18</v>
      </c>
      <c r="K1340" t="s">
        <v>8321</v>
      </c>
      <c r="L1340" t="s">
        <v>10251</v>
      </c>
      <c r="M1340" s="41">
        <v>67951282</v>
      </c>
      <c r="N1340" s="41">
        <f>SUM(Table15[[#This Row],[Federal]:[Local]])</f>
        <v>269750</v>
      </c>
      <c r="O1340" s="41">
        <v>242775</v>
      </c>
      <c r="P1340" s="41"/>
      <c r="Q1340" s="41">
        <v>26975</v>
      </c>
    </row>
    <row r="1341" spans="7:17" x14ac:dyDescent="0.25">
      <c r="G1341">
        <v>2020</v>
      </c>
      <c r="H1341" s="49">
        <v>2018</v>
      </c>
      <c r="I1341" t="e">
        <f>VLOOKUP(K1341,Table3[#All],2,FALSE)</f>
        <v>#N/A</v>
      </c>
      <c r="J1341" t="s">
        <v>18</v>
      </c>
      <c r="K1341" t="s">
        <v>8401</v>
      </c>
      <c r="L1341" t="s">
        <v>10722</v>
      </c>
      <c r="M1341" s="41">
        <v>67951282</v>
      </c>
      <c r="N1341" s="41">
        <f>SUM(Table15[[#This Row],[Federal]:[Local]])</f>
        <v>600000</v>
      </c>
      <c r="O1341" s="41"/>
      <c r="P1341" s="41">
        <v>300000</v>
      </c>
      <c r="Q1341" s="41">
        <v>300000</v>
      </c>
    </row>
    <row r="1342" spans="7:17" x14ac:dyDescent="0.25">
      <c r="G1342">
        <v>2020</v>
      </c>
      <c r="H1342" s="49">
        <v>2018</v>
      </c>
      <c r="I1342" t="e">
        <f>VLOOKUP(K1342,Table3[#All],2,FALSE)</f>
        <v>#N/A</v>
      </c>
      <c r="J1342" t="s">
        <v>18</v>
      </c>
      <c r="K1342" t="s">
        <v>8401</v>
      </c>
      <c r="L1342" t="s">
        <v>10723</v>
      </c>
      <c r="M1342" s="41">
        <v>67951282</v>
      </c>
      <c r="N1342" s="41">
        <f>SUM(Table15[[#This Row],[Federal]:[Local]])</f>
        <v>90000</v>
      </c>
      <c r="O1342" s="41"/>
      <c r="P1342" s="41">
        <v>45000</v>
      </c>
      <c r="Q1342" s="41">
        <v>45000</v>
      </c>
    </row>
    <row r="1343" spans="7:17" x14ac:dyDescent="0.25">
      <c r="G1343">
        <v>2020</v>
      </c>
      <c r="H1343" s="49">
        <v>2018</v>
      </c>
      <c r="I1343" t="e">
        <f>VLOOKUP(K1343,Table3[#All],2,FALSE)</f>
        <v>#N/A</v>
      </c>
      <c r="J1343" t="s">
        <v>18</v>
      </c>
      <c r="K1343" t="s">
        <v>8401</v>
      </c>
      <c r="L1343" t="s">
        <v>10724</v>
      </c>
      <c r="M1343" s="41">
        <v>67951282</v>
      </c>
      <c r="N1343" s="41">
        <f>SUM(Table15[[#This Row],[Federal]:[Local]])</f>
        <v>1600000</v>
      </c>
      <c r="O1343" s="41">
        <v>1440000</v>
      </c>
      <c r="P1343" s="41"/>
      <c r="Q1343" s="41">
        <v>160000</v>
      </c>
    </row>
    <row r="1344" spans="7:17" x14ac:dyDescent="0.25">
      <c r="G1344">
        <v>2020</v>
      </c>
      <c r="H1344" s="49">
        <v>2018</v>
      </c>
      <c r="I1344" t="e">
        <f>VLOOKUP(K1344,Table3[#All],2,FALSE)</f>
        <v>#N/A</v>
      </c>
      <c r="J1344" t="s">
        <v>18</v>
      </c>
      <c r="K1344" t="s">
        <v>8433</v>
      </c>
      <c r="L1344" t="s">
        <v>10288</v>
      </c>
      <c r="M1344" s="41">
        <v>67951282</v>
      </c>
      <c r="N1344" s="41">
        <f>SUM(Table15[[#This Row],[Federal]:[Local]])</f>
        <v>615000</v>
      </c>
      <c r="O1344" s="41">
        <v>553500</v>
      </c>
      <c r="P1344" s="41"/>
      <c r="Q1344" s="41">
        <v>61500</v>
      </c>
    </row>
    <row r="1345" spans="7:17" x14ac:dyDescent="0.25">
      <c r="G1345">
        <v>2020</v>
      </c>
      <c r="H1345" s="49">
        <v>2018</v>
      </c>
      <c r="I1345" t="e">
        <f>VLOOKUP(K1345,Table3[#All],2,FALSE)</f>
        <v>#N/A</v>
      </c>
      <c r="J1345" t="s">
        <v>18</v>
      </c>
      <c r="K1345" t="s">
        <v>8433</v>
      </c>
      <c r="L1345" t="s">
        <v>10285</v>
      </c>
      <c r="M1345" s="41">
        <v>67951282</v>
      </c>
      <c r="N1345" s="41">
        <f>SUM(Table15[[#This Row],[Federal]:[Local]])</f>
        <v>595000</v>
      </c>
      <c r="O1345" s="41">
        <v>535500</v>
      </c>
      <c r="P1345" s="41"/>
      <c r="Q1345" s="41">
        <v>59500</v>
      </c>
    </row>
    <row r="1346" spans="7:17" x14ac:dyDescent="0.25">
      <c r="G1346">
        <v>2020</v>
      </c>
      <c r="H1346" s="49">
        <v>2018</v>
      </c>
      <c r="I1346" t="e">
        <f>VLOOKUP(K1346,Table3[#All],2,FALSE)</f>
        <v>#N/A</v>
      </c>
      <c r="J1346" t="s">
        <v>18</v>
      </c>
      <c r="K1346" t="s">
        <v>8433</v>
      </c>
      <c r="L1346" t="s">
        <v>10286</v>
      </c>
      <c r="M1346" s="41">
        <v>67951282</v>
      </c>
      <c r="N1346" s="41">
        <f>SUM(Table15[[#This Row],[Federal]:[Local]])</f>
        <v>390000</v>
      </c>
      <c r="O1346" s="41">
        <v>351000</v>
      </c>
      <c r="P1346" s="41"/>
      <c r="Q1346" s="41">
        <v>39000</v>
      </c>
    </row>
    <row r="1347" spans="7:17" x14ac:dyDescent="0.25">
      <c r="G1347">
        <v>2020</v>
      </c>
      <c r="H1347" s="49">
        <v>2018</v>
      </c>
      <c r="I1347" t="e">
        <f>VLOOKUP(K1347,Table3[#All],2,FALSE)</f>
        <v>#N/A</v>
      </c>
      <c r="J1347" t="s">
        <v>18</v>
      </c>
      <c r="K1347" t="s">
        <v>8433</v>
      </c>
      <c r="L1347" t="s">
        <v>10287</v>
      </c>
      <c r="M1347" s="41">
        <v>67951282</v>
      </c>
      <c r="N1347" s="41">
        <f>SUM(Table15[[#This Row],[Federal]:[Local]])</f>
        <v>320000</v>
      </c>
      <c r="O1347" s="41">
        <v>288000</v>
      </c>
      <c r="P1347" s="41"/>
      <c r="Q1347" s="41">
        <v>32000</v>
      </c>
    </row>
    <row r="1348" spans="7:17" x14ac:dyDescent="0.25">
      <c r="G1348">
        <v>2020</v>
      </c>
      <c r="H1348" s="49">
        <v>2018</v>
      </c>
      <c r="I1348" t="e">
        <f>VLOOKUP(K1348,Table3[#All],2,FALSE)</f>
        <v>#N/A</v>
      </c>
      <c r="J1348" t="s">
        <v>18</v>
      </c>
      <c r="K1348" t="s">
        <v>8433</v>
      </c>
      <c r="L1348" t="s">
        <v>10289</v>
      </c>
      <c r="M1348" s="41">
        <v>67951282</v>
      </c>
      <c r="N1348" s="41">
        <f>SUM(Table15[[#This Row],[Federal]:[Local]])</f>
        <v>325000</v>
      </c>
      <c r="O1348" s="41">
        <v>292500</v>
      </c>
      <c r="P1348" s="41"/>
      <c r="Q1348" s="41">
        <v>32500</v>
      </c>
    </row>
    <row r="1349" spans="7:17" x14ac:dyDescent="0.25">
      <c r="G1349">
        <v>2020</v>
      </c>
      <c r="H1349" s="49">
        <v>2018</v>
      </c>
      <c r="I1349" t="e">
        <f>VLOOKUP(K1349,Table3[#All],2,FALSE)</f>
        <v>#N/A</v>
      </c>
      <c r="J1349" t="s">
        <v>18</v>
      </c>
      <c r="K1349" t="s">
        <v>8433</v>
      </c>
      <c r="L1349" t="s">
        <v>10290</v>
      </c>
      <c r="M1349" s="41">
        <v>67951282</v>
      </c>
      <c r="N1349" s="41">
        <f>SUM(Table15[[#This Row],[Federal]:[Local]])</f>
        <v>125000</v>
      </c>
      <c r="O1349" s="41">
        <v>112500</v>
      </c>
      <c r="P1349" s="41"/>
      <c r="Q1349" s="41">
        <v>12500</v>
      </c>
    </row>
    <row r="1350" spans="7:17" x14ac:dyDescent="0.25">
      <c r="G1350">
        <v>2020</v>
      </c>
      <c r="H1350" s="49">
        <v>2018</v>
      </c>
      <c r="I1350" t="e">
        <f>VLOOKUP(K1350,Table3[#All],2,FALSE)</f>
        <v>#N/A</v>
      </c>
      <c r="J1350" t="s">
        <v>18</v>
      </c>
      <c r="K1350" t="s">
        <v>8441</v>
      </c>
      <c r="L1350" t="s">
        <v>10207</v>
      </c>
      <c r="M1350" s="41">
        <v>67951282</v>
      </c>
      <c r="N1350" s="41">
        <f>SUM(Table15[[#This Row],[Federal]:[Local]])</f>
        <v>1522500</v>
      </c>
      <c r="O1350" s="41">
        <v>1370250</v>
      </c>
      <c r="P1350" s="41"/>
      <c r="Q1350" s="41">
        <v>152250</v>
      </c>
    </row>
    <row r="1351" spans="7:17" x14ac:dyDescent="0.25">
      <c r="G1351">
        <v>2020</v>
      </c>
      <c r="H1351" s="49">
        <v>2018</v>
      </c>
      <c r="I1351" t="e">
        <f>VLOOKUP(K1351,Table3[#All],2,FALSE)</f>
        <v>#N/A</v>
      </c>
      <c r="J1351" t="s">
        <v>18</v>
      </c>
      <c r="K1351" t="s">
        <v>8441</v>
      </c>
      <c r="L1351" t="s">
        <v>10208</v>
      </c>
      <c r="M1351" s="41">
        <v>67951282</v>
      </c>
      <c r="N1351" s="41">
        <f>SUM(Table15[[#This Row],[Federal]:[Local]])</f>
        <v>454266</v>
      </c>
      <c r="O1351" s="41">
        <v>408839</v>
      </c>
      <c r="P1351" s="41"/>
      <c r="Q1351" s="41">
        <v>45427</v>
      </c>
    </row>
    <row r="1352" spans="7:17" x14ac:dyDescent="0.25">
      <c r="G1352">
        <v>2020</v>
      </c>
      <c r="H1352" s="49">
        <v>2018</v>
      </c>
      <c r="I1352" t="e">
        <f>VLOOKUP(K1352,Table3[#All],2,FALSE)</f>
        <v>#N/A</v>
      </c>
      <c r="J1352" t="s">
        <v>18</v>
      </c>
      <c r="K1352" t="s">
        <v>8441</v>
      </c>
      <c r="L1352" t="s">
        <v>10206</v>
      </c>
      <c r="M1352" s="41">
        <v>67951282</v>
      </c>
      <c r="N1352" s="41">
        <f>SUM(Table15[[#This Row],[Federal]:[Local]])</f>
        <v>250296</v>
      </c>
      <c r="O1352" s="41">
        <v>225266</v>
      </c>
      <c r="P1352" s="41"/>
      <c r="Q1352" s="41">
        <v>25030</v>
      </c>
    </row>
    <row r="1353" spans="7:17" x14ac:dyDescent="0.25">
      <c r="G1353">
        <v>2020</v>
      </c>
      <c r="H1353" s="49">
        <v>2018</v>
      </c>
      <c r="I1353" t="e">
        <f>VLOOKUP(K1353,Table3[#All],2,FALSE)</f>
        <v>#N/A</v>
      </c>
      <c r="J1353" t="s">
        <v>18</v>
      </c>
      <c r="K1353" t="s">
        <v>8441</v>
      </c>
      <c r="L1353" t="s">
        <v>10204</v>
      </c>
      <c r="M1353" s="41">
        <v>67951282</v>
      </c>
      <c r="N1353" s="41">
        <f>SUM(Table15[[#This Row],[Federal]:[Local]])</f>
        <v>96000</v>
      </c>
      <c r="O1353" s="41">
        <v>86400</v>
      </c>
      <c r="P1353" s="41"/>
      <c r="Q1353" s="41">
        <v>9600</v>
      </c>
    </row>
    <row r="1354" spans="7:17" x14ac:dyDescent="0.25">
      <c r="G1354">
        <v>2020</v>
      </c>
      <c r="H1354" s="49">
        <v>2018</v>
      </c>
      <c r="I1354" t="e">
        <f>VLOOKUP(K1354,Table3[#All],2,FALSE)</f>
        <v>#N/A</v>
      </c>
      <c r="J1354" t="s">
        <v>18</v>
      </c>
      <c r="K1354" t="s">
        <v>8441</v>
      </c>
      <c r="L1354" t="s">
        <v>10205</v>
      </c>
      <c r="M1354" s="41">
        <v>67951282</v>
      </c>
      <c r="N1354" s="41">
        <f>SUM(Table15[[#This Row],[Federal]:[Local]])</f>
        <v>27266</v>
      </c>
      <c r="O1354" s="41">
        <v>24539</v>
      </c>
      <c r="P1354" s="41"/>
      <c r="Q1354" s="41">
        <v>2727</v>
      </c>
    </row>
    <row r="1355" spans="7:17" x14ac:dyDescent="0.25">
      <c r="G1355">
        <v>2020</v>
      </c>
      <c r="H1355" s="49">
        <v>2018</v>
      </c>
      <c r="I1355" t="e">
        <f>VLOOKUP(K1355,Table3[#All],2,FALSE)</f>
        <v>#N/A</v>
      </c>
      <c r="J1355" t="s">
        <v>18</v>
      </c>
      <c r="K1355" t="s">
        <v>8803</v>
      </c>
      <c r="L1355" t="s">
        <v>10424</v>
      </c>
      <c r="M1355" s="41">
        <v>67951282</v>
      </c>
      <c r="N1355" s="41">
        <f>SUM(Table15[[#This Row],[Federal]:[Local]])</f>
        <v>227600</v>
      </c>
      <c r="O1355" s="41">
        <v>204840</v>
      </c>
      <c r="P1355" s="41"/>
      <c r="Q1355" s="41">
        <v>22760</v>
      </c>
    </row>
    <row r="1356" spans="7:17" x14ac:dyDescent="0.25">
      <c r="G1356">
        <v>2020</v>
      </c>
      <c r="H1356" s="49">
        <v>2018</v>
      </c>
      <c r="I1356" t="e">
        <f>VLOOKUP(K1356,Table3[#All],2,FALSE)</f>
        <v>#N/A</v>
      </c>
      <c r="J1356" t="s">
        <v>18</v>
      </c>
      <c r="K1356" t="s">
        <v>8803</v>
      </c>
      <c r="L1356" t="s">
        <v>10425</v>
      </c>
      <c r="M1356" s="41">
        <v>67951282</v>
      </c>
      <c r="N1356" s="41">
        <f>SUM(Table15[[#This Row],[Federal]:[Local]])</f>
        <v>90300</v>
      </c>
      <c r="O1356" s="41">
        <v>81270</v>
      </c>
      <c r="P1356" s="41"/>
      <c r="Q1356" s="41">
        <v>9030</v>
      </c>
    </row>
    <row r="1357" spans="7:17" x14ac:dyDescent="0.25">
      <c r="G1357">
        <v>2020</v>
      </c>
      <c r="H1357" s="49">
        <v>2018</v>
      </c>
      <c r="I1357" t="e">
        <f>VLOOKUP(K1357,Table3[#All],2,FALSE)</f>
        <v>#N/A</v>
      </c>
      <c r="J1357" t="s">
        <v>18</v>
      </c>
      <c r="K1357" t="s">
        <v>8803</v>
      </c>
      <c r="L1357" t="s">
        <v>10426</v>
      </c>
      <c r="M1357" s="41">
        <v>67951282</v>
      </c>
      <c r="N1357" s="41">
        <f>SUM(Table15[[#This Row],[Federal]:[Local]])</f>
        <v>589700</v>
      </c>
      <c r="O1357" s="41">
        <v>530730</v>
      </c>
      <c r="P1357" s="41"/>
      <c r="Q1357" s="41">
        <v>58970</v>
      </c>
    </row>
    <row r="1358" spans="7:17" x14ac:dyDescent="0.25">
      <c r="G1358">
        <v>2020</v>
      </c>
      <c r="H1358" s="49">
        <v>2018</v>
      </c>
      <c r="I1358" t="e">
        <f>VLOOKUP(K1358,Table3[#All],2,FALSE)</f>
        <v>#N/A</v>
      </c>
      <c r="J1358" t="s">
        <v>18</v>
      </c>
      <c r="K1358" t="s">
        <v>8848</v>
      </c>
      <c r="L1358" t="s">
        <v>10353</v>
      </c>
      <c r="M1358" s="41">
        <v>67951282</v>
      </c>
      <c r="N1358" s="41">
        <f>SUM(Table15[[#This Row],[Federal]:[Local]])</f>
        <v>52000</v>
      </c>
      <c r="O1358" s="41">
        <v>46800</v>
      </c>
      <c r="P1358" s="41"/>
      <c r="Q1358" s="41">
        <v>5200</v>
      </c>
    </row>
    <row r="1359" spans="7:17" x14ac:dyDescent="0.25">
      <c r="G1359">
        <v>2020</v>
      </c>
      <c r="H1359" s="49">
        <v>2018</v>
      </c>
      <c r="I1359" t="e">
        <f>VLOOKUP(K1359,Table3[#All],2,FALSE)</f>
        <v>#N/A</v>
      </c>
      <c r="J1359" t="s">
        <v>18</v>
      </c>
      <c r="K1359" t="s">
        <v>8848</v>
      </c>
      <c r="L1359" t="s">
        <v>10354</v>
      </c>
      <c r="M1359" s="41">
        <v>67951282</v>
      </c>
      <c r="N1359" s="41">
        <f>SUM(Table15[[#This Row],[Federal]:[Local]])</f>
        <v>50200</v>
      </c>
      <c r="O1359" s="41">
        <v>45180</v>
      </c>
      <c r="P1359" s="41"/>
      <c r="Q1359" s="41">
        <v>5020</v>
      </c>
    </row>
    <row r="1360" spans="7:17" x14ac:dyDescent="0.25">
      <c r="G1360">
        <v>2020</v>
      </c>
      <c r="H1360" s="49">
        <v>2018</v>
      </c>
      <c r="I1360" t="e">
        <f>VLOOKUP(K1360,Table3[#All],2,FALSE)</f>
        <v>#N/A</v>
      </c>
      <c r="J1360" t="s">
        <v>18</v>
      </c>
      <c r="K1360" t="s">
        <v>8848</v>
      </c>
      <c r="L1360" t="s">
        <v>10358</v>
      </c>
      <c r="M1360" s="41">
        <v>67951282</v>
      </c>
      <c r="N1360" s="41">
        <f>SUM(Table15[[#This Row],[Federal]:[Local]])</f>
        <v>184900</v>
      </c>
      <c r="O1360" s="41">
        <v>166410</v>
      </c>
      <c r="P1360" s="41"/>
      <c r="Q1360" s="41">
        <v>18490</v>
      </c>
    </row>
    <row r="1361" spans="7:17" x14ac:dyDescent="0.25">
      <c r="G1361">
        <v>2020</v>
      </c>
      <c r="H1361" s="49">
        <v>2018</v>
      </c>
      <c r="I1361" t="e">
        <f>VLOOKUP(K1361,Table3[#All],2,FALSE)</f>
        <v>#N/A</v>
      </c>
      <c r="J1361" t="s">
        <v>18</v>
      </c>
      <c r="K1361" t="s">
        <v>8848</v>
      </c>
      <c r="L1361" t="s">
        <v>10352</v>
      </c>
      <c r="M1361" s="41">
        <v>67951282</v>
      </c>
      <c r="N1361" s="41">
        <f>SUM(Table15[[#This Row],[Federal]:[Local]])</f>
        <v>141600</v>
      </c>
      <c r="O1361" s="41">
        <v>127440</v>
      </c>
      <c r="P1361" s="41"/>
      <c r="Q1361" s="41">
        <v>14160</v>
      </c>
    </row>
    <row r="1362" spans="7:17" x14ac:dyDescent="0.25">
      <c r="G1362">
        <v>2020</v>
      </c>
      <c r="H1362" s="49">
        <v>2018</v>
      </c>
      <c r="I1362" t="e">
        <f>VLOOKUP(K1362,Table3[#All],2,FALSE)</f>
        <v>#N/A</v>
      </c>
      <c r="J1362" t="s">
        <v>18</v>
      </c>
      <c r="K1362" t="s">
        <v>8848</v>
      </c>
      <c r="L1362" t="s">
        <v>10355</v>
      </c>
      <c r="M1362" s="41">
        <v>67951282</v>
      </c>
      <c r="N1362" s="41">
        <f>SUM(Table15[[#This Row],[Federal]:[Local]])</f>
        <v>159700</v>
      </c>
      <c r="O1362" s="41">
        <v>143730</v>
      </c>
      <c r="P1362" s="41"/>
      <c r="Q1362" s="41">
        <v>15970</v>
      </c>
    </row>
    <row r="1363" spans="7:17" x14ac:dyDescent="0.25">
      <c r="G1363">
        <v>2020</v>
      </c>
      <c r="H1363" s="49">
        <v>2018</v>
      </c>
      <c r="I1363" t="e">
        <f>VLOOKUP(K1363,Table3[#All],2,FALSE)</f>
        <v>#N/A</v>
      </c>
      <c r="J1363" t="s">
        <v>18</v>
      </c>
      <c r="K1363" t="s">
        <v>8848</v>
      </c>
      <c r="L1363" t="s">
        <v>10356</v>
      </c>
      <c r="M1363" s="41">
        <v>67951282</v>
      </c>
      <c r="N1363" s="41">
        <f>SUM(Table15[[#This Row],[Federal]:[Local]])</f>
        <v>4000</v>
      </c>
      <c r="O1363" s="41">
        <v>3600</v>
      </c>
      <c r="P1363" s="41"/>
      <c r="Q1363" s="41">
        <v>400</v>
      </c>
    </row>
    <row r="1364" spans="7:17" x14ac:dyDescent="0.25">
      <c r="G1364">
        <v>2020</v>
      </c>
      <c r="H1364" s="49">
        <v>2018</v>
      </c>
      <c r="I1364" t="e">
        <f>VLOOKUP(K1364,Table3[#All],2,FALSE)</f>
        <v>#N/A</v>
      </c>
      <c r="J1364" t="s">
        <v>18</v>
      </c>
      <c r="K1364" t="s">
        <v>8848</v>
      </c>
      <c r="L1364" t="s">
        <v>10357</v>
      </c>
      <c r="M1364" s="41">
        <v>67951282</v>
      </c>
      <c r="N1364" s="41">
        <f>SUM(Table15[[#This Row],[Federal]:[Local]])</f>
        <v>200000</v>
      </c>
      <c r="O1364" s="41">
        <v>180000</v>
      </c>
      <c r="P1364" s="41"/>
      <c r="Q1364" s="41">
        <v>20000</v>
      </c>
    </row>
    <row r="1365" spans="7:17" x14ac:dyDescent="0.25">
      <c r="G1365">
        <v>2021</v>
      </c>
      <c r="H1365" s="49">
        <v>2018</v>
      </c>
      <c r="I1365" t="e">
        <f>VLOOKUP(K1365,Table3[#All],2,FALSE)</f>
        <v>#N/A</v>
      </c>
      <c r="J1365" t="s">
        <v>18</v>
      </c>
      <c r="K1365" t="s">
        <v>482</v>
      </c>
      <c r="L1365" t="s">
        <v>10725</v>
      </c>
      <c r="M1365" s="41">
        <v>78172476</v>
      </c>
      <c r="N1365" s="41">
        <f>SUM(Table15[[#This Row],[Federal]:[Local]])</f>
        <v>900000</v>
      </c>
      <c r="O1365" s="41">
        <v>810000</v>
      </c>
      <c r="P1365" s="41"/>
      <c r="Q1365" s="41">
        <v>90000</v>
      </c>
    </row>
    <row r="1366" spans="7:17" x14ac:dyDescent="0.25">
      <c r="G1366">
        <v>2021</v>
      </c>
      <c r="H1366" s="49">
        <v>2018</v>
      </c>
      <c r="I1366" t="e">
        <f>VLOOKUP(K1366,Table3[#All],2,FALSE)</f>
        <v>#N/A</v>
      </c>
      <c r="J1366" t="s">
        <v>18</v>
      </c>
      <c r="K1366" t="s">
        <v>550</v>
      </c>
      <c r="L1366" t="s">
        <v>10726</v>
      </c>
      <c r="M1366" s="41">
        <v>78172476</v>
      </c>
      <c r="N1366" s="41">
        <f>SUM(Table15[[#This Row],[Federal]:[Local]])</f>
        <v>200000</v>
      </c>
      <c r="O1366" s="41">
        <v>180000</v>
      </c>
      <c r="P1366" s="41"/>
      <c r="Q1366" s="41">
        <v>20000</v>
      </c>
    </row>
    <row r="1367" spans="7:17" x14ac:dyDescent="0.25">
      <c r="G1367">
        <v>2021</v>
      </c>
      <c r="H1367" s="49">
        <v>2018</v>
      </c>
      <c r="I1367" t="e">
        <f>VLOOKUP(K1367,Table3[#All],2,FALSE)</f>
        <v>#N/A</v>
      </c>
      <c r="J1367" t="s">
        <v>18</v>
      </c>
      <c r="K1367" t="s">
        <v>550</v>
      </c>
      <c r="L1367" t="s">
        <v>10727</v>
      </c>
      <c r="M1367" s="41">
        <v>78172476</v>
      </c>
      <c r="N1367" s="41">
        <f>SUM(Table15[[#This Row],[Federal]:[Local]])</f>
        <v>466662</v>
      </c>
      <c r="O1367" s="41">
        <v>419995</v>
      </c>
      <c r="P1367" s="41"/>
      <c r="Q1367" s="41">
        <v>46667</v>
      </c>
    </row>
    <row r="1368" spans="7:17" x14ac:dyDescent="0.25">
      <c r="G1368">
        <v>2021</v>
      </c>
      <c r="H1368" s="49">
        <v>2018</v>
      </c>
      <c r="I1368" t="e">
        <f>VLOOKUP(K1368,Table3[#All],2,FALSE)</f>
        <v>#N/A</v>
      </c>
      <c r="J1368" t="s">
        <v>18</v>
      </c>
      <c r="K1368" t="s">
        <v>550</v>
      </c>
      <c r="L1368" t="s">
        <v>10728</v>
      </c>
      <c r="M1368" s="41">
        <v>78172476</v>
      </c>
      <c r="N1368" s="41">
        <f>SUM(Table15[[#This Row],[Federal]:[Local]])</f>
        <v>763000</v>
      </c>
      <c r="O1368" s="41">
        <v>686700</v>
      </c>
      <c r="P1368" s="41"/>
      <c r="Q1368" s="41">
        <v>76300</v>
      </c>
    </row>
    <row r="1369" spans="7:17" x14ac:dyDescent="0.25">
      <c r="G1369">
        <v>2021</v>
      </c>
      <c r="H1369" s="49">
        <v>2018</v>
      </c>
      <c r="I1369" t="e">
        <f>VLOOKUP(K1369,Table3[#All],2,FALSE)</f>
        <v>#N/A</v>
      </c>
      <c r="J1369" t="s">
        <v>18</v>
      </c>
      <c r="K1369" t="s">
        <v>550</v>
      </c>
      <c r="L1369" t="s">
        <v>10729</v>
      </c>
      <c r="M1369" s="41">
        <v>78172476</v>
      </c>
      <c r="N1369" s="41">
        <f>SUM(Table15[[#This Row],[Federal]:[Local]])</f>
        <v>233328</v>
      </c>
      <c r="O1369" s="41">
        <v>209995</v>
      </c>
      <c r="P1369" s="41"/>
      <c r="Q1369" s="41">
        <v>23333</v>
      </c>
    </row>
    <row r="1370" spans="7:17" x14ac:dyDescent="0.25">
      <c r="G1370">
        <v>2021</v>
      </c>
      <c r="H1370" s="49">
        <v>2018</v>
      </c>
      <c r="I1370" t="e">
        <f>VLOOKUP(K1370,Table3[#All],2,FALSE)</f>
        <v>#N/A</v>
      </c>
      <c r="J1370" t="s">
        <v>18</v>
      </c>
      <c r="K1370" t="s">
        <v>550</v>
      </c>
      <c r="L1370" t="s">
        <v>10730</v>
      </c>
      <c r="M1370" s="41">
        <v>78172476</v>
      </c>
      <c r="N1370" s="41">
        <f>SUM(Table15[[#This Row],[Federal]:[Local]])</f>
        <v>97300</v>
      </c>
      <c r="O1370" s="41">
        <v>87570</v>
      </c>
      <c r="P1370" s="41"/>
      <c r="Q1370" s="41">
        <v>9730</v>
      </c>
    </row>
    <row r="1371" spans="7:17" x14ac:dyDescent="0.25">
      <c r="G1371">
        <v>2021</v>
      </c>
      <c r="H1371" s="49">
        <v>2018</v>
      </c>
      <c r="I1371" t="e">
        <f>VLOOKUP(K1371,Table3[#All],2,FALSE)</f>
        <v>#N/A</v>
      </c>
      <c r="J1371" t="s">
        <v>18</v>
      </c>
      <c r="K1371" t="s">
        <v>550</v>
      </c>
      <c r="L1371" t="s">
        <v>10731</v>
      </c>
      <c r="M1371" s="41">
        <v>78172476</v>
      </c>
      <c r="N1371" s="41">
        <f>SUM(Table15[[#This Row],[Federal]:[Local]])</f>
        <v>174000</v>
      </c>
      <c r="O1371" s="41">
        <v>156600</v>
      </c>
      <c r="P1371" s="41"/>
      <c r="Q1371" s="41">
        <v>17400</v>
      </c>
    </row>
    <row r="1372" spans="7:17" x14ac:dyDescent="0.25">
      <c r="G1372">
        <v>2021</v>
      </c>
      <c r="H1372" s="49">
        <v>2018</v>
      </c>
      <c r="I1372" t="e">
        <f>VLOOKUP(K1372,Table3[#All],2,FALSE)</f>
        <v>#N/A</v>
      </c>
      <c r="J1372" t="s">
        <v>18</v>
      </c>
      <c r="K1372" t="s">
        <v>550</v>
      </c>
      <c r="L1372" t="s">
        <v>10732</v>
      </c>
      <c r="M1372" s="41">
        <v>78172476</v>
      </c>
      <c r="N1372" s="41">
        <f>SUM(Table15[[#This Row],[Federal]:[Local]])</f>
        <v>10830</v>
      </c>
      <c r="O1372" s="41">
        <v>9747</v>
      </c>
      <c r="P1372" s="41"/>
      <c r="Q1372" s="41">
        <v>1083</v>
      </c>
    </row>
    <row r="1373" spans="7:17" x14ac:dyDescent="0.25">
      <c r="G1373">
        <v>2021</v>
      </c>
      <c r="H1373" s="49">
        <v>2018</v>
      </c>
      <c r="I1373" t="e">
        <f>VLOOKUP(K1373,Table3[#All],2,FALSE)</f>
        <v>#N/A</v>
      </c>
      <c r="J1373" t="s">
        <v>18</v>
      </c>
      <c r="K1373" t="s">
        <v>550</v>
      </c>
      <c r="L1373" t="s">
        <v>10733</v>
      </c>
      <c r="M1373" s="41">
        <v>78172476</v>
      </c>
      <c r="N1373" s="41">
        <f>SUM(Table15[[#This Row],[Federal]:[Local]])</f>
        <v>10830</v>
      </c>
      <c r="O1373" s="41">
        <v>9747</v>
      </c>
      <c r="P1373" s="41"/>
      <c r="Q1373" s="41">
        <v>1083</v>
      </c>
    </row>
    <row r="1374" spans="7:17" x14ac:dyDescent="0.25">
      <c r="G1374">
        <v>2021</v>
      </c>
      <c r="H1374" s="49">
        <v>2018</v>
      </c>
      <c r="I1374" t="e">
        <f>VLOOKUP(K1374,Table3[#All],2,FALSE)</f>
        <v>#N/A</v>
      </c>
      <c r="J1374" t="s">
        <v>18</v>
      </c>
      <c r="K1374" t="s">
        <v>550</v>
      </c>
      <c r="L1374" t="s">
        <v>10734</v>
      </c>
      <c r="M1374" s="41">
        <v>78172476</v>
      </c>
      <c r="N1374" s="41">
        <f>SUM(Table15[[#This Row],[Federal]:[Local]])</f>
        <v>10830</v>
      </c>
      <c r="O1374" s="41">
        <v>9747</v>
      </c>
      <c r="P1374" s="41"/>
      <c r="Q1374" s="41">
        <v>1083</v>
      </c>
    </row>
    <row r="1375" spans="7:17" x14ac:dyDescent="0.25">
      <c r="G1375">
        <v>2021</v>
      </c>
      <c r="H1375" s="49">
        <v>2018</v>
      </c>
      <c r="I1375" t="e">
        <f>VLOOKUP(K1375,Table3[#All],2,FALSE)</f>
        <v>#N/A</v>
      </c>
      <c r="J1375" t="s">
        <v>18</v>
      </c>
      <c r="K1375" t="s">
        <v>550</v>
      </c>
      <c r="L1375" t="s">
        <v>10735</v>
      </c>
      <c r="M1375" s="41">
        <v>78172476</v>
      </c>
      <c r="N1375" s="41">
        <f>SUM(Table15[[#This Row],[Federal]:[Local]])</f>
        <v>10830</v>
      </c>
      <c r="O1375" s="41">
        <v>9747</v>
      </c>
      <c r="P1375" s="41"/>
      <c r="Q1375" s="41">
        <v>1083</v>
      </c>
    </row>
    <row r="1376" spans="7:17" x14ac:dyDescent="0.25">
      <c r="G1376">
        <v>2021</v>
      </c>
      <c r="H1376" s="49">
        <v>2018</v>
      </c>
      <c r="I1376" t="e">
        <f>VLOOKUP(K1376,Table3[#All],2,FALSE)</f>
        <v>#N/A</v>
      </c>
      <c r="J1376" t="s">
        <v>18</v>
      </c>
      <c r="K1376" t="s">
        <v>550</v>
      </c>
      <c r="L1376" t="s">
        <v>10736</v>
      </c>
      <c r="M1376" s="41">
        <v>78172476</v>
      </c>
      <c r="N1376" s="41">
        <f>SUM(Table15[[#This Row],[Federal]:[Local]])</f>
        <v>10830</v>
      </c>
      <c r="O1376" s="41">
        <v>9747</v>
      </c>
      <c r="P1376" s="41"/>
      <c r="Q1376" s="41">
        <v>1083</v>
      </c>
    </row>
    <row r="1377" spans="7:17" x14ac:dyDescent="0.25">
      <c r="G1377">
        <v>2021</v>
      </c>
      <c r="H1377" s="49">
        <v>2018</v>
      </c>
      <c r="I1377" t="e">
        <f>VLOOKUP(K1377,Table3[#All],2,FALSE)</f>
        <v>#N/A</v>
      </c>
      <c r="J1377" t="s">
        <v>18</v>
      </c>
      <c r="K1377" t="s">
        <v>550</v>
      </c>
      <c r="L1377" t="s">
        <v>10737</v>
      </c>
      <c r="M1377" s="41">
        <v>78172476</v>
      </c>
      <c r="N1377" s="41">
        <f>SUM(Table15[[#This Row],[Federal]:[Local]])</f>
        <v>10830</v>
      </c>
      <c r="O1377" s="41">
        <v>9747</v>
      </c>
      <c r="P1377" s="41"/>
      <c r="Q1377" s="41">
        <v>1083</v>
      </c>
    </row>
    <row r="1378" spans="7:17" x14ac:dyDescent="0.25">
      <c r="G1378">
        <v>2021</v>
      </c>
      <c r="H1378" s="49">
        <v>2018</v>
      </c>
      <c r="I1378" t="e">
        <f>VLOOKUP(K1378,Table3[#All],2,FALSE)</f>
        <v>#N/A</v>
      </c>
      <c r="J1378" t="s">
        <v>18</v>
      </c>
      <c r="K1378" t="s">
        <v>10560</v>
      </c>
      <c r="L1378" t="s">
        <v>10738</v>
      </c>
      <c r="M1378" s="41">
        <v>78172476</v>
      </c>
      <c r="N1378" s="41">
        <f>SUM(Table15[[#This Row],[Federal]:[Local]])</f>
        <v>2630000</v>
      </c>
      <c r="O1378" s="41">
        <v>2367000</v>
      </c>
      <c r="P1378" s="41"/>
      <c r="Q1378" s="41">
        <v>263000</v>
      </c>
    </row>
    <row r="1379" spans="7:17" x14ac:dyDescent="0.25">
      <c r="G1379">
        <v>2021</v>
      </c>
      <c r="H1379" s="49">
        <v>2018</v>
      </c>
      <c r="I1379" t="e">
        <f>VLOOKUP(K1379,Table3[#All],2,FALSE)</f>
        <v>#N/A</v>
      </c>
      <c r="J1379" t="s">
        <v>18</v>
      </c>
      <c r="K1379" t="s">
        <v>10560</v>
      </c>
      <c r="L1379" t="s">
        <v>10739</v>
      </c>
      <c r="M1379" s="41">
        <v>78172476</v>
      </c>
      <c r="N1379" s="41">
        <f>SUM(Table15[[#This Row],[Federal]:[Local]])</f>
        <v>543000</v>
      </c>
      <c r="O1379" s="41">
        <v>488700</v>
      </c>
      <c r="P1379" s="41"/>
      <c r="Q1379" s="41">
        <v>54300</v>
      </c>
    </row>
    <row r="1380" spans="7:17" x14ac:dyDescent="0.25">
      <c r="G1380">
        <v>2021</v>
      </c>
      <c r="H1380" s="49">
        <v>2018</v>
      </c>
      <c r="I1380" t="e">
        <f>VLOOKUP(K1380,Table3[#All],2,FALSE)</f>
        <v>#N/A</v>
      </c>
      <c r="J1380" t="s">
        <v>18</v>
      </c>
      <c r="K1380" t="s">
        <v>1180</v>
      </c>
      <c r="L1380" t="s">
        <v>10740</v>
      </c>
      <c r="M1380" s="41">
        <v>78172476</v>
      </c>
      <c r="N1380" s="41">
        <f>SUM(Table15[[#This Row],[Federal]:[Local]])</f>
        <v>40000</v>
      </c>
      <c r="O1380" s="41">
        <v>36000</v>
      </c>
      <c r="P1380" s="41"/>
      <c r="Q1380" s="41">
        <v>4000</v>
      </c>
    </row>
    <row r="1381" spans="7:17" x14ac:dyDescent="0.25">
      <c r="G1381">
        <v>2021</v>
      </c>
      <c r="H1381" s="49">
        <v>2018</v>
      </c>
      <c r="I1381" t="e">
        <f>VLOOKUP(K1381,Table3[#All],2,FALSE)</f>
        <v>#N/A</v>
      </c>
      <c r="J1381" t="s">
        <v>18</v>
      </c>
      <c r="K1381" t="s">
        <v>1180</v>
      </c>
      <c r="L1381" t="s">
        <v>10741</v>
      </c>
      <c r="M1381" s="41">
        <v>78172476</v>
      </c>
      <c r="N1381" s="41">
        <f>SUM(Table15[[#This Row],[Federal]:[Local]])</f>
        <v>160000</v>
      </c>
      <c r="O1381" s="41">
        <v>144000</v>
      </c>
      <c r="P1381" s="41"/>
      <c r="Q1381" s="41">
        <v>16000</v>
      </c>
    </row>
    <row r="1382" spans="7:17" x14ac:dyDescent="0.25">
      <c r="G1382">
        <v>2021</v>
      </c>
      <c r="H1382" s="49">
        <v>2018</v>
      </c>
      <c r="I1382" t="e">
        <f>VLOOKUP(K1382,Table3[#All],2,FALSE)</f>
        <v>#N/A</v>
      </c>
      <c r="J1382" t="s">
        <v>18</v>
      </c>
      <c r="K1382" t="s">
        <v>1180</v>
      </c>
      <c r="L1382" t="s">
        <v>10742</v>
      </c>
      <c r="M1382" s="41">
        <v>78172476</v>
      </c>
      <c r="N1382" s="41">
        <f>SUM(Table15[[#This Row],[Federal]:[Local]])</f>
        <v>55000</v>
      </c>
      <c r="O1382" s="41">
        <v>49500</v>
      </c>
      <c r="P1382" s="41"/>
      <c r="Q1382" s="41">
        <v>5500</v>
      </c>
    </row>
    <row r="1383" spans="7:17" x14ac:dyDescent="0.25">
      <c r="G1383">
        <v>2021</v>
      </c>
      <c r="H1383" s="49">
        <v>2018</v>
      </c>
      <c r="I1383" t="e">
        <f>VLOOKUP(K1383,Table3[#All],2,FALSE)</f>
        <v>#N/A</v>
      </c>
      <c r="J1383" t="s">
        <v>18</v>
      </c>
      <c r="K1383" t="s">
        <v>1180</v>
      </c>
      <c r="L1383" t="s">
        <v>10743</v>
      </c>
      <c r="M1383" s="41">
        <v>78172476</v>
      </c>
      <c r="N1383" s="41">
        <f>SUM(Table15[[#This Row],[Federal]:[Local]])</f>
        <v>50000</v>
      </c>
      <c r="O1383" s="41">
        <v>45000</v>
      </c>
      <c r="P1383" s="41"/>
      <c r="Q1383" s="41">
        <v>5000</v>
      </c>
    </row>
    <row r="1384" spans="7:17" x14ac:dyDescent="0.25">
      <c r="G1384">
        <v>2021</v>
      </c>
      <c r="H1384" s="49">
        <v>2018</v>
      </c>
      <c r="I1384" t="e">
        <f>VLOOKUP(K1384,Table3[#All],2,FALSE)</f>
        <v>#N/A</v>
      </c>
      <c r="J1384" t="s">
        <v>18</v>
      </c>
      <c r="K1384" t="s">
        <v>1180</v>
      </c>
      <c r="L1384" t="s">
        <v>10744</v>
      </c>
      <c r="M1384" s="41">
        <v>78172476</v>
      </c>
      <c r="N1384" s="41">
        <f>SUM(Table15[[#This Row],[Federal]:[Local]])</f>
        <v>30000</v>
      </c>
      <c r="O1384" s="41">
        <v>27000</v>
      </c>
      <c r="P1384" s="41"/>
      <c r="Q1384" s="41">
        <v>3000</v>
      </c>
    </row>
    <row r="1385" spans="7:17" x14ac:dyDescent="0.25">
      <c r="G1385">
        <v>2021</v>
      </c>
      <c r="H1385" s="49">
        <v>2018</v>
      </c>
      <c r="I1385" t="e">
        <f>VLOOKUP(K1385,Table3[#All],2,FALSE)</f>
        <v>#N/A</v>
      </c>
      <c r="J1385" t="s">
        <v>18</v>
      </c>
      <c r="K1385" t="s">
        <v>1180</v>
      </c>
      <c r="L1385" t="s">
        <v>10745</v>
      </c>
      <c r="M1385" s="41">
        <v>78172476</v>
      </c>
      <c r="N1385" s="41">
        <f>SUM(Table15[[#This Row],[Federal]:[Local]])</f>
        <v>30000</v>
      </c>
      <c r="O1385" s="41">
        <v>27000</v>
      </c>
      <c r="P1385" s="41"/>
      <c r="Q1385" s="41">
        <v>3000</v>
      </c>
    </row>
    <row r="1386" spans="7:17" x14ac:dyDescent="0.25">
      <c r="G1386">
        <v>2021</v>
      </c>
      <c r="H1386" s="49">
        <v>2018</v>
      </c>
      <c r="I1386" t="e">
        <f>VLOOKUP(K1386,Table3[#All],2,FALSE)</f>
        <v>#N/A</v>
      </c>
      <c r="J1386" t="s">
        <v>18</v>
      </c>
      <c r="K1386" t="s">
        <v>1180</v>
      </c>
      <c r="L1386" t="s">
        <v>10746</v>
      </c>
      <c r="M1386" s="41">
        <v>78172476</v>
      </c>
      <c r="N1386" s="41">
        <f>SUM(Table15[[#This Row],[Federal]:[Local]])</f>
        <v>285000</v>
      </c>
      <c r="O1386" s="41">
        <v>256500</v>
      </c>
      <c r="P1386" s="41"/>
      <c r="Q1386" s="41">
        <v>28500</v>
      </c>
    </row>
    <row r="1387" spans="7:17" x14ac:dyDescent="0.25">
      <c r="G1387">
        <v>2021</v>
      </c>
      <c r="H1387" s="49">
        <v>2018</v>
      </c>
      <c r="I1387" t="e">
        <f>VLOOKUP(K1387,Table3[#All],2,FALSE)</f>
        <v>#N/A</v>
      </c>
      <c r="J1387" t="s">
        <v>18</v>
      </c>
      <c r="K1387" t="s">
        <v>1180</v>
      </c>
      <c r="L1387" t="s">
        <v>10747</v>
      </c>
      <c r="M1387" s="41">
        <v>78172476</v>
      </c>
      <c r="N1387" s="41">
        <f>SUM(Table15[[#This Row],[Federal]:[Local]])</f>
        <v>20000</v>
      </c>
      <c r="O1387" s="41">
        <v>18000</v>
      </c>
      <c r="P1387" s="41"/>
      <c r="Q1387" s="41">
        <v>2000</v>
      </c>
    </row>
    <row r="1388" spans="7:17" x14ac:dyDescent="0.25">
      <c r="G1388">
        <v>2021</v>
      </c>
      <c r="H1388" s="49">
        <v>2018</v>
      </c>
      <c r="I1388" t="e">
        <f>VLOOKUP(K1388,Table3[#All],2,FALSE)</f>
        <v>#N/A</v>
      </c>
      <c r="J1388" t="s">
        <v>18</v>
      </c>
      <c r="K1388" t="s">
        <v>1180</v>
      </c>
      <c r="L1388" t="s">
        <v>10748</v>
      </c>
      <c r="M1388" s="41">
        <v>78172476</v>
      </c>
      <c r="N1388" s="41">
        <f>SUM(Table15[[#This Row],[Federal]:[Local]])</f>
        <v>70000</v>
      </c>
      <c r="O1388" s="50">
        <v>63000</v>
      </c>
      <c r="P1388" s="41"/>
      <c r="Q1388" s="41">
        <v>7000</v>
      </c>
    </row>
    <row r="1389" spans="7:17" x14ac:dyDescent="0.25">
      <c r="G1389">
        <v>2021</v>
      </c>
      <c r="H1389" s="49">
        <v>2018</v>
      </c>
      <c r="I1389" t="e">
        <f>VLOOKUP(K1389,Table3[#All],2,FALSE)</f>
        <v>#N/A</v>
      </c>
      <c r="J1389" t="s">
        <v>18</v>
      </c>
      <c r="K1389" t="s">
        <v>1319</v>
      </c>
      <c r="L1389" t="s">
        <v>9617</v>
      </c>
      <c r="M1389" s="41">
        <v>78172476</v>
      </c>
      <c r="N1389" s="41">
        <f>SUM(Table15[[#This Row],[Federal]:[Local]])</f>
        <v>30000</v>
      </c>
      <c r="O1389" s="41">
        <v>27000</v>
      </c>
      <c r="P1389" s="41"/>
      <c r="Q1389" s="41">
        <v>3000</v>
      </c>
    </row>
    <row r="1390" spans="7:17" x14ac:dyDescent="0.25">
      <c r="G1390">
        <v>2021</v>
      </c>
      <c r="H1390" s="49">
        <v>2018</v>
      </c>
      <c r="I1390" t="e">
        <f>VLOOKUP(K1390,Table3[#All],2,FALSE)</f>
        <v>#N/A</v>
      </c>
      <c r="J1390" t="s">
        <v>18</v>
      </c>
      <c r="K1390" t="s">
        <v>1319</v>
      </c>
      <c r="L1390" t="s">
        <v>10749</v>
      </c>
      <c r="M1390" s="41">
        <v>78172476</v>
      </c>
      <c r="N1390" s="41">
        <f>SUM(Table15[[#This Row],[Federal]:[Local]])</f>
        <v>240000</v>
      </c>
      <c r="O1390" s="41">
        <v>216000</v>
      </c>
      <c r="P1390" s="41"/>
      <c r="Q1390" s="41">
        <v>24000</v>
      </c>
    </row>
    <row r="1391" spans="7:17" x14ac:dyDescent="0.25">
      <c r="G1391">
        <v>2021</v>
      </c>
      <c r="H1391" s="49">
        <v>2018</v>
      </c>
      <c r="I1391" t="e">
        <f>VLOOKUP(K1391,Table3[#All],2,FALSE)</f>
        <v>#N/A</v>
      </c>
      <c r="J1391" t="s">
        <v>18</v>
      </c>
      <c r="K1391" t="s">
        <v>1319</v>
      </c>
      <c r="L1391" t="s">
        <v>9612</v>
      </c>
      <c r="M1391" s="41">
        <v>78172476</v>
      </c>
      <c r="N1391" s="41">
        <f>SUM(Table15[[#This Row],[Federal]:[Local]])</f>
        <v>230000</v>
      </c>
      <c r="O1391" s="41">
        <v>207000</v>
      </c>
      <c r="P1391" s="41"/>
      <c r="Q1391" s="41">
        <v>23000</v>
      </c>
    </row>
    <row r="1392" spans="7:17" x14ac:dyDescent="0.25">
      <c r="G1392">
        <v>2021</v>
      </c>
      <c r="H1392" s="49">
        <v>2018</v>
      </c>
      <c r="I1392" t="e">
        <f>VLOOKUP(K1392,Table3[#All],2,FALSE)</f>
        <v>#N/A</v>
      </c>
      <c r="J1392" t="s">
        <v>18</v>
      </c>
      <c r="K1392" t="s">
        <v>1319</v>
      </c>
      <c r="L1392" t="s">
        <v>9614</v>
      </c>
      <c r="M1392" s="41">
        <v>78172476</v>
      </c>
      <c r="N1392" s="41">
        <f>SUM(Table15[[#This Row],[Federal]:[Local]])</f>
        <v>430000</v>
      </c>
      <c r="O1392" s="41">
        <v>387000</v>
      </c>
      <c r="P1392" s="41"/>
      <c r="Q1392" s="41">
        <v>43000</v>
      </c>
    </row>
    <row r="1393" spans="7:17" x14ac:dyDescent="0.25">
      <c r="G1393">
        <v>2021</v>
      </c>
      <c r="H1393" s="49">
        <v>2018</v>
      </c>
      <c r="I1393" t="e">
        <f>VLOOKUP(K1393,Table3[#All],2,FALSE)</f>
        <v>#N/A</v>
      </c>
      <c r="J1393" t="s">
        <v>18</v>
      </c>
      <c r="K1393" t="s">
        <v>1319</v>
      </c>
      <c r="L1393" t="s">
        <v>9615</v>
      </c>
      <c r="M1393" s="41">
        <v>78172476</v>
      </c>
      <c r="N1393" s="41">
        <f>SUM(Table15[[#This Row],[Federal]:[Local]])</f>
        <v>1000000</v>
      </c>
      <c r="O1393" s="41">
        <v>900000</v>
      </c>
      <c r="P1393" s="41"/>
      <c r="Q1393" s="41">
        <v>100000</v>
      </c>
    </row>
    <row r="1394" spans="7:17" x14ac:dyDescent="0.25">
      <c r="G1394">
        <v>2021</v>
      </c>
      <c r="H1394" s="49">
        <v>2018</v>
      </c>
      <c r="I1394" t="e">
        <f>VLOOKUP(K1394,Table3[#All],2,FALSE)</f>
        <v>#N/A</v>
      </c>
      <c r="J1394" t="s">
        <v>18</v>
      </c>
      <c r="K1394" t="s">
        <v>1319</v>
      </c>
      <c r="L1394" t="s">
        <v>9611</v>
      </c>
      <c r="M1394" s="41">
        <v>78172476</v>
      </c>
      <c r="N1394" s="41">
        <f>SUM(Table15[[#This Row],[Federal]:[Local]])</f>
        <v>55000</v>
      </c>
      <c r="O1394" s="41">
        <v>49500</v>
      </c>
      <c r="P1394" s="41"/>
      <c r="Q1394" s="41">
        <v>5500</v>
      </c>
    </row>
    <row r="1395" spans="7:17" x14ac:dyDescent="0.25">
      <c r="G1395">
        <v>2021</v>
      </c>
      <c r="H1395" s="49">
        <v>2018</v>
      </c>
      <c r="I1395" t="e">
        <f>VLOOKUP(K1395,Table3[#All],2,FALSE)</f>
        <v>#N/A</v>
      </c>
      <c r="J1395" t="s">
        <v>18</v>
      </c>
      <c r="K1395" t="s">
        <v>1319</v>
      </c>
      <c r="L1395" t="s">
        <v>9610</v>
      </c>
      <c r="M1395" s="41">
        <v>78172476</v>
      </c>
      <c r="N1395" s="41">
        <f>SUM(Table15[[#This Row],[Federal]:[Local]])</f>
        <v>30000</v>
      </c>
      <c r="O1395" s="41">
        <v>27000</v>
      </c>
      <c r="P1395" s="41"/>
      <c r="Q1395" s="41">
        <v>3000</v>
      </c>
    </row>
    <row r="1396" spans="7:17" x14ac:dyDescent="0.25">
      <c r="G1396">
        <v>2021</v>
      </c>
      <c r="H1396" s="49">
        <v>2018</v>
      </c>
      <c r="I1396" t="e">
        <f>VLOOKUP(K1396,Table3[#All],2,FALSE)</f>
        <v>#N/A</v>
      </c>
      <c r="J1396" t="s">
        <v>18</v>
      </c>
      <c r="K1396" t="s">
        <v>1319</v>
      </c>
      <c r="L1396" t="s">
        <v>9616</v>
      </c>
      <c r="M1396" s="41">
        <v>78172476</v>
      </c>
      <c r="N1396" s="41">
        <f>SUM(Table15[[#This Row],[Federal]:[Local]])</f>
        <v>10000</v>
      </c>
      <c r="O1396" s="41">
        <v>9000</v>
      </c>
      <c r="P1396" s="41"/>
      <c r="Q1396" s="41">
        <v>1000</v>
      </c>
    </row>
    <row r="1397" spans="7:17" x14ac:dyDescent="0.25">
      <c r="G1397">
        <v>2021</v>
      </c>
      <c r="H1397" s="49">
        <v>2018</v>
      </c>
      <c r="I1397" t="e">
        <f>VLOOKUP(K1397,Table3[#All],2,FALSE)</f>
        <v>#N/A</v>
      </c>
      <c r="J1397" t="s">
        <v>18</v>
      </c>
      <c r="K1397" t="s">
        <v>10576</v>
      </c>
      <c r="L1397" t="s">
        <v>9583</v>
      </c>
      <c r="M1397" s="41">
        <v>78172476</v>
      </c>
      <c r="N1397" s="41">
        <f>SUM(Table15[[#This Row],[Federal]:[Local]])</f>
        <v>92500</v>
      </c>
      <c r="O1397" s="41"/>
      <c r="P1397" s="41">
        <v>83250</v>
      </c>
      <c r="Q1397" s="41">
        <v>9250</v>
      </c>
    </row>
    <row r="1398" spans="7:17" x14ac:dyDescent="0.25">
      <c r="G1398">
        <v>2021</v>
      </c>
      <c r="H1398" s="49">
        <v>2018</v>
      </c>
      <c r="I1398" t="e">
        <f>VLOOKUP(K1398,Table3[#All],2,FALSE)</f>
        <v>#N/A</v>
      </c>
      <c r="J1398" t="s">
        <v>18</v>
      </c>
      <c r="K1398" t="s">
        <v>10576</v>
      </c>
      <c r="L1398" t="s">
        <v>9934</v>
      </c>
      <c r="M1398" s="41">
        <v>78172476</v>
      </c>
      <c r="N1398" s="41">
        <f>SUM(Table15[[#This Row],[Federal]:[Local]])</f>
        <v>2080000</v>
      </c>
      <c r="O1398" s="41"/>
      <c r="P1398" s="41">
        <v>1872000</v>
      </c>
      <c r="Q1398" s="41">
        <v>208000</v>
      </c>
    </row>
    <row r="1399" spans="7:17" x14ac:dyDescent="0.25">
      <c r="G1399">
        <v>2021</v>
      </c>
      <c r="H1399" s="49">
        <v>2018</v>
      </c>
      <c r="I1399" t="e">
        <f>VLOOKUP(K1399,Table3[#All],2,FALSE)</f>
        <v>#N/A</v>
      </c>
      <c r="J1399" t="s">
        <v>18</v>
      </c>
      <c r="K1399" t="s">
        <v>10576</v>
      </c>
      <c r="L1399" t="s">
        <v>9935</v>
      </c>
      <c r="M1399" s="41">
        <v>78172476</v>
      </c>
      <c r="N1399" s="41">
        <f>SUM(Table15[[#This Row],[Federal]:[Local]])</f>
        <v>30000</v>
      </c>
      <c r="O1399" s="41"/>
      <c r="P1399" s="41">
        <v>27000</v>
      </c>
      <c r="Q1399" s="41">
        <v>3000</v>
      </c>
    </row>
    <row r="1400" spans="7:17" x14ac:dyDescent="0.25">
      <c r="G1400">
        <v>2021</v>
      </c>
      <c r="H1400" s="49">
        <v>2018</v>
      </c>
      <c r="I1400" t="e">
        <f>VLOOKUP(K1400,Table3[#All],2,FALSE)</f>
        <v>#N/A</v>
      </c>
      <c r="J1400" t="s">
        <v>18</v>
      </c>
      <c r="K1400" t="s">
        <v>10576</v>
      </c>
      <c r="L1400" t="s">
        <v>9933</v>
      </c>
      <c r="M1400" s="41">
        <v>78172476</v>
      </c>
      <c r="N1400" s="41">
        <f>SUM(Table15[[#This Row],[Federal]:[Local]])</f>
        <v>140000</v>
      </c>
      <c r="O1400" s="41"/>
      <c r="P1400" s="41">
        <v>126000</v>
      </c>
      <c r="Q1400" s="41">
        <v>14000</v>
      </c>
    </row>
    <row r="1401" spans="7:17" x14ac:dyDescent="0.25">
      <c r="G1401">
        <v>2021</v>
      </c>
      <c r="H1401" s="49">
        <v>2018</v>
      </c>
      <c r="I1401" t="e">
        <f>VLOOKUP(K1401,Table3[#All],2,FALSE)</f>
        <v>#N/A</v>
      </c>
      <c r="J1401" t="s">
        <v>18</v>
      </c>
      <c r="K1401" t="s">
        <v>10576</v>
      </c>
      <c r="L1401" t="s">
        <v>9936</v>
      </c>
      <c r="M1401" s="41">
        <v>78172476</v>
      </c>
      <c r="N1401" s="41">
        <f>SUM(Table15[[#This Row],[Federal]:[Local]])</f>
        <v>25000</v>
      </c>
      <c r="O1401" s="41"/>
      <c r="P1401" s="41">
        <v>22500</v>
      </c>
      <c r="Q1401" s="41">
        <v>2500</v>
      </c>
    </row>
    <row r="1402" spans="7:17" x14ac:dyDescent="0.25">
      <c r="G1402">
        <v>2021</v>
      </c>
      <c r="H1402" s="49">
        <v>2018</v>
      </c>
      <c r="I1402" t="e">
        <f>VLOOKUP(K1402,Table3[#All],2,FALSE)</f>
        <v>#N/A</v>
      </c>
      <c r="J1402" t="s">
        <v>18</v>
      </c>
      <c r="K1402" t="s">
        <v>10576</v>
      </c>
      <c r="L1402" t="s">
        <v>9554</v>
      </c>
      <c r="M1402" s="41">
        <v>78172476</v>
      </c>
      <c r="N1402" s="41">
        <f>SUM(Table15[[#This Row],[Federal]:[Local]])</f>
        <v>227500</v>
      </c>
      <c r="O1402" s="41"/>
      <c r="P1402" s="41">
        <v>204750</v>
      </c>
      <c r="Q1402" s="41">
        <v>22750</v>
      </c>
    </row>
    <row r="1403" spans="7:17" x14ac:dyDescent="0.25">
      <c r="G1403">
        <v>2021</v>
      </c>
      <c r="H1403" s="49">
        <v>2018</v>
      </c>
      <c r="I1403" t="str">
        <f>VLOOKUP(K1403,Table3[#All],2,FALSE)</f>
        <v>CPT</v>
      </c>
      <c r="J1403" t="s">
        <v>51</v>
      </c>
      <c r="K1403" t="s">
        <v>10895</v>
      </c>
      <c r="L1403" t="s">
        <v>10750</v>
      </c>
      <c r="M1403" s="41">
        <v>78172476</v>
      </c>
      <c r="N1403" s="41">
        <f>SUM(Table15[[#This Row],[Federal]:[Local]])</f>
        <v>571700</v>
      </c>
      <c r="O1403" s="41">
        <v>514530</v>
      </c>
      <c r="P1403" s="41"/>
      <c r="Q1403" s="41">
        <v>57170</v>
      </c>
    </row>
    <row r="1404" spans="7:17" x14ac:dyDescent="0.25">
      <c r="G1404">
        <v>2021</v>
      </c>
      <c r="H1404" s="49">
        <v>2018</v>
      </c>
      <c r="I1404" t="str">
        <f>VLOOKUP(K1404,Table3[#All],2,FALSE)</f>
        <v>CPT</v>
      </c>
      <c r="J1404" t="s">
        <v>51</v>
      </c>
      <c r="K1404" t="s">
        <v>10895</v>
      </c>
      <c r="L1404" t="s">
        <v>10751</v>
      </c>
      <c r="M1404" s="41">
        <v>78172476</v>
      </c>
      <c r="N1404" s="41">
        <f>SUM(Table15[[#This Row],[Federal]:[Local]])</f>
        <v>1959800</v>
      </c>
      <c r="O1404" s="41">
        <v>1763820</v>
      </c>
      <c r="P1404" s="41"/>
      <c r="Q1404" s="41">
        <v>195980</v>
      </c>
    </row>
    <row r="1405" spans="7:17" x14ac:dyDescent="0.25">
      <c r="G1405">
        <v>2021</v>
      </c>
      <c r="H1405" s="49">
        <v>2018</v>
      </c>
      <c r="I1405" t="str">
        <f>VLOOKUP(K1405,Table3[#All],2,FALSE)</f>
        <v>CPT</v>
      </c>
      <c r="J1405" t="s">
        <v>51</v>
      </c>
      <c r="K1405" t="s">
        <v>10895</v>
      </c>
      <c r="L1405" t="s">
        <v>10752</v>
      </c>
      <c r="M1405" s="41">
        <v>78172476</v>
      </c>
      <c r="N1405" s="41">
        <f>SUM(Table15[[#This Row],[Federal]:[Local]])</f>
        <v>627100</v>
      </c>
      <c r="O1405" s="41">
        <v>564390</v>
      </c>
      <c r="P1405" s="41"/>
      <c r="Q1405" s="41">
        <v>62710</v>
      </c>
    </row>
    <row r="1406" spans="7:17" x14ac:dyDescent="0.25">
      <c r="G1406">
        <v>2021</v>
      </c>
      <c r="H1406" s="49">
        <v>2018</v>
      </c>
      <c r="I1406" t="e">
        <f>VLOOKUP(K1406,Table3[#All],2,FALSE)</f>
        <v>#N/A</v>
      </c>
      <c r="J1406" t="s">
        <v>18</v>
      </c>
      <c r="K1406" t="s">
        <v>10680</v>
      </c>
      <c r="L1406" t="s">
        <v>9843</v>
      </c>
      <c r="M1406" s="41">
        <v>78172476</v>
      </c>
      <c r="N1406" s="41">
        <f>SUM(Table15[[#This Row],[Federal]:[Local]])</f>
        <v>95000</v>
      </c>
      <c r="O1406" s="41"/>
      <c r="P1406" s="41">
        <v>85500</v>
      </c>
      <c r="Q1406" s="41">
        <v>9500</v>
      </c>
    </row>
    <row r="1407" spans="7:17" x14ac:dyDescent="0.25">
      <c r="G1407">
        <v>2021</v>
      </c>
      <c r="H1407" s="49">
        <v>2018</v>
      </c>
      <c r="I1407" t="e">
        <f>VLOOKUP(K1407,Table3[#All],2,FALSE)</f>
        <v>#N/A</v>
      </c>
      <c r="J1407" t="s">
        <v>18</v>
      </c>
      <c r="K1407" t="s">
        <v>10680</v>
      </c>
      <c r="L1407" t="s">
        <v>10753</v>
      </c>
      <c r="M1407" s="41">
        <v>78172476</v>
      </c>
      <c r="N1407" s="41">
        <f>SUM(Table15[[#This Row],[Federal]:[Local]])</f>
        <v>20000</v>
      </c>
      <c r="O1407" s="41"/>
      <c r="P1407" s="41">
        <v>18000</v>
      </c>
      <c r="Q1407" s="41">
        <v>2000</v>
      </c>
    </row>
    <row r="1408" spans="7:17" x14ac:dyDescent="0.25">
      <c r="G1408">
        <v>2021</v>
      </c>
      <c r="H1408" s="49">
        <v>2018</v>
      </c>
      <c r="I1408" t="e">
        <f>VLOOKUP(K1408,Table3[#All],2,FALSE)</f>
        <v>#N/A</v>
      </c>
      <c r="J1408" t="s">
        <v>18</v>
      </c>
      <c r="K1408" t="s">
        <v>10680</v>
      </c>
      <c r="L1408" t="s">
        <v>10754</v>
      </c>
      <c r="M1408" s="41">
        <v>78172476</v>
      </c>
      <c r="N1408" s="41">
        <f>SUM(Table15[[#This Row],[Federal]:[Local]])</f>
        <v>45000</v>
      </c>
      <c r="O1408" s="41"/>
      <c r="P1408" s="41">
        <v>40500</v>
      </c>
      <c r="Q1408" s="41">
        <v>4500</v>
      </c>
    </row>
    <row r="1409" spans="7:17" x14ac:dyDescent="0.25">
      <c r="G1409">
        <v>2021</v>
      </c>
      <c r="H1409" s="49">
        <v>2018</v>
      </c>
      <c r="I1409" t="e">
        <f>VLOOKUP(K1409,Table3[#All],2,FALSE)</f>
        <v>#N/A</v>
      </c>
      <c r="J1409" t="s">
        <v>18</v>
      </c>
      <c r="K1409" t="s">
        <v>10680</v>
      </c>
      <c r="L1409" t="s">
        <v>10755</v>
      </c>
      <c r="M1409" s="41">
        <v>78172476</v>
      </c>
      <c r="N1409" s="41">
        <f>SUM(Table15[[#This Row],[Federal]:[Local]])</f>
        <v>200000</v>
      </c>
      <c r="O1409" s="41"/>
      <c r="P1409" s="41">
        <v>180000</v>
      </c>
      <c r="Q1409" s="41">
        <v>20000</v>
      </c>
    </row>
    <row r="1410" spans="7:17" x14ac:dyDescent="0.25">
      <c r="G1410">
        <v>2021</v>
      </c>
      <c r="H1410" s="49">
        <v>2018</v>
      </c>
      <c r="I1410" t="e">
        <f>VLOOKUP(K1410,Table3[#All],2,FALSE)</f>
        <v>#N/A</v>
      </c>
      <c r="J1410" t="s">
        <v>18</v>
      </c>
      <c r="K1410" t="s">
        <v>10680</v>
      </c>
      <c r="L1410" t="s">
        <v>10756</v>
      </c>
      <c r="M1410" s="41">
        <v>78172476</v>
      </c>
      <c r="N1410" s="41">
        <f>SUM(Table15[[#This Row],[Federal]:[Local]])</f>
        <v>70000</v>
      </c>
      <c r="O1410" s="41"/>
      <c r="P1410" s="41">
        <v>63000</v>
      </c>
      <c r="Q1410" s="41">
        <v>7000</v>
      </c>
    </row>
    <row r="1411" spans="7:17" x14ac:dyDescent="0.25">
      <c r="G1411">
        <v>2021</v>
      </c>
      <c r="H1411" s="49">
        <v>2018</v>
      </c>
      <c r="I1411" t="e">
        <f>VLOOKUP(K1411,Table3[#All],2,FALSE)</f>
        <v>#N/A</v>
      </c>
      <c r="J1411" t="s">
        <v>18</v>
      </c>
      <c r="K1411" t="s">
        <v>10680</v>
      </c>
      <c r="L1411" t="s">
        <v>10757</v>
      </c>
      <c r="M1411" s="41">
        <v>78172476</v>
      </c>
      <c r="N1411" s="41">
        <f>SUM(Table15[[#This Row],[Federal]:[Local]])</f>
        <v>220000</v>
      </c>
      <c r="O1411" s="41"/>
      <c r="P1411" s="41">
        <v>198000</v>
      </c>
      <c r="Q1411" s="41">
        <v>22000</v>
      </c>
    </row>
    <row r="1412" spans="7:17" x14ac:dyDescent="0.25">
      <c r="G1412">
        <v>2021</v>
      </c>
      <c r="H1412" s="49">
        <v>2018</v>
      </c>
      <c r="I1412" t="e">
        <f>VLOOKUP(K1412,Table3[#All],2,FALSE)</f>
        <v>#N/A</v>
      </c>
      <c r="J1412" t="s">
        <v>18</v>
      </c>
      <c r="K1412" t="s">
        <v>10680</v>
      </c>
      <c r="L1412" t="s">
        <v>10758</v>
      </c>
      <c r="M1412" s="41">
        <v>78172476</v>
      </c>
      <c r="N1412" s="41">
        <f>SUM(Table15[[#This Row],[Federal]:[Local]])</f>
        <v>15000</v>
      </c>
      <c r="O1412" s="41"/>
      <c r="P1412" s="41">
        <v>13500</v>
      </c>
      <c r="Q1412" s="41">
        <v>1500</v>
      </c>
    </row>
    <row r="1413" spans="7:17" x14ac:dyDescent="0.25">
      <c r="G1413">
        <v>2021</v>
      </c>
      <c r="H1413" s="49">
        <v>2018</v>
      </c>
      <c r="I1413" t="e">
        <f>VLOOKUP(K1413,Table3[#All],2,FALSE)</f>
        <v>#N/A</v>
      </c>
      <c r="J1413" t="s">
        <v>18</v>
      </c>
      <c r="K1413" t="s">
        <v>10680</v>
      </c>
      <c r="L1413" t="s">
        <v>10759</v>
      </c>
      <c r="M1413" s="41">
        <v>78172476</v>
      </c>
      <c r="N1413" s="41">
        <f>SUM(Table15[[#This Row],[Federal]:[Local]])</f>
        <v>80000</v>
      </c>
      <c r="O1413" s="41"/>
      <c r="P1413" s="41">
        <v>72000</v>
      </c>
      <c r="Q1413" s="41">
        <v>8000</v>
      </c>
    </row>
    <row r="1414" spans="7:17" x14ac:dyDescent="0.25">
      <c r="G1414">
        <v>2021</v>
      </c>
      <c r="H1414" s="49">
        <v>2018</v>
      </c>
      <c r="I1414" t="e">
        <f>VLOOKUP(K1414,Table3[#All],2,FALSE)</f>
        <v>#N/A</v>
      </c>
      <c r="J1414" t="s">
        <v>18</v>
      </c>
      <c r="K1414" t="s">
        <v>10680</v>
      </c>
      <c r="L1414" t="s">
        <v>10760</v>
      </c>
      <c r="M1414" s="41">
        <v>78172476</v>
      </c>
      <c r="N1414" s="41">
        <f>SUM(Table15[[#This Row],[Federal]:[Local]])</f>
        <v>90000</v>
      </c>
      <c r="O1414" s="41"/>
      <c r="P1414" s="41">
        <v>81000</v>
      </c>
      <c r="Q1414" s="41">
        <v>9000</v>
      </c>
    </row>
    <row r="1415" spans="7:17" x14ac:dyDescent="0.25">
      <c r="G1415">
        <v>2021</v>
      </c>
      <c r="H1415" s="49">
        <v>2018</v>
      </c>
      <c r="I1415" t="e">
        <f>VLOOKUP(K1415,Table3[#All],2,FALSE)</f>
        <v>#N/A</v>
      </c>
      <c r="J1415" t="s">
        <v>18</v>
      </c>
      <c r="K1415" t="s">
        <v>10680</v>
      </c>
      <c r="L1415" t="s">
        <v>10761</v>
      </c>
      <c r="M1415" s="41">
        <v>78172476</v>
      </c>
      <c r="N1415" s="41">
        <f>SUM(Table15[[#This Row],[Federal]:[Local]])</f>
        <v>15000</v>
      </c>
      <c r="O1415" s="41"/>
      <c r="P1415" s="41">
        <v>13500</v>
      </c>
      <c r="Q1415" s="41">
        <v>1500</v>
      </c>
    </row>
    <row r="1416" spans="7:17" x14ac:dyDescent="0.25">
      <c r="G1416">
        <v>2021</v>
      </c>
      <c r="H1416" s="49">
        <v>2018</v>
      </c>
      <c r="I1416" t="e">
        <f>VLOOKUP(K1416,Table3[#All],2,FALSE)</f>
        <v>#N/A</v>
      </c>
      <c r="J1416" t="s">
        <v>18</v>
      </c>
      <c r="K1416" t="s">
        <v>10680</v>
      </c>
      <c r="L1416" t="s">
        <v>10762</v>
      </c>
      <c r="M1416" s="41">
        <v>78172476</v>
      </c>
      <c r="N1416" s="41">
        <f>SUM(Table15[[#This Row],[Federal]:[Local]])</f>
        <v>30000</v>
      </c>
      <c r="O1416" s="41"/>
      <c r="P1416" s="41">
        <v>27000</v>
      </c>
      <c r="Q1416" s="41">
        <v>3000</v>
      </c>
    </row>
    <row r="1417" spans="7:17" x14ac:dyDescent="0.25">
      <c r="G1417">
        <v>2021</v>
      </c>
      <c r="H1417" s="49">
        <v>2018</v>
      </c>
      <c r="I1417" t="e">
        <f>VLOOKUP(K1417,Table3[#All],2,FALSE)</f>
        <v>#N/A</v>
      </c>
      <c r="J1417" t="s">
        <v>18</v>
      </c>
      <c r="K1417" t="s">
        <v>10680</v>
      </c>
      <c r="L1417" t="s">
        <v>10763</v>
      </c>
      <c r="M1417" s="41">
        <v>78172476</v>
      </c>
      <c r="N1417" s="41">
        <f>SUM(Table15[[#This Row],[Federal]:[Local]])</f>
        <v>10000</v>
      </c>
      <c r="O1417" s="41"/>
      <c r="P1417" s="41">
        <v>9000</v>
      </c>
      <c r="Q1417" s="41">
        <v>1000</v>
      </c>
    </row>
    <row r="1418" spans="7:17" x14ac:dyDescent="0.25">
      <c r="G1418">
        <v>2021</v>
      </c>
      <c r="H1418" s="49">
        <v>2018</v>
      </c>
      <c r="I1418" t="e">
        <f>VLOOKUP(K1418,Table3[#All],2,FALSE)</f>
        <v>#N/A</v>
      </c>
      <c r="J1418" t="s">
        <v>18</v>
      </c>
      <c r="K1418" t="s">
        <v>2089</v>
      </c>
      <c r="L1418" t="s">
        <v>10764</v>
      </c>
      <c r="M1418" s="41">
        <v>78172476</v>
      </c>
      <c r="N1418" s="41">
        <f>SUM(Table15[[#This Row],[Federal]:[Local]])</f>
        <v>666666</v>
      </c>
      <c r="O1418" s="41">
        <v>600000</v>
      </c>
      <c r="P1418" s="41"/>
      <c r="Q1418" s="41">
        <v>66666</v>
      </c>
    </row>
    <row r="1419" spans="7:17" x14ac:dyDescent="0.25">
      <c r="G1419">
        <v>2021</v>
      </c>
      <c r="H1419" s="49">
        <v>2018</v>
      </c>
      <c r="I1419" t="str">
        <f>VLOOKUP(K1419,Table3[#All],2,FALSE)</f>
        <v>CRS</v>
      </c>
      <c r="J1419" t="s">
        <v>51</v>
      </c>
      <c r="K1419" t="s">
        <v>9449</v>
      </c>
      <c r="L1419" t="s">
        <v>10765</v>
      </c>
      <c r="M1419" s="41">
        <v>78172476</v>
      </c>
      <c r="N1419" s="41">
        <f>SUM(Table15[[#This Row],[Federal]:[Local]])</f>
        <v>1000000</v>
      </c>
      <c r="O1419" s="41">
        <v>900000</v>
      </c>
      <c r="P1419" s="41"/>
      <c r="Q1419" s="41">
        <v>100000</v>
      </c>
    </row>
    <row r="1420" spans="7:17" x14ac:dyDescent="0.25">
      <c r="G1420">
        <v>2021</v>
      </c>
      <c r="H1420" s="49">
        <v>2018</v>
      </c>
      <c r="I1420" t="str">
        <f>VLOOKUP(K1420,Table3[#All],2,FALSE)</f>
        <v>CRS</v>
      </c>
      <c r="J1420" t="s">
        <v>51</v>
      </c>
      <c r="K1420" t="s">
        <v>9449</v>
      </c>
      <c r="L1420" t="s">
        <v>10766</v>
      </c>
      <c r="M1420" s="41">
        <v>78172476</v>
      </c>
      <c r="N1420" s="41">
        <f>SUM(Table15[[#This Row],[Federal]:[Local]])</f>
        <v>1500000</v>
      </c>
      <c r="O1420" s="41">
        <v>1350000</v>
      </c>
      <c r="P1420" s="41"/>
      <c r="Q1420" s="41">
        <v>150000</v>
      </c>
    </row>
    <row r="1421" spans="7:17" x14ac:dyDescent="0.25">
      <c r="G1421">
        <v>2021</v>
      </c>
      <c r="H1421" s="49">
        <v>2018</v>
      </c>
      <c r="I1421" t="str">
        <f>VLOOKUP(K1421,Table3[#All],2,FALSE)</f>
        <v>CRS</v>
      </c>
      <c r="J1421" t="s">
        <v>51</v>
      </c>
      <c r="K1421" t="s">
        <v>9449</v>
      </c>
      <c r="L1421" t="s">
        <v>10767</v>
      </c>
      <c r="M1421" s="41">
        <v>78172476</v>
      </c>
      <c r="N1421" s="41">
        <f>SUM(Table15[[#This Row],[Federal]:[Local]])</f>
        <v>1800000</v>
      </c>
      <c r="O1421" s="41">
        <v>1620000</v>
      </c>
      <c r="P1421" s="41"/>
      <c r="Q1421" s="41">
        <v>180000</v>
      </c>
    </row>
    <row r="1422" spans="7:17" x14ac:dyDescent="0.25">
      <c r="G1422">
        <v>2021</v>
      </c>
      <c r="H1422" s="49">
        <v>2018</v>
      </c>
      <c r="I1422" t="e">
        <f>VLOOKUP(K1422,Table3[#All],2,FALSE)</f>
        <v>#N/A</v>
      </c>
      <c r="J1422" t="s">
        <v>18</v>
      </c>
      <c r="K1422" t="s">
        <v>2340</v>
      </c>
      <c r="L1422" t="s">
        <v>10768</v>
      </c>
      <c r="M1422" s="41">
        <v>78172476</v>
      </c>
      <c r="N1422" s="41">
        <f>SUM(Table15[[#This Row],[Federal]:[Local]])</f>
        <v>319998</v>
      </c>
      <c r="O1422" s="41">
        <v>287998</v>
      </c>
      <c r="P1422" s="41"/>
      <c r="Q1422" s="41">
        <v>32000</v>
      </c>
    </row>
    <row r="1423" spans="7:17" x14ac:dyDescent="0.25">
      <c r="G1423">
        <v>2021</v>
      </c>
      <c r="H1423" s="49">
        <v>2018</v>
      </c>
      <c r="I1423" t="e">
        <f>VLOOKUP(K1423,Table3[#All],2,FALSE)</f>
        <v>#N/A</v>
      </c>
      <c r="J1423" t="s">
        <v>18</v>
      </c>
      <c r="K1423" t="s">
        <v>2340</v>
      </c>
      <c r="L1423" t="s">
        <v>10769</v>
      </c>
      <c r="M1423" s="41">
        <v>78172476</v>
      </c>
      <c r="N1423" s="41">
        <f>SUM(Table15[[#This Row],[Federal]:[Local]])</f>
        <v>258000</v>
      </c>
      <c r="O1423" s="41">
        <v>232200</v>
      </c>
      <c r="P1423" s="41"/>
      <c r="Q1423" s="41">
        <v>25800</v>
      </c>
    </row>
    <row r="1424" spans="7:17" x14ac:dyDescent="0.25">
      <c r="G1424">
        <v>2021</v>
      </c>
      <c r="H1424" s="49">
        <v>2018</v>
      </c>
      <c r="I1424" t="e">
        <f>VLOOKUP(K1424,Table3[#All],2,FALSE)</f>
        <v>#N/A</v>
      </c>
      <c r="J1424" t="s">
        <v>18</v>
      </c>
      <c r="K1424" t="s">
        <v>2340</v>
      </c>
      <c r="L1424" t="s">
        <v>10770</v>
      </c>
      <c r="M1424" s="41">
        <v>78172476</v>
      </c>
      <c r="N1424" s="41">
        <f>SUM(Table15[[#This Row],[Federal]:[Local]])</f>
        <v>283440</v>
      </c>
      <c r="O1424" s="41">
        <v>255096</v>
      </c>
      <c r="P1424" s="41"/>
      <c r="Q1424" s="41">
        <v>28344</v>
      </c>
    </row>
    <row r="1425" spans="7:17" x14ac:dyDescent="0.25">
      <c r="G1425">
        <v>2021</v>
      </c>
      <c r="H1425" s="49">
        <v>2018</v>
      </c>
      <c r="I1425" t="str">
        <f>VLOOKUP(K1425,Table3[#All],2,FALSE)</f>
        <v>ADS</v>
      </c>
      <c r="J1425" t="s">
        <v>51</v>
      </c>
      <c r="K1425" t="s">
        <v>10900</v>
      </c>
      <c r="L1425" t="s">
        <v>9532</v>
      </c>
      <c r="M1425" s="41">
        <v>78172476</v>
      </c>
      <c r="N1425" s="41">
        <f>SUM(Table15[[#This Row],[Federal]:[Local]])</f>
        <v>273300</v>
      </c>
      <c r="O1425" s="41">
        <v>245970</v>
      </c>
      <c r="P1425" s="41"/>
      <c r="Q1425" s="41">
        <v>27330</v>
      </c>
    </row>
    <row r="1426" spans="7:17" x14ac:dyDescent="0.25">
      <c r="G1426">
        <v>2021</v>
      </c>
      <c r="H1426" s="49">
        <v>2018</v>
      </c>
      <c r="I1426" t="str">
        <f>VLOOKUP(K1426,Table3[#All],2,FALSE)</f>
        <v>ADS</v>
      </c>
      <c r="J1426" t="s">
        <v>51</v>
      </c>
      <c r="K1426" t="s">
        <v>10900</v>
      </c>
      <c r="L1426" t="s">
        <v>9536</v>
      </c>
      <c r="M1426" s="41">
        <v>78172476</v>
      </c>
      <c r="N1426" s="41">
        <f>SUM(Table15[[#This Row],[Federal]:[Local]])</f>
        <v>262400</v>
      </c>
      <c r="O1426" s="41">
        <v>236160</v>
      </c>
      <c r="P1426" s="41"/>
      <c r="Q1426" s="41">
        <v>26240</v>
      </c>
    </row>
    <row r="1427" spans="7:17" x14ac:dyDescent="0.25">
      <c r="G1427">
        <v>2021</v>
      </c>
      <c r="H1427" s="49">
        <v>2018</v>
      </c>
      <c r="I1427" t="str">
        <f>VLOOKUP(K1427,Table3[#All],2,FALSE)</f>
        <v>ADS</v>
      </c>
      <c r="J1427" t="s">
        <v>51</v>
      </c>
      <c r="K1427" t="s">
        <v>10900</v>
      </c>
      <c r="L1427" t="s">
        <v>9533</v>
      </c>
      <c r="M1427" s="41">
        <v>78172476</v>
      </c>
      <c r="N1427" s="41">
        <f>SUM(Table15[[#This Row],[Federal]:[Local]])</f>
        <v>1694500</v>
      </c>
      <c r="O1427" s="41">
        <v>1525050</v>
      </c>
      <c r="P1427" s="41"/>
      <c r="Q1427" s="41">
        <v>169450</v>
      </c>
    </row>
    <row r="1428" spans="7:17" x14ac:dyDescent="0.25">
      <c r="G1428">
        <v>2021</v>
      </c>
      <c r="H1428" s="49">
        <v>2018</v>
      </c>
      <c r="I1428" t="str">
        <f>VLOOKUP(K1428,Table3[#All],2,FALSE)</f>
        <v>ADS</v>
      </c>
      <c r="J1428" t="s">
        <v>51</v>
      </c>
      <c r="K1428" t="s">
        <v>10900</v>
      </c>
      <c r="L1428" t="s">
        <v>9530</v>
      </c>
      <c r="M1428" s="41">
        <v>78172476</v>
      </c>
      <c r="N1428" s="41">
        <f>SUM(Table15[[#This Row],[Federal]:[Local]])</f>
        <v>661400</v>
      </c>
      <c r="O1428" s="41">
        <v>595260</v>
      </c>
      <c r="P1428" s="41"/>
      <c r="Q1428" s="41">
        <v>66140</v>
      </c>
    </row>
    <row r="1429" spans="7:17" x14ac:dyDescent="0.25">
      <c r="G1429">
        <v>2021</v>
      </c>
      <c r="H1429" s="49">
        <v>2018</v>
      </c>
      <c r="I1429" t="str">
        <f>VLOOKUP(K1429,Table3[#All],2,FALSE)</f>
        <v>ADS</v>
      </c>
      <c r="J1429" t="s">
        <v>51</v>
      </c>
      <c r="K1429" t="s">
        <v>10900</v>
      </c>
      <c r="L1429" t="s">
        <v>9535</v>
      </c>
      <c r="M1429" s="41">
        <v>78172476</v>
      </c>
      <c r="N1429" s="41">
        <f>SUM(Table15[[#This Row],[Federal]:[Local]])</f>
        <v>1350100</v>
      </c>
      <c r="O1429" s="41">
        <v>675050</v>
      </c>
      <c r="P1429" s="41"/>
      <c r="Q1429" s="41">
        <v>675050</v>
      </c>
    </row>
    <row r="1430" spans="7:17" x14ac:dyDescent="0.25">
      <c r="G1430">
        <v>2021</v>
      </c>
      <c r="H1430" s="49">
        <v>2018</v>
      </c>
      <c r="I1430" t="str">
        <f>VLOOKUP(K1430,Table3[#All],2,FALSE)</f>
        <v>ADS</v>
      </c>
      <c r="J1430" t="s">
        <v>51</v>
      </c>
      <c r="K1430" t="s">
        <v>10900</v>
      </c>
      <c r="L1430" t="s">
        <v>9534</v>
      </c>
      <c r="M1430" s="41">
        <v>78172476</v>
      </c>
      <c r="N1430" s="41">
        <f>SUM(Table15[[#This Row],[Federal]:[Local]])</f>
        <v>699700</v>
      </c>
      <c r="O1430" s="41">
        <v>629730</v>
      </c>
      <c r="P1430" s="41"/>
      <c r="Q1430" s="41">
        <v>69970</v>
      </c>
    </row>
    <row r="1431" spans="7:17" x14ac:dyDescent="0.25">
      <c r="G1431">
        <v>2021</v>
      </c>
      <c r="H1431" s="49">
        <v>2018</v>
      </c>
      <c r="I1431" t="str">
        <f>VLOOKUP(K1431,Table3[#All],2,FALSE)</f>
        <v>ADS</v>
      </c>
      <c r="J1431" t="s">
        <v>51</v>
      </c>
      <c r="K1431" t="s">
        <v>10900</v>
      </c>
      <c r="L1431" t="s">
        <v>9537</v>
      </c>
      <c r="M1431" s="41">
        <v>78172476</v>
      </c>
      <c r="N1431" s="41">
        <f>SUM(Table15[[#This Row],[Federal]:[Local]])</f>
        <v>218600</v>
      </c>
      <c r="O1431" s="41">
        <v>196740</v>
      </c>
      <c r="P1431" s="41"/>
      <c r="Q1431" s="41">
        <v>21860</v>
      </c>
    </row>
    <row r="1432" spans="7:17" x14ac:dyDescent="0.25">
      <c r="G1432">
        <v>2021</v>
      </c>
      <c r="H1432" s="49">
        <v>2018</v>
      </c>
      <c r="I1432" t="str">
        <f>VLOOKUP(K1432,Table3[#All],2,FALSE)</f>
        <v>ADS</v>
      </c>
      <c r="J1432" t="s">
        <v>51</v>
      </c>
      <c r="K1432" t="s">
        <v>10900</v>
      </c>
      <c r="L1432" t="s">
        <v>9531</v>
      </c>
      <c r="M1432" s="41">
        <v>78172476</v>
      </c>
      <c r="N1432" s="41">
        <f>SUM(Table15[[#This Row],[Federal]:[Local]])</f>
        <v>524700</v>
      </c>
      <c r="O1432" s="41">
        <v>472230</v>
      </c>
      <c r="P1432" s="41"/>
      <c r="Q1432" s="41">
        <v>52470</v>
      </c>
    </row>
    <row r="1433" spans="7:17" x14ac:dyDescent="0.25">
      <c r="G1433">
        <v>2021</v>
      </c>
      <c r="H1433" s="49">
        <v>2018</v>
      </c>
      <c r="I1433" t="e">
        <f>VLOOKUP(K1433,Table3[#All],2,FALSE)</f>
        <v>#N/A</v>
      </c>
      <c r="J1433" t="s">
        <v>51</v>
      </c>
      <c r="K1433" t="s">
        <v>10897</v>
      </c>
      <c r="L1433" t="s">
        <v>9946</v>
      </c>
      <c r="M1433" s="41">
        <v>78172476</v>
      </c>
      <c r="N1433" s="41">
        <f>SUM(Table15[[#This Row],[Federal]:[Local]])</f>
        <v>262500</v>
      </c>
      <c r="O1433" s="41">
        <v>236250</v>
      </c>
      <c r="P1433" s="41"/>
      <c r="Q1433" s="41">
        <v>26250</v>
      </c>
    </row>
    <row r="1434" spans="7:17" x14ac:dyDescent="0.25">
      <c r="G1434">
        <v>2021</v>
      </c>
      <c r="H1434" s="49">
        <v>2018</v>
      </c>
      <c r="I1434" t="e">
        <f>VLOOKUP(K1434,Table3[#All],2,FALSE)</f>
        <v>#N/A</v>
      </c>
      <c r="J1434" t="s">
        <v>51</v>
      </c>
      <c r="K1434" t="s">
        <v>10897</v>
      </c>
      <c r="L1434" t="s">
        <v>9948</v>
      </c>
      <c r="M1434" s="41">
        <v>78172476</v>
      </c>
      <c r="N1434" s="41">
        <f>SUM(Table15[[#This Row],[Federal]:[Local]])</f>
        <v>253000</v>
      </c>
      <c r="O1434" s="41">
        <v>227700</v>
      </c>
      <c r="P1434" s="41"/>
      <c r="Q1434" s="41">
        <v>25300</v>
      </c>
    </row>
    <row r="1435" spans="7:17" x14ac:dyDescent="0.25">
      <c r="G1435">
        <v>2021</v>
      </c>
      <c r="H1435" s="49">
        <v>2018</v>
      </c>
      <c r="I1435" t="e">
        <f>VLOOKUP(K1435,Table3[#All],2,FALSE)</f>
        <v>#N/A</v>
      </c>
      <c r="J1435" t="s">
        <v>51</v>
      </c>
      <c r="K1435" t="s">
        <v>10897</v>
      </c>
      <c r="L1435" t="s">
        <v>9947</v>
      </c>
      <c r="M1435" s="41">
        <v>78172476</v>
      </c>
      <c r="N1435" s="41">
        <f>SUM(Table15[[#This Row],[Federal]:[Local]])</f>
        <v>1750000</v>
      </c>
      <c r="O1435" s="41">
        <v>1575000</v>
      </c>
      <c r="P1435" s="41"/>
      <c r="Q1435" s="41">
        <v>175000</v>
      </c>
    </row>
    <row r="1436" spans="7:17" x14ac:dyDescent="0.25">
      <c r="G1436">
        <v>2021</v>
      </c>
      <c r="H1436" s="49">
        <v>2018</v>
      </c>
      <c r="I1436" t="str">
        <f>VLOOKUP(K1436,Table3[#All],2,FALSE)</f>
        <v>TKI</v>
      </c>
      <c r="J1436" t="s">
        <v>51</v>
      </c>
      <c r="K1436" t="s">
        <v>10580</v>
      </c>
      <c r="L1436" t="s">
        <v>10771</v>
      </c>
      <c r="M1436" s="41">
        <v>78172476</v>
      </c>
      <c r="N1436" s="41">
        <f>SUM(Table15[[#This Row],[Federal]:[Local]])</f>
        <v>4000000</v>
      </c>
      <c r="O1436" s="41">
        <v>3600000</v>
      </c>
      <c r="P1436" s="41"/>
      <c r="Q1436" s="41">
        <v>400000</v>
      </c>
    </row>
    <row r="1437" spans="7:17" x14ac:dyDescent="0.25">
      <c r="G1437">
        <v>2021</v>
      </c>
      <c r="H1437" s="49">
        <v>2018</v>
      </c>
      <c r="I1437" t="str">
        <f>VLOOKUP(K1437,Table3[#All],2,FALSE)</f>
        <v>DTO</v>
      </c>
      <c r="J1437" t="s">
        <v>51</v>
      </c>
      <c r="K1437" t="s">
        <v>9521</v>
      </c>
      <c r="L1437" t="s">
        <v>9646</v>
      </c>
      <c r="M1437" s="41">
        <v>78172476</v>
      </c>
      <c r="N1437" s="41">
        <f>SUM(Table15[[#This Row],[Federal]:[Local]])</f>
        <v>594163</v>
      </c>
      <c r="O1437" s="41">
        <v>534746</v>
      </c>
      <c r="P1437" s="41"/>
      <c r="Q1437" s="41">
        <v>59417</v>
      </c>
    </row>
    <row r="1438" spans="7:17" x14ac:dyDescent="0.25">
      <c r="G1438">
        <v>2021</v>
      </c>
      <c r="H1438" s="49">
        <v>2018</v>
      </c>
      <c r="I1438" t="str">
        <f>VLOOKUP(K1438,Table3[#All],2,FALSE)</f>
        <v>DTO</v>
      </c>
      <c r="J1438" t="s">
        <v>51</v>
      </c>
      <c r="K1438" t="s">
        <v>9521</v>
      </c>
      <c r="L1438" t="s">
        <v>9644</v>
      </c>
      <c r="M1438" s="41">
        <v>78172476</v>
      </c>
      <c r="N1438" s="41">
        <f>SUM(Table15[[#This Row],[Federal]:[Local]])</f>
        <v>441409</v>
      </c>
      <c r="O1438" s="41">
        <v>397268</v>
      </c>
      <c r="P1438" s="41"/>
      <c r="Q1438" s="41">
        <v>44141</v>
      </c>
    </row>
    <row r="1439" spans="7:17" x14ac:dyDescent="0.25">
      <c r="G1439">
        <v>2021</v>
      </c>
      <c r="H1439" s="49">
        <v>2018</v>
      </c>
      <c r="I1439" t="str">
        <f>VLOOKUP(K1439,Table3[#All],2,FALSE)</f>
        <v>DTO</v>
      </c>
      <c r="J1439" t="s">
        <v>51</v>
      </c>
      <c r="K1439" t="s">
        <v>9521</v>
      </c>
      <c r="L1439" t="s">
        <v>10772</v>
      </c>
      <c r="M1439" s="41">
        <v>78172476</v>
      </c>
      <c r="N1439" s="41">
        <f>SUM(Table15[[#This Row],[Federal]:[Local]])</f>
        <v>349628</v>
      </c>
      <c r="O1439" s="41">
        <v>314665</v>
      </c>
      <c r="P1439" s="41"/>
      <c r="Q1439" s="41">
        <v>34963</v>
      </c>
    </row>
    <row r="1440" spans="7:17" x14ac:dyDescent="0.25">
      <c r="G1440">
        <v>2021</v>
      </c>
      <c r="H1440" s="49">
        <v>2018</v>
      </c>
      <c r="I1440" t="str">
        <f>VLOOKUP(K1440,Table3[#All],2,FALSE)</f>
        <v>DTO</v>
      </c>
      <c r="J1440" t="s">
        <v>51</v>
      </c>
      <c r="K1440" t="s">
        <v>9521</v>
      </c>
      <c r="L1440" t="s">
        <v>9645</v>
      </c>
      <c r="M1440" s="41">
        <v>78172476</v>
      </c>
      <c r="N1440" s="41">
        <f>SUM(Table15[[#This Row],[Federal]:[Local]])</f>
        <v>2197348</v>
      </c>
      <c r="O1440" s="41">
        <v>1977613</v>
      </c>
      <c r="P1440" s="41"/>
      <c r="Q1440" s="41">
        <v>219735</v>
      </c>
    </row>
    <row r="1441" spans="7:17" x14ac:dyDescent="0.25">
      <c r="G1441">
        <v>2021</v>
      </c>
      <c r="H1441" s="49">
        <v>2018</v>
      </c>
      <c r="I1441" t="e">
        <f>VLOOKUP(K1441,Table3[#All],2,FALSE)</f>
        <v>#N/A</v>
      </c>
      <c r="J1441" t="s">
        <v>18</v>
      </c>
      <c r="K1441" t="s">
        <v>9956</v>
      </c>
      <c r="L1441" t="s">
        <v>10773</v>
      </c>
      <c r="M1441" s="41">
        <v>78172476</v>
      </c>
      <c r="N1441" s="41">
        <f>SUM(Table15[[#This Row],[Federal]:[Local]])</f>
        <v>1732500</v>
      </c>
      <c r="O1441" s="41"/>
      <c r="P1441" s="41">
        <v>1559250</v>
      </c>
      <c r="Q1441" s="41">
        <v>173250</v>
      </c>
    </row>
    <row r="1442" spans="7:17" x14ac:dyDescent="0.25">
      <c r="G1442">
        <v>2021</v>
      </c>
      <c r="H1442" s="49">
        <v>2018</v>
      </c>
      <c r="I1442" t="e">
        <f>VLOOKUP(K1442,Table3[#All],2,FALSE)</f>
        <v>#N/A</v>
      </c>
      <c r="J1442" t="s">
        <v>18</v>
      </c>
      <c r="K1442" t="s">
        <v>9956</v>
      </c>
      <c r="L1442" t="s">
        <v>10774</v>
      </c>
      <c r="M1442" s="41">
        <v>78172476</v>
      </c>
      <c r="N1442" s="41">
        <f>SUM(Table15[[#This Row],[Federal]:[Local]])</f>
        <v>13000</v>
      </c>
      <c r="O1442" s="41"/>
      <c r="P1442" s="41">
        <v>11700</v>
      </c>
      <c r="Q1442" s="41">
        <v>1300</v>
      </c>
    </row>
    <row r="1443" spans="7:17" x14ac:dyDescent="0.25">
      <c r="G1443">
        <v>2021</v>
      </c>
      <c r="H1443" s="49">
        <v>2018</v>
      </c>
      <c r="I1443" t="e">
        <f>VLOOKUP(K1443,Table3[#All],2,FALSE)</f>
        <v>#N/A</v>
      </c>
      <c r="J1443" t="s">
        <v>18</v>
      </c>
      <c r="K1443" t="s">
        <v>9956</v>
      </c>
      <c r="L1443" t="s">
        <v>10775</v>
      </c>
      <c r="M1443" s="41">
        <v>78172476</v>
      </c>
      <c r="N1443" s="41">
        <f>SUM(Table15[[#This Row],[Federal]:[Local]])</f>
        <v>262000</v>
      </c>
      <c r="O1443" s="41"/>
      <c r="P1443" s="41">
        <v>235800</v>
      </c>
      <c r="Q1443" s="41">
        <v>26200</v>
      </c>
    </row>
    <row r="1444" spans="7:17" x14ac:dyDescent="0.25">
      <c r="G1444">
        <v>2021</v>
      </c>
      <c r="H1444" s="49">
        <v>2018</v>
      </c>
      <c r="I1444" t="e">
        <f>VLOOKUP(K1444,Table3[#All],2,FALSE)</f>
        <v>#N/A</v>
      </c>
      <c r="J1444" t="s">
        <v>18</v>
      </c>
      <c r="K1444" t="s">
        <v>9956</v>
      </c>
      <c r="L1444" t="s">
        <v>9583</v>
      </c>
      <c r="M1444" s="41">
        <v>78172476</v>
      </c>
      <c r="N1444" s="41">
        <f>SUM(Table15[[#This Row],[Federal]:[Local]])</f>
        <v>254500</v>
      </c>
      <c r="O1444" s="41"/>
      <c r="P1444" s="41">
        <v>229050</v>
      </c>
      <c r="Q1444" s="41">
        <v>25450</v>
      </c>
    </row>
    <row r="1445" spans="7:17" x14ac:dyDescent="0.25">
      <c r="G1445">
        <v>2021</v>
      </c>
      <c r="H1445" s="49">
        <v>2018</v>
      </c>
      <c r="I1445" t="e">
        <f>VLOOKUP(K1445,Table3[#All],2,FALSE)</f>
        <v>#N/A</v>
      </c>
      <c r="J1445" t="s">
        <v>18</v>
      </c>
      <c r="K1445" t="s">
        <v>2665</v>
      </c>
      <c r="L1445" t="s">
        <v>10776</v>
      </c>
      <c r="M1445" s="41">
        <v>78172476</v>
      </c>
      <c r="N1445" s="41">
        <f>SUM(Table15[[#This Row],[Federal]:[Local]])</f>
        <v>175000</v>
      </c>
      <c r="O1445" s="41">
        <v>157500</v>
      </c>
      <c r="P1445" s="41"/>
      <c r="Q1445" s="41">
        <v>17500</v>
      </c>
    </row>
    <row r="1446" spans="7:17" x14ac:dyDescent="0.25">
      <c r="G1446">
        <v>2021</v>
      </c>
      <c r="H1446" s="49">
        <v>2018</v>
      </c>
      <c r="I1446" t="e">
        <f>VLOOKUP(K1446,Table3[#All],2,FALSE)</f>
        <v>#N/A</v>
      </c>
      <c r="J1446" t="s">
        <v>18</v>
      </c>
      <c r="K1446" t="s">
        <v>2665</v>
      </c>
      <c r="L1446" t="s">
        <v>10777</v>
      </c>
      <c r="M1446" s="41">
        <v>78172476</v>
      </c>
      <c r="N1446" s="41">
        <f>SUM(Table15[[#This Row],[Federal]:[Local]])</f>
        <v>421667</v>
      </c>
      <c r="O1446" s="41">
        <v>379501</v>
      </c>
      <c r="P1446" s="41"/>
      <c r="Q1446" s="41">
        <v>42166</v>
      </c>
    </row>
    <row r="1447" spans="7:17" x14ac:dyDescent="0.25">
      <c r="G1447">
        <v>2021</v>
      </c>
      <c r="H1447" s="49">
        <v>2018</v>
      </c>
      <c r="I1447" t="e">
        <f>VLOOKUP(K1447,Table3[#All],2,FALSE)</f>
        <v>#N/A</v>
      </c>
      <c r="J1447" t="s">
        <v>18</v>
      </c>
      <c r="K1447" t="s">
        <v>2665</v>
      </c>
      <c r="L1447" t="s">
        <v>10778</v>
      </c>
      <c r="M1447" s="41">
        <v>78172476</v>
      </c>
      <c r="N1447" s="41">
        <f>SUM(Table15[[#This Row],[Federal]:[Local]])</f>
        <v>70000</v>
      </c>
      <c r="O1447" s="41">
        <v>63000</v>
      </c>
      <c r="P1447" s="41"/>
      <c r="Q1447" s="41">
        <v>7000</v>
      </c>
    </row>
    <row r="1448" spans="7:17" x14ac:dyDescent="0.25">
      <c r="G1448">
        <v>2021</v>
      </c>
      <c r="H1448" s="49">
        <v>2018</v>
      </c>
      <c r="I1448" t="e">
        <f>VLOOKUP(K1448,Table3[#All],2,FALSE)</f>
        <v>#N/A</v>
      </c>
      <c r="J1448" t="s">
        <v>51</v>
      </c>
      <c r="K1448" t="s">
        <v>10898</v>
      </c>
      <c r="L1448" t="s">
        <v>10779</v>
      </c>
      <c r="M1448" s="41">
        <v>78172476</v>
      </c>
      <c r="N1448" s="41">
        <f>SUM(Table15[[#This Row],[Federal]:[Local]])</f>
        <v>2500000</v>
      </c>
      <c r="O1448" s="41">
        <v>2250000</v>
      </c>
      <c r="P1448" s="41"/>
      <c r="Q1448" s="41">
        <v>250000</v>
      </c>
    </row>
    <row r="1449" spans="7:17" x14ac:dyDescent="0.25">
      <c r="G1449">
        <v>2021</v>
      </c>
      <c r="H1449" s="49">
        <v>2018</v>
      </c>
      <c r="I1449" t="e">
        <f>VLOOKUP(K1449,Table3[#All],2,FALSE)</f>
        <v>#N/A</v>
      </c>
      <c r="J1449" t="s">
        <v>51</v>
      </c>
      <c r="K1449" t="s">
        <v>10898</v>
      </c>
      <c r="L1449" t="s">
        <v>10780</v>
      </c>
      <c r="M1449" s="41">
        <v>78172476</v>
      </c>
      <c r="N1449" s="41">
        <f>SUM(Table15[[#This Row],[Federal]:[Local]])</f>
        <v>2500000</v>
      </c>
      <c r="O1449" s="41">
        <v>2250000</v>
      </c>
      <c r="P1449" s="41"/>
      <c r="Q1449" s="41">
        <v>250000</v>
      </c>
    </row>
    <row r="1450" spans="7:17" x14ac:dyDescent="0.25">
      <c r="G1450">
        <v>2021</v>
      </c>
      <c r="H1450" s="49">
        <v>2018</v>
      </c>
      <c r="I1450" t="e">
        <f>VLOOKUP(K1450,Table3[#All],2,FALSE)</f>
        <v>#N/A</v>
      </c>
      <c r="J1450" t="s">
        <v>18</v>
      </c>
      <c r="K1450" t="s">
        <v>3212</v>
      </c>
      <c r="L1450" t="s">
        <v>10781</v>
      </c>
      <c r="M1450" s="41">
        <v>78172476</v>
      </c>
      <c r="N1450" s="41">
        <f>SUM(Table15[[#This Row],[Federal]:[Local]])</f>
        <v>330000</v>
      </c>
      <c r="O1450" s="41">
        <v>297000</v>
      </c>
      <c r="P1450" s="41"/>
      <c r="Q1450" s="41">
        <v>33000</v>
      </c>
    </row>
    <row r="1451" spans="7:17" x14ac:dyDescent="0.25">
      <c r="G1451">
        <v>2021</v>
      </c>
      <c r="H1451" s="49">
        <v>2018</v>
      </c>
      <c r="I1451" t="e">
        <f>VLOOKUP(K1451,Table3[#All],2,FALSE)</f>
        <v>#N/A</v>
      </c>
      <c r="J1451" t="s">
        <v>18</v>
      </c>
      <c r="K1451" t="s">
        <v>3212</v>
      </c>
      <c r="L1451" t="s">
        <v>10782</v>
      </c>
      <c r="M1451" s="41">
        <v>78172476</v>
      </c>
      <c r="N1451" s="41">
        <f>SUM(Table15[[#This Row],[Federal]:[Local]])</f>
        <v>225000</v>
      </c>
      <c r="O1451" s="41">
        <v>202500</v>
      </c>
      <c r="P1451" s="41"/>
      <c r="Q1451" s="41">
        <v>22500</v>
      </c>
    </row>
    <row r="1452" spans="7:17" x14ac:dyDescent="0.25">
      <c r="G1452">
        <v>2021</v>
      </c>
      <c r="H1452" s="49">
        <v>2018</v>
      </c>
      <c r="I1452" t="e">
        <f>VLOOKUP(K1452,Table3[#All],2,FALSE)</f>
        <v>#N/A</v>
      </c>
      <c r="J1452" t="s">
        <v>18</v>
      </c>
      <c r="K1452" t="s">
        <v>3212</v>
      </c>
      <c r="L1452" t="s">
        <v>10783</v>
      </c>
      <c r="M1452" s="41">
        <v>78172476</v>
      </c>
      <c r="N1452" s="41">
        <f>SUM(Table15[[#This Row],[Federal]:[Local]])</f>
        <v>220000</v>
      </c>
      <c r="O1452" s="41">
        <v>198000</v>
      </c>
      <c r="P1452" s="41"/>
      <c r="Q1452" s="41">
        <v>22000</v>
      </c>
    </row>
    <row r="1453" spans="7:17" x14ac:dyDescent="0.25">
      <c r="G1453">
        <v>2021</v>
      </c>
      <c r="H1453" s="49">
        <v>2018</v>
      </c>
      <c r="I1453" t="e">
        <f>VLOOKUP(K1453,Table3[#All],2,FALSE)</f>
        <v>#N/A</v>
      </c>
      <c r="J1453" t="s">
        <v>18</v>
      </c>
      <c r="K1453" t="s">
        <v>3212</v>
      </c>
      <c r="L1453" t="s">
        <v>10784</v>
      </c>
      <c r="M1453" s="41">
        <v>78172476</v>
      </c>
      <c r="N1453" s="41">
        <f>SUM(Table15[[#This Row],[Federal]:[Local]])</f>
        <v>220000</v>
      </c>
      <c r="O1453" s="41">
        <v>198000</v>
      </c>
      <c r="P1453" s="41"/>
      <c r="Q1453" s="41">
        <v>22000</v>
      </c>
    </row>
    <row r="1454" spans="7:17" x14ac:dyDescent="0.25">
      <c r="G1454">
        <v>2021</v>
      </c>
      <c r="H1454" s="49">
        <v>2018</v>
      </c>
      <c r="I1454" t="e">
        <f>VLOOKUP(K1454,Table3[#All],2,FALSE)</f>
        <v>#N/A</v>
      </c>
      <c r="J1454" t="s">
        <v>18</v>
      </c>
      <c r="K1454" t="s">
        <v>3212</v>
      </c>
      <c r="L1454" t="s">
        <v>10785</v>
      </c>
      <c r="M1454" s="41">
        <v>78172476</v>
      </c>
      <c r="N1454" s="41">
        <f>SUM(Table15[[#This Row],[Federal]:[Local]])</f>
        <v>335000</v>
      </c>
      <c r="O1454" s="41">
        <v>301500</v>
      </c>
      <c r="P1454" s="41"/>
      <c r="Q1454" s="41">
        <v>33500</v>
      </c>
    </row>
    <row r="1455" spans="7:17" x14ac:dyDescent="0.25">
      <c r="G1455">
        <v>2021</v>
      </c>
      <c r="H1455" s="49">
        <v>2018</v>
      </c>
      <c r="I1455" t="e">
        <f>VLOOKUP(K1455,Table3[#All],2,FALSE)</f>
        <v>#N/A</v>
      </c>
      <c r="J1455" t="s">
        <v>18</v>
      </c>
      <c r="K1455" t="s">
        <v>3212</v>
      </c>
      <c r="L1455" t="s">
        <v>10786</v>
      </c>
      <c r="M1455" s="41">
        <v>78172476</v>
      </c>
      <c r="N1455" s="41">
        <f>SUM(Table15[[#This Row],[Federal]:[Local]])</f>
        <v>20000</v>
      </c>
      <c r="O1455" s="41">
        <v>18000</v>
      </c>
      <c r="P1455" s="41"/>
      <c r="Q1455" s="41">
        <v>2000</v>
      </c>
    </row>
    <row r="1456" spans="7:17" x14ac:dyDescent="0.25">
      <c r="G1456">
        <v>2021</v>
      </c>
      <c r="H1456" s="49">
        <v>2018</v>
      </c>
      <c r="I1456" t="e">
        <f>VLOOKUP(K1456,Table3[#All],2,FALSE)</f>
        <v>#N/A</v>
      </c>
      <c r="J1456" t="s">
        <v>18</v>
      </c>
      <c r="K1456" t="s">
        <v>3212</v>
      </c>
      <c r="L1456" t="s">
        <v>10787</v>
      </c>
      <c r="M1456" s="41">
        <v>78172476</v>
      </c>
      <c r="N1456" s="41">
        <f>SUM(Table15[[#This Row],[Federal]:[Local]])</f>
        <v>210000</v>
      </c>
      <c r="O1456" s="41">
        <v>189000</v>
      </c>
      <c r="P1456" s="41"/>
      <c r="Q1456" s="41">
        <v>21000</v>
      </c>
    </row>
    <row r="1457" spans="7:17" x14ac:dyDescent="0.25">
      <c r="G1457">
        <v>2021</v>
      </c>
      <c r="H1457" s="49">
        <v>2018</v>
      </c>
      <c r="I1457" t="e">
        <f>VLOOKUP(K1457,Table3[#All],2,FALSE)</f>
        <v>#N/A</v>
      </c>
      <c r="J1457" t="s">
        <v>18</v>
      </c>
      <c r="K1457" t="s">
        <v>3212</v>
      </c>
      <c r="L1457" t="s">
        <v>10788</v>
      </c>
      <c r="M1457" s="41">
        <v>78172476</v>
      </c>
      <c r="N1457" s="41">
        <f>SUM(Table15[[#This Row],[Federal]:[Local]])</f>
        <v>120000</v>
      </c>
      <c r="O1457" s="41">
        <v>108000</v>
      </c>
      <c r="P1457" s="41"/>
      <c r="Q1457" s="41">
        <v>12000</v>
      </c>
    </row>
    <row r="1458" spans="7:17" x14ac:dyDescent="0.25">
      <c r="G1458">
        <v>2021</v>
      </c>
      <c r="H1458" s="49">
        <v>2018</v>
      </c>
      <c r="I1458" t="e">
        <f>VLOOKUP(K1458,Table3[#All],2,FALSE)</f>
        <v>#N/A</v>
      </c>
      <c r="J1458" t="s">
        <v>18</v>
      </c>
      <c r="K1458" t="s">
        <v>3315</v>
      </c>
      <c r="L1458" t="s">
        <v>10789</v>
      </c>
      <c r="M1458" s="41">
        <v>78172476</v>
      </c>
      <c r="N1458" s="41">
        <f>SUM(Table15[[#This Row],[Federal]:[Local]])</f>
        <v>1542900</v>
      </c>
      <c r="O1458" s="41">
        <v>1388610</v>
      </c>
      <c r="P1458" s="41"/>
      <c r="Q1458" s="41">
        <v>154290</v>
      </c>
    </row>
    <row r="1459" spans="7:17" x14ac:dyDescent="0.25">
      <c r="G1459">
        <v>2021</v>
      </c>
      <c r="H1459" s="49">
        <v>2018</v>
      </c>
      <c r="I1459" t="e">
        <f>VLOOKUP(K1459,Table3[#All],2,FALSE)</f>
        <v>#N/A</v>
      </c>
      <c r="J1459" t="s">
        <v>18</v>
      </c>
      <c r="K1459" t="s">
        <v>3315</v>
      </c>
      <c r="L1459" t="s">
        <v>10653</v>
      </c>
      <c r="M1459" s="41">
        <v>78172476</v>
      </c>
      <c r="N1459" s="41">
        <f>SUM(Table15[[#This Row],[Federal]:[Local]])</f>
        <v>386000</v>
      </c>
      <c r="O1459" s="41">
        <v>347400</v>
      </c>
      <c r="P1459" s="41"/>
      <c r="Q1459" s="41">
        <v>38600</v>
      </c>
    </row>
    <row r="1460" spans="7:17" x14ac:dyDescent="0.25">
      <c r="G1460">
        <v>2021</v>
      </c>
      <c r="H1460" s="49">
        <v>2018</v>
      </c>
      <c r="I1460" t="e">
        <f>VLOOKUP(K1460,Table3[#All],2,FALSE)</f>
        <v>#N/A</v>
      </c>
      <c r="J1460" t="s">
        <v>18</v>
      </c>
      <c r="K1460" t="s">
        <v>3315</v>
      </c>
      <c r="L1460" t="s">
        <v>10790</v>
      </c>
      <c r="M1460" s="41">
        <v>78172476</v>
      </c>
      <c r="N1460" s="41">
        <f>SUM(Table15[[#This Row],[Federal]:[Local]])</f>
        <v>189200</v>
      </c>
      <c r="O1460" s="41">
        <v>170280</v>
      </c>
      <c r="P1460" s="41"/>
      <c r="Q1460" s="41">
        <v>18920</v>
      </c>
    </row>
    <row r="1461" spans="7:17" x14ac:dyDescent="0.25">
      <c r="G1461">
        <v>2021</v>
      </c>
      <c r="H1461" s="49">
        <v>2018</v>
      </c>
      <c r="I1461" t="e">
        <f>VLOOKUP(K1461,Table3[#All],2,FALSE)</f>
        <v>#N/A</v>
      </c>
      <c r="J1461" t="s">
        <v>18</v>
      </c>
      <c r="K1461" t="s">
        <v>3366</v>
      </c>
      <c r="L1461" t="s">
        <v>9705</v>
      </c>
      <c r="M1461" s="41">
        <v>78172476</v>
      </c>
      <c r="N1461" s="41">
        <f>SUM(Table15[[#This Row],[Federal]:[Local]])</f>
        <v>819657</v>
      </c>
      <c r="O1461" s="41">
        <v>737691</v>
      </c>
      <c r="P1461" s="41"/>
      <c r="Q1461" s="41">
        <v>81966</v>
      </c>
    </row>
    <row r="1462" spans="7:17" x14ac:dyDescent="0.25">
      <c r="G1462">
        <v>2021</v>
      </c>
      <c r="H1462" s="49">
        <v>2018</v>
      </c>
      <c r="I1462" t="e">
        <f>VLOOKUP(K1462,Table3[#All],2,FALSE)</f>
        <v>#N/A</v>
      </c>
      <c r="J1462" t="s">
        <v>18</v>
      </c>
      <c r="K1462" t="s">
        <v>3366</v>
      </c>
      <c r="L1462" t="s">
        <v>9702</v>
      </c>
      <c r="M1462" s="41">
        <v>78172476</v>
      </c>
      <c r="N1462" s="41">
        <f>SUM(Table15[[#This Row],[Federal]:[Local]])</f>
        <v>390065</v>
      </c>
      <c r="O1462" s="41">
        <v>351058</v>
      </c>
      <c r="P1462" s="41"/>
      <c r="Q1462" s="41">
        <v>39007</v>
      </c>
    </row>
    <row r="1463" spans="7:17" x14ac:dyDescent="0.25">
      <c r="G1463">
        <v>2021</v>
      </c>
      <c r="H1463" s="49">
        <v>2018</v>
      </c>
      <c r="I1463" t="e">
        <f>VLOOKUP(K1463,Table3[#All],2,FALSE)</f>
        <v>#N/A</v>
      </c>
      <c r="J1463" t="s">
        <v>18</v>
      </c>
      <c r="K1463" t="s">
        <v>3366</v>
      </c>
      <c r="L1463" t="s">
        <v>9703</v>
      </c>
      <c r="M1463" s="41">
        <v>78172476</v>
      </c>
      <c r="N1463" s="41">
        <f>SUM(Table15[[#This Row],[Federal]:[Local]])</f>
        <v>1</v>
      </c>
      <c r="O1463" s="41"/>
      <c r="P1463" s="41"/>
      <c r="Q1463" s="41">
        <v>1</v>
      </c>
    </row>
    <row r="1464" spans="7:17" x14ac:dyDescent="0.25">
      <c r="G1464">
        <v>2021</v>
      </c>
      <c r="H1464" s="49">
        <v>2018</v>
      </c>
      <c r="I1464" t="e">
        <f>VLOOKUP(K1464,Table3[#All],2,FALSE)</f>
        <v>#N/A</v>
      </c>
      <c r="J1464" t="s">
        <v>18</v>
      </c>
      <c r="K1464" t="s">
        <v>3366</v>
      </c>
      <c r="L1464" t="s">
        <v>9704</v>
      </c>
      <c r="M1464" s="41">
        <v>78172476</v>
      </c>
      <c r="N1464" s="41">
        <f>SUM(Table15[[#This Row],[Federal]:[Local]])</f>
        <v>77839</v>
      </c>
      <c r="O1464" s="50">
        <v>70055</v>
      </c>
      <c r="P1464" s="41"/>
      <c r="Q1464" s="41">
        <v>7784</v>
      </c>
    </row>
    <row r="1465" spans="7:17" x14ac:dyDescent="0.25">
      <c r="G1465">
        <v>2021</v>
      </c>
      <c r="H1465" s="49">
        <v>2018</v>
      </c>
      <c r="I1465" t="e">
        <f>VLOOKUP(K1465,Table3[#All],2,FALSE)</f>
        <v>#N/A</v>
      </c>
      <c r="J1465" t="s">
        <v>18</v>
      </c>
      <c r="K1465" t="s">
        <v>3474</v>
      </c>
      <c r="L1465" t="s">
        <v>10791</v>
      </c>
      <c r="M1465" s="41">
        <v>78172476</v>
      </c>
      <c r="N1465" s="41">
        <f>SUM(Table15[[#This Row],[Federal]:[Local]])</f>
        <v>175000</v>
      </c>
      <c r="O1465" s="41">
        <v>87500</v>
      </c>
      <c r="P1465" s="41"/>
      <c r="Q1465" s="41">
        <v>87500</v>
      </c>
    </row>
    <row r="1466" spans="7:17" x14ac:dyDescent="0.25">
      <c r="G1466">
        <v>2021</v>
      </c>
      <c r="H1466" s="49">
        <v>2018</v>
      </c>
      <c r="I1466" t="e">
        <f>VLOOKUP(K1466,Table3[#All],2,FALSE)</f>
        <v>#N/A</v>
      </c>
      <c r="J1466" t="s">
        <v>18</v>
      </c>
      <c r="K1466" t="s">
        <v>3474</v>
      </c>
      <c r="L1466" t="s">
        <v>10792</v>
      </c>
      <c r="M1466" s="41">
        <v>78172476</v>
      </c>
      <c r="N1466" s="41">
        <f>SUM(Table15[[#This Row],[Federal]:[Local]])</f>
        <v>56000</v>
      </c>
      <c r="O1466" s="41">
        <v>28000</v>
      </c>
      <c r="P1466" s="41"/>
      <c r="Q1466" s="41">
        <v>28000</v>
      </c>
    </row>
    <row r="1467" spans="7:17" x14ac:dyDescent="0.25">
      <c r="G1467">
        <v>2021</v>
      </c>
      <c r="H1467" s="49">
        <v>2018</v>
      </c>
      <c r="I1467" t="e">
        <f>VLOOKUP(K1467,Table3[#All],2,FALSE)</f>
        <v>#N/A</v>
      </c>
      <c r="J1467" t="s">
        <v>18</v>
      </c>
      <c r="K1467" t="s">
        <v>3474</v>
      </c>
      <c r="L1467" t="s">
        <v>10793</v>
      </c>
      <c r="M1467" s="41">
        <v>78172476</v>
      </c>
      <c r="N1467" s="41">
        <f>SUM(Table15[[#This Row],[Federal]:[Local]])</f>
        <v>14000</v>
      </c>
      <c r="O1467" s="41">
        <v>7000</v>
      </c>
      <c r="P1467" s="41"/>
      <c r="Q1467" s="41">
        <v>7000</v>
      </c>
    </row>
    <row r="1468" spans="7:17" x14ac:dyDescent="0.25">
      <c r="G1468">
        <v>2021</v>
      </c>
      <c r="H1468" s="49">
        <v>2018</v>
      </c>
      <c r="I1468" t="e">
        <f>VLOOKUP(K1468,Table3[#All],2,FALSE)</f>
        <v>#N/A</v>
      </c>
      <c r="J1468" t="s">
        <v>51</v>
      </c>
      <c r="K1468" t="s">
        <v>10901</v>
      </c>
      <c r="L1468" t="s">
        <v>10794</v>
      </c>
      <c r="M1468" s="41">
        <v>78172476</v>
      </c>
      <c r="N1468" s="41">
        <v>3700000</v>
      </c>
      <c r="P1468" s="32"/>
      <c r="Q1468" s="32"/>
    </row>
    <row r="1469" spans="7:17" x14ac:dyDescent="0.25">
      <c r="G1469">
        <v>2021</v>
      </c>
      <c r="H1469" s="49">
        <v>2018</v>
      </c>
      <c r="I1469" t="e">
        <f>VLOOKUP(K1469,Table3[#All],2,FALSE)</f>
        <v>#N/A</v>
      </c>
      <c r="J1469" t="s">
        <v>18</v>
      </c>
      <c r="K1469" t="s">
        <v>3647</v>
      </c>
      <c r="L1469" t="s">
        <v>10795</v>
      </c>
      <c r="M1469" s="41">
        <v>78172476</v>
      </c>
      <c r="N1469" s="41">
        <f>SUM(Table15[[#This Row],[Federal]:[Local]])</f>
        <v>96255</v>
      </c>
      <c r="O1469" s="32">
        <v>86629</v>
      </c>
      <c r="P1469" s="41"/>
      <c r="Q1469" s="41">
        <v>9626</v>
      </c>
    </row>
    <row r="1470" spans="7:17" x14ac:dyDescent="0.25">
      <c r="G1470">
        <v>2021</v>
      </c>
      <c r="H1470" s="49">
        <v>2018</v>
      </c>
      <c r="I1470" t="e">
        <f>VLOOKUP(K1470,Table3[#All],2,FALSE)</f>
        <v>#N/A</v>
      </c>
      <c r="J1470" t="s">
        <v>18</v>
      </c>
      <c r="K1470" t="s">
        <v>3647</v>
      </c>
      <c r="L1470" t="s">
        <v>10796</v>
      </c>
      <c r="M1470" s="41">
        <v>78172476</v>
      </c>
      <c r="N1470" s="41">
        <f>SUM(Table15[[#This Row],[Federal]:[Local]])</f>
        <v>34020</v>
      </c>
      <c r="O1470" s="41">
        <v>30618</v>
      </c>
      <c r="P1470" s="41"/>
      <c r="Q1470" s="41">
        <v>3402</v>
      </c>
    </row>
    <row r="1471" spans="7:17" x14ac:dyDescent="0.25">
      <c r="G1471">
        <v>2021</v>
      </c>
      <c r="H1471" s="49">
        <v>2018</v>
      </c>
      <c r="I1471" t="e">
        <f>VLOOKUP(K1471,Table3[#All],2,FALSE)</f>
        <v>#N/A</v>
      </c>
      <c r="J1471" t="s">
        <v>18</v>
      </c>
      <c r="K1471" t="s">
        <v>3647</v>
      </c>
      <c r="L1471" t="s">
        <v>10797</v>
      </c>
      <c r="M1471" s="41">
        <v>78172476</v>
      </c>
      <c r="N1471" s="41">
        <f>SUM(Table15[[#This Row],[Federal]:[Local]])</f>
        <v>7998</v>
      </c>
      <c r="O1471" s="41">
        <v>7198</v>
      </c>
      <c r="P1471" s="41"/>
      <c r="Q1471" s="41">
        <v>800</v>
      </c>
    </row>
    <row r="1472" spans="7:17" x14ac:dyDescent="0.25">
      <c r="G1472">
        <v>2021</v>
      </c>
      <c r="H1472" s="49">
        <v>2018</v>
      </c>
      <c r="I1472" t="e">
        <f>VLOOKUP(K1472,Table3[#All],2,FALSE)</f>
        <v>#N/A</v>
      </c>
      <c r="J1472" t="s">
        <v>18</v>
      </c>
      <c r="K1472" t="s">
        <v>3647</v>
      </c>
      <c r="L1472" t="s">
        <v>10798</v>
      </c>
      <c r="M1472" s="41">
        <v>78172476</v>
      </c>
      <c r="N1472" s="41">
        <f>SUM(Table15[[#This Row],[Federal]:[Local]])</f>
        <v>18900</v>
      </c>
      <c r="O1472" s="41">
        <v>17010</v>
      </c>
      <c r="P1472" s="41"/>
      <c r="Q1472" s="41">
        <v>1890</v>
      </c>
    </row>
    <row r="1473" spans="7:17" x14ac:dyDescent="0.25">
      <c r="G1473">
        <v>2021</v>
      </c>
      <c r="H1473" s="49">
        <v>2018</v>
      </c>
      <c r="I1473" t="e">
        <f>VLOOKUP(K1473,Table3[#All],2,FALSE)</f>
        <v>#N/A</v>
      </c>
      <c r="J1473" t="s">
        <v>18</v>
      </c>
      <c r="K1473" t="s">
        <v>3647</v>
      </c>
      <c r="L1473" t="s">
        <v>10799</v>
      </c>
      <c r="M1473" s="41">
        <v>78172476</v>
      </c>
      <c r="N1473" s="41">
        <f>SUM(Table15[[#This Row],[Federal]:[Local]])</f>
        <v>4998</v>
      </c>
      <c r="O1473" s="41">
        <v>4498</v>
      </c>
      <c r="P1473" s="41"/>
      <c r="Q1473" s="41">
        <v>500</v>
      </c>
    </row>
    <row r="1474" spans="7:17" x14ac:dyDescent="0.25">
      <c r="G1474">
        <v>2021</v>
      </c>
      <c r="H1474" s="49">
        <v>2018</v>
      </c>
      <c r="I1474" t="e">
        <f>VLOOKUP(K1474,Table3[#All],2,FALSE)</f>
        <v>#N/A</v>
      </c>
      <c r="J1474" t="s">
        <v>18</v>
      </c>
      <c r="K1474" t="s">
        <v>3647</v>
      </c>
      <c r="L1474" t="s">
        <v>10800</v>
      </c>
      <c r="M1474" s="41">
        <v>78172476</v>
      </c>
      <c r="N1474" s="41">
        <f>SUM(Table15[[#This Row],[Federal]:[Local]])</f>
        <v>180000</v>
      </c>
      <c r="O1474" s="41">
        <v>162000</v>
      </c>
      <c r="P1474" s="41"/>
      <c r="Q1474" s="41">
        <v>18000</v>
      </c>
    </row>
    <row r="1475" spans="7:17" x14ac:dyDescent="0.25">
      <c r="G1475">
        <v>2021</v>
      </c>
      <c r="H1475" s="49">
        <v>2018</v>
      </c>
      <c r="I1475" t="e">
        <f>VLOOKUP(K1475,Table3[#All],2,FALSE)</f>
        <v>#N/A</v>
      </c>
      <c r="J1475" t="s">
        <v>18</v>
      </c>
      <c r="K1475" t="s">
        <v>3647</v>
      </c>
      <c r="L1475" t="s">
        <v>10801</v>
      </c>
      <c r="M1475" s="41">
        <v>78172476</v>
      </c>
      <c r="N1475" s="41">
        <f>SUM(Table15[[#This Row],[Federal]:[Local]])</f>
        <v>500000</v>
      </c>
      <c r="O1475" s="41">
        <v>450000</v>
      </c>
      <c r="P1475" s="41"/>
      <c r="Q1475" s="41">
        <v>50000</v>
      </c>
    </row>
    <row r="1476" spans="7:17" x14ac:dyDescent="0.25">
      <c r="G1476">
        <v>2021</v>
      </c>
      <c r="H1476" s="49">
        <v>2018</v>
      </c>
      <c r="I1476" t="e">
        <f>VLOOKUP(K1476,Table3[#All],2,FALSE)</f>
        <v>#N/A</v>
      </c>
      <c r="J1476" t="s">
        <v>18</v>
      </c>
      <c r="K1476" t="s">
        <v>3647</v>
      </c>
      <c r="L1476" t="s">
        <v>10802</v>
      </c>
      <c r="M1476" s="41">
        <v>78172476</v>
      </c>
      <c r="N1476" s="41">
        <f>SUM(Table15[[#This Row],[Federal]:[Local]])</f>
        <v>19900</v>
      </c>
      <c r="O1476" s="41">
        <v>17910</v>
      </c>
      <c r="P1476" s="41"/>
      <c r="Q1476" s="41">
        <v>1990</v>
      </c>
    </row>
    <row r="1477" spans="7:17" x14ac:dyDescent="0.25">
      <c r="G1477">
        <v>2021</v>
      </c>
      <c r="H1477" s="49">
        <v>2018</v>
      </c>
      <c r="I1477" t="e">
        <f>VLOOKUP(K1477,Table3[#All],2,FALSE)</f>
        <v>#N/A</v>
      </c>
      <c r="J1477" t="s">
        <v>18</v>
      </c>
      <c r="K1477" t="s">
        <v>3706</v>
      </c>
      <c r="L1477" t="s">
        <v>10803</v>
      </c>
      <c r="M1477" s="41">
        <v>78172476</v>
      </c>
      <c r="N1477" s="41">
        <f>SUM(Table15[[#This Row],[Federal]:[Local]])</f>
        <v>200000</v>
      </c>
      <c r="O1477" s="41">
        <v>180000</v>
      </c>
      <c r="P1477" s="41"/>
      <c r="Q1477" s="41">
        <v>20000</v>
      </c>
    </row>
    <row r="1478" spans="7:17" x14ac:dyDescent="0.25">
      <c r="G1478">
        <v>2021</v>
      </c>
      <c r="H1478" s="49">
        <v>2018</v>
      </c>
      <c r="I1478" t="e">
        <f>VLOOKUP(K1478,Table3[#All],2,FALSE)</f>
        <v>#N/A</v>
      </c>
      <c r="J1478" t="s">
        <v>18</v>
      </c>
      <c r="K1478" t="s">
        <v>3706</v>
      </c>
      <c r="L1478" t="s">
        <v>10804</v>
      </c>
      <c r="M1478" s="41">
        <v>78172476</v>
      </c>
      <c r="N1478" s="41">
        <f>SUM(Table15[[#This Row],[Federal]:[Local]])</f>
        <v>600000</v>
      </c>
      <c r="O1478" s="41">
        <v>540000</v>
      </c>
      <c r="P1478" s="41"/>
      <c r="Q1478" s="41">
        <v>60000</v>
      </c>
    </row>
    <row r="1479" spans="7:17" x14ac:dyDescent="0.25">
      <c r="G1479">
        <v>2021</v>
      </c>
      <c r="H1479" s="49">
        <v>2018</v>
      </c>
      <c r="I1479" t="e">
        <f>VLOOKUP(K1479,Table3[#All],2,FALSE)</f>
        <v>#N/A</v>
      </c>
      <c r="J1479" t="s">
        <v>18</v>
      </c>
      <c r="K1479" t="s">
        <v>3950</v>
      </c>
      <c r="L1479" t="s">
        <v>10805</v>
      </c>
      <c r="M1479" s="41">
        <v>78172476</v>
      </c>
      <c r="N1479" s="41">
        <f>SUM(Table15[[#This Row],[Federal]:[Local]])</f>
        <v>55000</v>
      </c>
      <c r="O1479" s="41">
        <v>49500</v>
      </c>
      <c r="P1479" s="41"/>
      <c r="Q1479" s="41">
        <v>5500</v>
      </c>
    </row>
    <row r="1480" spans="7:17" x14ac:dyDescent="0.25">
      <c r="G1480">
        <v>2021</v>
      </c>
      <c r="H1480" s="49">
        <v>2018</v>
      </c>
      <c r="I1480" t="e">
        <f>VLOOKUP(K1480,Table3[#All],2,FALSE)</f>
        <v>#N/A</v>
      </c>
      <c r="J1480" t="s">
        <v>18</v>
      </c>
      <c r="K1480" t="s">
        <v>3950</v>
      </c>
      <c r="L1480" t="s">
        <v>10806</v>
      </c>
      <c r="M1480" s="41">
        <v>78172476</v>
      </c>
      <c r="N1480" s="41">
        <f>SUM(Table15[[#This Row],[Federal]:[Local]])</f>
        <v>120300</v>
      </c>
      <c r="O1480" s="41">
        <v>108270</v>
      </c>
      <c r="P1480" s="41"/>
      <c r="Q1480" s="41">
        <v>12030</v>
      </c>
    </row>
    <row r="1481" spans="7:17" x14ac:dyDescent="0.25">
      <c r="G1481">
        <v>2021</v>
      </c>
      <c r="H1481" s="49">
        <v>2018</v>
      </c>
      <c r="I1481" t="e">
        <f>VLOOKUP(K1481,Table3[#All],2,FALSE)</f>
        <v>#N/A</v>
      </c>
      <c r="J1481" t="s">
        <v>18</v>
      </c>
      <c r="K1481" t="s">
        <v>3950</v>
      </c>
      <c r="L1481" t="s">
        <v>10807</v>
      </c>
      <c r="M1481" s="41">
        <v>78172476</v>
      </c>
      <c r="N1481" s="41">
        <f>SUM(Table15[[#This Row],[Federal]:[Local]])</f>
        <v>56400</v>
      </c>
      <c r="O1481" s="41">
        <v>50760</v>
      </c>
      <c r="P1481" s="41"/>
      <c r="Q1481" s="41">
        <v>5640</v>
      </c>
    </row>
    <row r="1482" spans="7:17" x14ac:dyDescent="0.25">
      <c r="G1482">
        <v>2021</v>
      </c>
      <c r="H1482" s="49">
        <v>2018</v>
      </c>
      <c r="I1482" t="e">
        <f>VLOOKUP(K1482,Table3[#All],2,FALSE)</f>
        <v>#N/A</v>
      </c>
      <c r="J1482" t="s">
        <v>18</v>
      </c>
      <c r="K1482" t="s">
        <v>3950</v>
      </c>
      <c r="L1482" t="s">
        <v>10808</v>
      </c>
      <c r="M1482" s="41">
        <v>78172476</v>
      </c>
      <c r="N1482" s="41">
        <f>SUM(Table15[[#This Row],[Federal]:[Local]])</f>
        <v>376000</v>
      </c>
      <c r="O1482" s="41">
        <v>338400</v>
      </c>
      <c r="P1482" s="41"/>
      <c r="Q1482" s="41">
        <v>37600</v>
      </c>
    </row>
    <row r="1483" spans="7:17" x14ac:dyDescent="0.25">
      <c r="G1483">
        <v>2021</v>
      </c>
      <c r="H1483" s="49">
        <v>2018</v>
      </c>
      <c r="I1483" t="e">
        <f>VLOOKUP(K1483,Table3[#All],2,FALSE)</f>
        <v>#N/A</v>
      </c>
      <c r="J1483" t="s">
        <v>18</v>
      </c>
      <c r="K1483" t="s">
        <v>4093</v>
      </c>
      <c r="L1483" t="s">
        <v>10809</v>
      </c>
      <c r="M1483" s="41">
        <v>78172476</v>
      </c>
      <c r="N1483" s="41">
        <f>SUM(Table15[[#This Row],[Federal]:[Local]])</f>
        <v>4120000</v>
      </c>
      <c r="O1483" s="41">
        <v>3708000</v>
      </c>
      <c r="P1483" s="41"/>
      <c r="Q1483" s="41">
        <v>412000</v>
      </c>
    </row>
    <row r="1484" spans="7:17" x14ac:dyDescent="0.25">
      <c r="G1484">
        <v>2021</v>
      </c>
      <c r="H1484" s="49">
        <v>2018</v>
      </c>
      <c r="I1484" t="e">
        <f>VLOOKUP(K1484,Table3[#All],2,FALSE)</f>
        <v>#N/A</v>
      </c>
      <c r="J1484" t="s">
        <v>18</v>
      </c>
      <c r="K1484" t="s">
        <v>4093</v>
      </c>
      <c r="L1484" t="s">
        <v>10810</v>
      </c>
      <c r="M1484" s="41">
        <v>78172476</v>
      </c>
      <c r="N1484" s="41">
        <f>SUM(Table15[[#This Row],[Federal]:[Local]])</f>
        <v>410000</v>
      </c>
      <c r="O1484" s="41">
        <v>369000</v>
      </c>
      <c r="P1484" s="41"/>
      <c r="Q1484" s="41">
        <v>41000</v>
      </c>
    </row>
    <row r="1485" spans="7:17" x14ac:dyDescent="0.25">
      <c r="G1485">
        <v>2021</v>
      </c>
      <c r="H1485" s="49">
        <v>2018</v>
      </c>
      <c r="I1485" t="e">
        <f>VLOOKUP(K1485,Table3[#All],2,FALSE)</f>
        <v>#N/A</v>
      </c>
      <c r="J1485" t="s">
        <v>18</v>
      </c>
      <c r="K1485" t="s">
        <v>4093</v>
      </c>
      <c r="L1485" t="s">
        <v>10811</v>
      </c>
      <c r="M1485" s="41">
        <v>78172476</v>
      </c>
      <c r="N1485" s="41">
        <f>SUM(Table15[[#This Row],[Federal]:[Local]])</f>
        <v>400000</v>
      </c>
      <c r="O1485" s="41">
        <v>360000</v>
      </c>
      <c r="P1485" s="41"/>
      <c r="Q1485" s="41">
        <v>40000</v>
      </c>
    </row>
    <row r="1486" spans="7:17" x14ac:dyDescent="0.25">
      <c r="G1486">
        <v>2021</v>
      </c>
      <c r="H1486" s="49">
        <v>2018</v>
      </c>
      <c r="I1486" t="e">
        <f>VLOOKUP(K1486,Table3[#All],2,FALSE)</f>
        <v>#N/A</v>
      </c>
      <c r="J1486" t="s">
        <v>18</v>
      </c>
      <c r="K1486" t="s">
        <v>4413</v>
      </c>
      <c r="L1486" t="s">
        <v>10812</v>
      </c>
      <c r="M1486" s="41">
        <v>78172476</v>
      </c>
      <c r="N1486" s="41">
        <f>SUM(Table15[[#This Row],[Federal]:[Local]])</f>
        <v>37000</v>
      </c>
      <c r="O1486" s="41">
        <v>33300</v>
      </c>
      <c r="P1486" s="41"/>
      <c r="Q1486" s="41">
        <v>3700</v>
      </c>
    </row>
    <row r="1487" spans="7:17" x14ac:dyDescent="0.25">
      <c r="G1487">
        <v>2021</v>
      </c>
      <c r="H1487" s="49">
        <v>2018</v>
      </c>
      <c r="I1487" t="e">
        <f>VLOOKUP(K1487,Table3[#All],2,FALSE)</f>
        <v>#N/A</v>
      </c>
      <c r="J1487" t="s">
        <v>18</v>
      </c>
      <c r="K1487" t="s">
        <v>4413</v>
      </c>
      <c r="L1487" t="s">
        <v>10813</v>
      </c>
      <c r="M1487" s="41">
        <v>78172476</v>
      </c>
      <c r="N1487" s="41">
        <f>SUM(Table15[[#This Row],[Federal]:[Local]])</f>
        <v>111250</v>
      </c>
      <c r="O1487" s="41">
        <v>100125</v>
      </c>
      <c r="P1487" s="41"/>
      <c r="Q1487" s="41">
        <v>11125</v>
      </c>
    </row>
    <row r="1488" spans="7:17" x14ac:dyDescent="0.25">
      <c r="G1488">
        <v>2021</v>
      </c>
      <c r="H1488" s="49">
        <v>2018</v>
      </c>
      <c r="I1488" t="e">
        <f>VLOOKUP(K1488,Table3[#All],2,FALSE)</f>
        <v>#N/A</v>
      </c>
      <c r="J1488" t="s">
        <v>18</v>
      </c>
      <c r="K1488" t="s">
        <v>4413</v>
      </c>
      <c r="L1488" t="s">
        <v>10814</v>
      </c>
      <c r="M1488" s="41">
        <v>78172476</v>
      </c>
      <c r="N1488" s="41">
        <f>SUM(Table15[[#This Row],[Federal]:[Local]])</f>
        <v>25000</v>
      </c>
      <c r="O1488" s="41">
        <v>22500</v>
      </c>
      <c r="P1488" s="41"/>
      <c r="Q1488" s="41">
        <v>2500</v>
      </c>
    </row>
    <row r="1489" spans="7:17" x14ac:dyDescent="0.25">
      <c r="G1489">
        <v>2021</v>
      </c>
      <c r="H1489" s="49">
        <v>2018</v>
      </c>
      <c r="I1489" t="e">
        <f>VLOOKUP(K1489,Table3[#All],2,FALSE)</f>
        <v>#N/A</v>
      </c>
      <c r="J1489" t="s">
        <v>18</v>
      </c>
      <c r="K1489" t="s">
        <v>4413</v>
      </c>
      <c r="L1489" t="s">
        <v>10815</v>
      </c>
      <c r="M1489" s="41">
        <v>78172476</v>
      </c>
      <c r="N1489" s="41">
        <f>SUM(Table15[[#This Row],[Federal]:[Local]])</f>
        <v>56000</v>
      </c>
      <c r="O1489" s="41">
        <v>50400</v>
      </c>
      <c r="P1489" s="41"/>
      <c r="Q1489" s="41">
        <v>5600</v>
      </c>
    </row>
    <row r="1490" spans="7:17" x14ac:dyDescent="0.25">
      <c r="G1490">
        <v>2021</v>
      </c>
      <c r="H1490" s="49">
        <v>2018</v>
      </c>
      <c r="I1490" t="e">
        <f>VLOOKUP(K1490,Table3[#All],2,FALSE)</f>
        <v>#N/A</v>
      </c>
      <c r="J1490" t="s">
        <v>18</v>
      </c>
      <c r="K1490" t="s">
        <v>4413</v>
      </c>
      <c r="L1490" t="s">
        <v>10816</v>
      </c>
      <c r="M1490" s="41">
        <v>78172476</v>
      </c>
      <c r="N1490" s="41">
        <f>SUM(Table15[[#This Row],[Federal]:[Local]])</f>
        <v>2200</v>
      </c>
      <c r="O1490" s="41">
        <v>1980</v>
      </c>
      <c r="P1490" s="41"/>
      <c r="Q1490" s="41">
        <v>220</v>
      </c>
    </row>
    <row r="1491" spans="7:17" x14ac:dyDescent="0.25">
      <c r="G1491">
        <v>2021</v>
      </c>
      <c r="H1491" s="49">
        <v>2018</v>
      </c>
      <c r="I1491" t="e">
        <f>VLOOKUP(K1491,Table3[#All],2,FALSE)</f>
        <v>#N/A</v>
      </c>
      <c r="J1491" t="s">
        <v>18</v>
      </c>
      <c r="K1491" t="s">
        <v>4413</v>
      </c>
      <c r="L1491" t="s">
        <v>10817</v>
      </c>
      <c r="M1491" s="41">
        <v>78172476</v>
      </c>
      <c r="N1491" s="41">
        <f>SUM(Table15[[#This Row],[Federal]:[Local]])</f>
        <v>600000</v>
      </c>
      <c r="O1491" s="41">
        <v>540000</v>
      </c>
      <c r="P1491" s="41"/>
      <c r="Q1491" s="41">
        <v>60000</v>
      </c>
    </row>
    <row r="1492" spans="7:17" x14ac:dyDescent="0.25">
      <c r="G1492">
        <v>2021</v>
      </c>
      <c r="H1492" s="49">
        <v>2018</v>
      </c>
      <c r="I1492" t="e">
        <f>VLOOKUP(K1492,Table3[#All],2,FALSE)</f>
        <v>#N/A</v>
      </c>
      <c r="J1492" t="s">
        <v>18</v>
      </c>
      <c r="K1492" t="s">
        <v>10706</v>
      </c>
      <c r="L1492" t="s">
        <v>10653</v>
      </c>
      <c r="M1492" s="41">
        <v>78172476</v>
      </c>
      <c r="N1492" s="41">
        <f>SUM(Table15[[#This Row],[Federal]:[Local]])</f>
        <v>45000</v>
      </c>
      <c r="O1492" s="41"/>
      <c r="P1492" s="41">
        <v>40500</v>
      </c>
      <c r="Q1492" s="41">
        <v>4500</v>
      </c>
    </row>
    <row r="1493" spans="7:17" x14ac:dyDescent="0.25">
      <c r="G1493">
        <v>2021</v>
      </c>
      <c r="H1493" s="49">
        <v>2018</v>
      </c>
      <c r="I1493" t="e">
        <f>VLOOKUP(K1493,Table3[#All],2,FALSE)</f>
        <v>#N/A</v>
      </c>
      <c r="J1493" t="s">
        <v>18</v>
      </c>
      <c r="K1493" t="s">
        <v>10706</v>
      </c>
      <c r="L1493" t="s">
        <v>10818</v>
      </c>
      <c r="M1493" s="41">
        <v>78172476</v>
      </c>
      <c r="N1493" s="41">
        <f>SUM(Table15[[#This Row],[Federal]:[Local]])</f>
        <v>15000</v>
      </c>
      <c r="O1493" s="41"/>
      <c r="P1493" s="41">
        <v>13500</v>
      </c>
      <c r="Q1493" s="41">
        <v>1500</v>
      </c>
    </row>
    <row r="1494" spans="7:17" x14ac:dyDescent="0.25">
      <c r="G1494">
        <v>2021</v>
      </c>
      <c r="H1494" s="49">
        <v>2018</v>
      </c>
      <c r="I1494" t="e">
        <f>VLOOKUP(K1494,Table3[#All],2,FALSE)</f>
        <v>#N/A</v>
      </c>
      <c r="J1494" t="s">
        <v>18</v>
      </c>
      <c r="K1494" t="s">
        <v>10706</v>
      </c>
      <c r="L1494" t="s">
        <v>10819</v>
      </c>
      <c r="M1494" s="41">
        <v>78172476</v>
      </c>
      <c r="N1494" s="41">
        <f>SUM(Table15[[#This Row],[Federal]:[Local]])</f>
        <v>135000</v>
      </c>
      <c r="O1494" s="41"/>
      <c r="P1494" s="41">
        <v>121500</v>
      </c>
      <c r="Q1494" s="41">
        <v>13500</v>
      </c>
    </row>
    <row r="1495" spans="7:17" x14ac:dyDescent="0.25">
      <c r="G1495">
        <v>2021</v>
      </c>
      <c r="H1495" s="49">
        <v>2018</v>
      </c>
      <c r="I1495" t="e">
        <f>VLOOKUP(K1495,Table3[#All],2,FALSE)</f>
        <v>#N/A</v>
      </c>
      <c r="J1495" t="s">
        <v>18</v>
      </c>
      <c r="K1495" t="s">
        <v>10706</v>
      </c>
      <c r="L1495" t="s">
        <v>10820</v>
      </c>
      <c r="M1495" s="41">
        <v>78172476</v>
      </c>
      <c r="N1495" s="41">
        <f>SUM(Table15[[#This Row],[Federal]:[Local]])</f>
        <v>10000</v>
      </c>
      <c r="O1495" s="41"/>
      <c r="P1495" s="41">
        <v>9000</v>
      </c>
      <c r="Q1495" s="41">
        <v>1000</v>
      </c>
    </row>
    <row r="1496" spans="7:17" x14ac:dyDescent="0.25">
      <c r="G1496">
        <v>2021</v>
      </c>
      <c r="H1496" s="49">
        <v>2018</v>
      </c>
      <c r="I1496" t="e">
        <f>VLOOKUP(K1496,Table3[#All],2,FALSE)</f>
        <v>#N/A</v>
      </c>
      <c r="J1496" t="s">
        <v>18</v>
      </c>
      <c r="K1496" t="s">
        <v>10706</v>
      </c>
      <c r="L1496" t="s">
        <v>10821</v>
      </c>
      <c r="M1496" s="41">
        <v>78172476</v>
      </c>
      <c r="N1496" s="41">
        <f>SUM(Table15[[#This Row],[Federal]:[Local]])</f>
        <v>25000</v>
      </c>
      <c r="O1496" s="41"/>
      <c r="P1496" s="41">
        <v>22500</v>
      </c>
      <c r="Q1496" s="41">
        <v>2500</v>
      </c>
    </row>
    <row r="1497" spans="7:17" x14ac:dyDescent="0.25">
      <c r="G1497">
        <v>2021</v>
      </c>
      <c r="H1497" s="49">
        <v>2018</v>
      </c>
      <c r="I1497" t="e">
        <f>VLOOKUP(K1497,Table3[#All],2,FALSE)</f>
        <v>#N/A</v>
      </c>
      <c r="J1497" t="s">
        <v>18</v>
      </c>
      <c r="K1497" t="s">
        <v>10706</v>
      </c>
      <c r="L1497" t="s">
        <v>10822</v>
      </c>
      <c r="M1497" s="41">
        <v>78172476</v>
      </c>
      <c r="N1497" s="41">
        <f>SUM(Table15[[#This Row],[Federal]:[Local]])</f>
        <v>10000</v>
      </c>
      <c r="O1497" s="41"/>
      <c r="P1497" s="41">
        <v>9000</v>
      </c>
      <c r="Q1497" s="41">
        <v>1000</v>
      </c>
    </row>
    <row r="1498" spans="7:17" x14ac:dyDescent="0.25">
      <c r="G1498">
        <v>2021</v>
      </c>
      <c r="H1498" s="49">
        <v>2018</v>
      </c>
      <c r="I1498" t="e">
        <f>VLOOKUP(K1498,Table3[#All],2,FALSE)</f>
        <v>#N/A</v>
      </c>
      <c r="J1498" t="s">
        <v>18</v>
      </c>
      <c r="K1498" t="s">
        <v>10706</v>
      </c>
      <c r="L1498" t="s">
        <v>10823</v>
      </c>
      <c r="M1498" s="41">
        <v>78172476</v>
      </c>
      <c r="N1498" s="41">
        <f>SUM(Table15[[#This Row],[Federal]:[Local]])</f>
        <v>20000</v>
      </c>
      <c r="O1498" s="41"/>
      <c r="P1498" s="41">
        <v>18000</v>
      </c>
      <c r="Q1498" s="41">
        <v>2000</v>
      </c>
    </row>
    <row r="1499" spans="7:17" x14ac:dyDescent="0.25">
      <c r="G1499">
        <v>2021</v>
      </c>
      <c r="H1499" s="49">
        <v>2018</v>
      </c>
      <c r="I1499" t="e">
        <f>VLOOKUP(K1499,Table3[#All],2,FALSE)</f>
        <v>#N/A</v>
      </c>
      <c r="J1499" t="s">
        <v>18</v>
      </c>
      <c r="K1499" t="s">
        <v>5223</v>
      </c>
      <c r="L1499" t="s">
        <v>10824</v>
      </c>
      <c r="M1499" s="41">
        <v>78172476</v>
      </c>
      <c r="N1499" s="41">
        <f>SUM(Table15[[#This Row],[Federal]:[Local]])</f>
        <v>1355000</v>
      </c>
      <c r="O1499" s="41"/>
      <c r="P1499" s="41">
        <v>1219500</v>
      </c>
      <c r="Q1499" s="41">
        <v>135500</v>
      </c>
    </row>
    <row r="1500" spans="7:17" x14ac:dyDescent="0.25">
      <c r="G1500">
        <v>2021</v>
      </c>
      <c r="H1500" s="49">
        <v>2018</v>
      </c>
      <c r="I1500" t="e">
        <f>VLOOKUP(K1500,Table3[#All],2,FALSE)</f>
        <v>#N/A</v>
      </c>
      <c r="J1500" t="s">
        <v>18</v>
      </c>
      <c r="K1500" t="s">
        <v>5567</v>
      </c>
      <c r="L1500" t="s">
        <v>10825</v>
      </c>
      <c r="M1500" s="41">
        <v>78172476</v>
      </c>
      <c r="N1500" s="41">
        <f>SUM(Table15[[#This Row],[Federal]:[Local]])</f>
        <v>51000</v>
      </c>
      <c r="O1500" s="41">
        <v>45900</v>
      </c>
      <c r="P1500" s="41"/>
      <c r="Q1500" s="41">
        <v>5100</v>
      </c>
    </row>
    <row r="1501" spans="7:17" x14ac:dyDescent="0.25">
      <c r="G1501">
        <v>2021</v>
      </c>
      <c r="H1501" s="49">
        <v>2018</v>
      </c>
      <c r="I1501" t="e">
        <f>VLOOKUP(K1501,Table3[#All],2,FALSE)</f>
        <v>#N/A</v>
      </c>
      <c r="J1501" t="s">
        <v>18</v>
      </c>
      <c r="K1501" t="s">
        <v>5567</v>
      </c>
      <c r="L1501" t="s">
        <v>10826</v>
      </c>
      <c r="M1501" s="41">
        <v>78172476</v>
      </c>
      <c r="N1501" s="41">
        <f>SUM(Table15[[#This Row],[Federal]:[Local]])</f>
        <v>264000</v>
      </c>
      <c r="O1501" s="41">
        <v>237600</v>
      </c>
      <c r="P1501" s="41"/>
      <c r="Q1501" s="41">
        <v>26400</v>
      </c>
    </row>
    <row r="1502" spans="7:17" x14ac:dyDescent="0.25">
      <c r="G1502">
        <v>2021</v>
      </c>
      <c r="H1502" s="49">
        <v>2018</v>
      </c>
      <c r="I1502" t="e">
        <f>VLOOKUP(K1502,Table3[#All],2,FALSE)</f>
        <v>#N/A</v>
      </c>
      <c r="J1502" t="s">
        <v>18</v>
      </c>
      <c r="K1502" t="s">
        <v>5567</v>
      </c>
      <c r="L1502" t="s">
        <v>10827</v>
      </c>
      <c r="M1502" s="41">
        <v>78172476</v>
      </c>
      <c r="N1502" s="41">
        <f>SUM(Table15[[#This Row],[Federal]:[Local]])</f>
        <v>24319</v>
      </c>
      <c r="O1502" s="41">
        <v>21887</v>
      </c>
      <c r="P1502" s="41"/>
      <c r="Q1502" s="41">
        <v>2432</v>
      </c>
    </row>
    <row r="1503" spans="7:17" x14ac:dyDescent="0.25">
      <c r="G1503">
        <v>2021</v>
      </c>
      <c r="H1503" s="49">
        <v>2018</v>
      </c>
      <c r="I1503" t="e">
        <f>VLOOKUP(K1503,Table3[#All],2,FALSE)</f>
        <v>#N/A</v>
      </c>
      <c r="J1503" t="s">
        <v>18</v>
      </c>
      <c r="K1503" t="s">
        <v>5567</v>
      </c>
      <c r="L1503" t="s">
        <v>10828</v>
      </c>
      <c r="M1503" s="41">
        <v>78172476</v>
      </c>
      <c r="N1503" s="41">
        <f>SUM(Table15[[#This Row],[Federal]:[Local]])</f>
        <v>134166</v>
      </c>
      <c r="O1503" s="41">
        <v>120749</v>
      </c>
      <c r="P1503" s="41"/>
      <c r="Q1503" s="41">
        <v>13417</v>
      </c>
    </row>
    <row r="1504" spans="7:17" x14ac:dyDescent="0.25">
      <c r="G1504">
        <v>2021</v>
      </c>
      <c r="H1504" s="49">
        <v>2018</v>
      </c>
      <c r="I1504" t="str">
        <f>VLOOKUP(K1504,Table3[#All],2,FALSE)</f>
        <v>JWY</v>
      </c>
      <c r="J1504" t="s">
        <v>51</v>
      </c>
      <c r="K1504" t="s">
        <v>10893</v>
      </c>
      <c r="L1504" t="s">
        <v>10829</v>
      </c>
      <c r="M1504" s="41">
        <v>78172476</v>
      </c>
      <c r="N1504" s="41">
        <f>SUM(Table15[[#This Row],[Federal]:[Local]])</f>
        <v>400000</v>
      </c>
      <c r="O1504" s="41">
        <v>360000</v>
      </c>
      <c r="P1504" s="41"/>
      <c r="Q1504" s="41">
        <v>40000</v>
      </c>
    </row>
    <row r="1505" spans="7:17" x14ac:dyDescent="0.25">
      <c r="G1505">
        <v>2021</v>
      </c>
      <c r="H1505" s="49">
        <v>2018</v>
      </c>
      <c r="I1505" t="str">
        <f>VLOOKUP(K1505,Table3[#All],2,FALSE)</f>
        <v>JWY</v>
      </c>
      <c r="J1505" t="s">
        <v>51</v>
      </c>
      <c r="K1505" t="s">
        <v>10893</v>
      </c>
      <c r="L1505" t="s">
        <v>10830</v>
      </c>
      <c r="M1505" s="41">
        <v>78172476</v>
      </c>
      <c r="N1505" s="41">
        <f>SUM(Table15[[#This Row],[Federal]:[Local]])</f>
        <v>59900</v>
      </c>
      <c r="O1505" s="41">
        <v>53910</v>
      </c>
      <c r="P1505" s="41"/>
      <c r="Q1505" s="41">
        <v>5990</v>
      </c>
    </row>
    <row r="1506" spans="7:17" x14ac:dyDescent="0.25">
      <c r="G1506">
        <v>2021</v>
      </c>
      <c r="H1506" s="49">
        <v>2018</v>
      </c>
      <c r="I1506" t="str">
        <f>VLOOKUP(K1506,Table3[#All],2,FALSE)</f>
        <v>JWY</v>
      </c>
      <c r="J1506" t="s">
        <v>51</v>
      </c>
      <c r="K1506" t="s">
        <v>10893</v>
      </c>
      <c r="L1506" t="s">
        <v>10831</v>
      </c>
      <c r="M1506" s="41">
        <v>78172476</v>
      </c>
      <c r="N1506" s="41">
        <f>SUM(Table15[[#This Row],[Federal]:[Local]])</f>
        <v>7500</v>
      </c>
      <c r="O1506" s="41">
        <v>6750</v>
      </c>
      <c r="P1506" s="41"/>
      <c r="Q1506" s="41">
        <v>750</v>
      </c>
    </row>
    <row r="1507" spans="7:17" x14ac:dyDescent="0.25">
      <c r="G1507">
        <v>2021</v>
      </c>
      <c r="H1507" s="49">
        <v>2018</v>
      </c>
      <c r="I1507" t="str">
        <f>VLOOKUP(K1507,Table3[#All],2,FALSE)</f>
        <v>JWY</v>
      </c>
      <c r="J1507" t="s">
        <v>51</v>
      </c>
      <c r="K1507" t="s">
        <v>10893</v>
      </c>
      <c r="L1507" t="s">
        <v>10832</v>
      </c>
      <c r="M1507" s="41">
        <v>78172476</v>
      </c>
      <c r="N1507" s="41">
        <f>SUM(Table15[[#This Row],[Federal]:[Local]])</f>
        <v>5000</v>
      </c>
      <c r="O1507" s="41">
        <v>4500</v>
      </c>
      <c r="P1507" s="41"/>
      <c r="Q1507" s="41">
        <v>500</v>
      </c>
    </row>
    <row r="1508" spans="7:17" x14ac:dyDescent="0.25">
      <c r="G1508">
        <v>2021</v>
      </c>
      <c r="H1508" s="49">
        <v>2018</v>
      </c>
      <c r="I1508" t="e">
        <f>VLOOKUP(K1508,Table3[#All],2,FALSE)</f>
        <v>#N/A</v>
      </c>
      <c r="J1508" t="s">
        <v>18</v>
      </c>
      <c r="K1508" t="s">
        <v>5740</v>
      </c>
      <c r="L1508" t="s">
        <v>10833</v>
      </c>
      <c r="M1508" s="41">
        <v>78172476</v>
      </c>
      <c r="N1508" s="41">
        <f>SUM(Table15[[#This Row],[Federal]:[Local]])</f>
        <v>3172500</v>
      </c>
      <c r="O1508" s="41">
        <v>2855250</v>
      </c>
      <c r="P1508" s="41"/>
      <c r="Q1508" s="41">
        <v>317250</v>
      </c>
    </row>
    <row r="1509" spans="7:17" x14ac:dyDescent="0.25">
      <c r="G1509">
        <v>2021</v>
      </c>
      <c r="H1509" s="49">
        <v>2018</v>
      </c>
      <c r="I1509" t="e">
        <f>VLOOKUP(K1509,Table3[#All],2,FALSE)</f>
        <v>#N/A</v>
      </c>
      <c r="J1509" t="s">
        <v>18</v>
      </c>
      <c r="K1509" t="s">
        <v>10834</v>
      </c>
      <c r="L1509" t="s">
        <v>9864</v>
      </c>
      <c r="M1509" s="41">
        <v>78172476</v>
      </c>
      <c r="N1509" s="41">
        <f>SUM(Table15[[#This Row],[Federal]:[Local]])</f>
        <v>200000</v>
      </c>
      <c r="O1509" s="41"/>
      <c r="P1509" s="41">
        <v>150000</v>
      </c>
      <c r="Q1509" s="41">
        <v>50000</v>
      </c>
    </row>
    <row r="1510" spans="7:17" x14ac:dyDescent="0.25">
      <c r="G1510">
        <v>2021</v>
      </c>
      <c r="H1510" s="49">
        <v>2018</v>
      </c>
      <c r="I1510" t="e">
        <f>VLOOKUP(K1510,Table3[#All],2,FALSE)</f>
        <v>#N/A</v>
      </c>
      <c r="J1510" t="s">
        <v>18</v>
      </c>
      <c r="K1510" t="s">
        <v>6746</v>
      </c>
      <c r="L1510" t="s">
        <v>10835</v>
      </c>
      <c r="M1510" s="41">
        <v>78172476</v>
      </c>
      <c r="N1510" s="41">
        <f>SUM(Table15[[#This Row],[Federal]:[Local]])</f>
        <v>40000</v>
      </c>
      <c r="O1510" s="41">
        <v>36000</v>
      </c>
      <c r="P1510" s="41"/>
      <c r="Q1510" s="41">
        <v>4000</v>
      </c>
    </row>
    <row r="1511" spans="7:17" x14ac:dyDescent="0.25">
      <c r="G1511">
        <v>2021</v>
      </c>
      <c r="H1511" s="49">
        <v>2018</v>
      </c>
      <c r="I1511" t="e">
        <f>VLOOKUP(K1511,Table3[#All],2,FALSE)</f>
        <v>#N/A</v>
      </c>
      <c r="J1511" t="s">
        <v>18</v>
      </c>
      <c r="K1511" t="s">
        <v>6746</v>
      </c>
      <c r="L1511" t="s">
        <v>10836</v>
      </c>
      <c r="M1511" s="41">
        <v>78172476</v>
      </c>
      <c r="N1511" s="41">
        <f>SUM(Table15[[#This Row],[Federal]:[Local]])</f>
        <v>285000</v>
      </c>
      <c r="O1511" s="41">
        <v>256500</v>
      </c>
      <c r="P1511" s="41"/>
      <c r="Q1511" s="41">
        <v>28500</v>
      </c>
    </row>
    <row r="1512" spans="7:17" x14ac:dyDescent="0.25">
      <c r="G1512">
        <v>2021</v>
      </c>
      <c r="H1512" s="49">
        <v>2018</v>
      </c>
      <c r="I1512" t="e">
        <f>VLOOKUP(K1512,Table3[#All],2,FALSE)</f>
        <v>#N/A</v>
      </c>
      <c r="J1512" t="s">
        <v>18</v>
      </c>
      <c r="K1512" t="s">
        <v>6746</v>
      </c>
      <c r="L1512" t="s">
        <v>10837</v>
      </c>
      <c r="M1512" s="41">
        <v>78172476</v>
      </c>
      <c r="N1512" s="41">
        <f>SUM(Table15[[#This Row],[Federal]:[Local]])</f>
        <v>29500</v>
      </c>
      <c r="O1512" s="41">
        <v>26550</v>
      </c>
      <c r="P1512" s="41"/>
      <c r="Q1512" s="50">
        <v>2950</v>
      </c>
    </row>
    <row r="1513" spans="7:17" x14ac:dyDescent="0.25">
      <c r="G1513">
        <v>2021</v>
      </c>
      <c r="H1513" s="49">
        <v>2018</v>
      </c>
      <c r="I1513" t="e">
        <f>VLOOKUP(K1513,Table3[#All],2,FALSE)</f>
        <v>#N/A</v>
      </c>
      <c r="J1513" t="s">
        <v>18</v>
      </c>
      <c r="K1513" t="s">
        <v>6746</v>
      </c>
      <c r="L1513" t="s">
        <v>10838</v>
      </c>
      <c r="M1513" s="41">
        <v>78172476</v>
      </c>
      <c r="N1513" s="41">
        <f>SUM(Table15[[#This Row],[Federal]:[Local]])</f>
        <v>450000</v>
      </c>
      <c r="O1513" s="41">
        <v>405000</v>
      </c>
      <c r="P1513" s="41"/>
      <c r="Q1513" s="41">
        <v>45000</v>
      </c>
    </row>
    <row r="1514" spans="7:17" x14ac:dyDescent="0.25">
      <c r="G1514">
        <v>2021</v>
      </c>
      <c r="H1514" s="49">
        <v>2018</v>
      </c>
      <c r="I1514" t="e">
        <f>VLOOKUP(K1514,Table3[#All],2,FALSE)</f>
        <v>#N/A</v>
      </c>
      <c r="J1514" t="s">
        <v>18</v>
      </c>
      <c r="K1514" t="s">
        <v>7291</v>
      </c>
      <c r="L1514" t="s">
        <v>10839</v>
      </c>
      <c r="M1514" s="41">
        <v>78172476</v>
      </c>
      <c r="N1514" s="41">
        <f>SUM(Table15[[#This Row],[Federal]:[Local]])</f>
        <v>43002</v>
      </c>
      <c r="O1514" s="41">
        <v>38701</v>
      </c>
      <c r="P1514" s="41"/>
      <c r="Q1514" s="41">
        <v>4301</v>
      </c>
    </row>
    <row r="1515" spans="7:17" x14ac:dyDescent="0.25">
      <c r="G1515">
        <v>2021</v>
      </c>
      <c r="H1515" s="49">
        <v>2018</v>
      </c>
      <c r="I1515" t="e">
        <f>VLOOKUP(K1515,Table3[#All],2,FALSE)</f>
        <v>#N/A</v>
      </c>
      <c r="J1515" t="s">
        <v>18</v>
      </c>
      <c r="K1515" t="s">
        <v>7291</v>
      </c>
      <c r="L1515" t="s">
        <v>10840</v>
      </c>
      <c r="M1515" s="41">
        <v>78172476</v>
      </c>
      <c r="N1515" s="41">
        <f>SUM(Table15[[#This Row],[Federal]:[Local]])</f>
        <v>325000</v>
      </c>
      <c r="O1515" s="41">
        <v>292500</v>
      </c>
      <c r="P1515" s="41"/>
      <c r="Q1515" s="41">
        <v>32500</v>
      </c>
    </row>
    <row r="1516" spans="7:17" x14ac:dyDescent="0.25">
      <c r="G1516">
        <v>2021</v>
      </c>
      <c r="H1516" s="49">
        <v>2018</v>
      </c>
      <c r="I1516" t="e">
        <f>VLOOKUP(K1516,Table3[#All],2,FALSE)</f>
        <v>#N/A</v>
      </c>
      <c r="J1516" t="s">
        <v>18</v>
      </c>
      <c r="K1516" t="s">
        <v>7291</v>
      </c>
      <c r="L1516" t="s">
        <v>10841</v>
      </c>
      <c r="M1516" s="41">
        <v>78172476</v>
      </c>
      <c r="N1516" s="41">
        <f>SUM(Table15[[#This Row],[Federal]:[Local]])</f>
        <v>180000</v>
      </c>
      <c r="O1516" s="41">
        <v>162000</v>
      </c>
      <c r="P1516" s="41"/>
      <c r="Q1516" s="41">
        <v>18000</v>
      </c>
    </row>
    <row r="1517" spans="7:17" x14ac:dyDescent="0.25">
      <c r="G1517">
        <v>2021</v>
      </c>
      <c r="H1517" s="49">
        <v>2018</v>
      </c>
      <c r="I1517" t="e">
        <f>VLOOKUP(K1517,Table3[#All],2,FALSE)</f>
        <v>#N/A</v>
      </c>
      <c r="J1517" t="s">
        <v>18</v>
      </c>
      <c r="K1517" t="s">
        <v>7291</v>
      </c>
      <c r="L1517" t="s">
        <v>10842</v>
      </c>
      <c r="M1517" s="41">
        <v>78172476</v>
      </c>
      <c r="N1517" s="41">
        <f>SUM(Table15[[#This Row],[Federal]:[Local]])</f>
        <v>22398</v>
      </c>
      <c r="O1517" s="41">
        <v>20158</v>
      </c>
      <c r="P1517" s="41"/>
      <c r="Q1517" s="41">
        <v>2240</v>
      </c>
    </row>
    <row r="1518" spans="7:17" x14ac:dyDescent="0.25">
      <c r="G1518">
        <v>2021</v>
      </c>
      <c r="H1518" s="49">
        <v>2018</v>
      </c>
      <c r="I1518" t="e">
        <f>VLOOKUP(K1518,Table3[#All],2,FALSE)</f>
        <v>#N/A</v>
      </c>
      <c r="J1518" t="s">
        <v>18</v>
      </c>
      <c r="K1518" t="s">
        <v>7291</v>
      </c>
      <c r="L1518" t="s">
        <v>10843</v>
      </c>
      <c r="M1518" s="41">
        <v>78172476</v>
      </c>
      <c r="N1518" s="41">
        <f>SUM(Table15[[#This Row],[Federal]:[Local]])</f>
        <v>28657</v>
      </c>
      <c r="O1518" s="41">
        <v>25791</v>
      </c>
      <c r="P1518" s="41"/>
      <c r="Q1518" s="41">
        <v>2866</v>
      </c>
    </row>
    <row r="1519" spans="7:17" x14ac:dyDescent="0.25">
      <c r="G1519">
        <v>2021</v>
      </c>
      <c r="H1519" s="49">
        <v>2018</v>
      </c>
      <c r="I1519" t="str">
        <f>VLOOKUP(K1519,Table3[#All],2,FALSE)</f>
        <v>F46</v>
      </c>
      <c r="J1519" t="s">
        <v>51</v>
      </c>
      <c r="K1519" t="s">
        <v>10514</v>
      </c>
      <c r="L1519" t="s">
        <v>10844</v>
      </c>
      <c r="M1519" s="41">
        <v>78172476</v>
      </c>
      <c r="N1519" s="41">
        <f>SUM(Table15[[#This Row],[Federal]:[Local]])</f>
        <v>666667</v>
      </c>
      <c r="O1519" s="41">
        <v>600000</v>
      </c>
      <c r="P1519" s="41"/>
      <c r="Q1519" s="41">
        <v>66667</v>
      </c>
    </row>
    <row r="1520" spans="7:17" x14ac:dyDescent="0.25">
      <c r="G1520">
        <v>2021</v>
      </c>
      <c r="H1520" s="49">
        <v>2018</v>
      </c>
      <c r="I1520" t="e">
        <f>VLOOKUP(K1520,Table3[#All],2,FALSE)</f>
        <v>#N/A</v>
      </c>
      <c r="J1520" t="s">
        <v>18</v>
      </c>
      <c r="K1520" t="s">
        <v>10845</v>
      </c>
      <c r="L1520" t="s">
        <v>10846</v>
      </c>
      <c r="M1520" s="41">
        <v>78172476</v>
      </c>
      <c r="N1520" s="41">
        <f>SUM(Table15[[#This Row],[Federal]:[Local]])</f>
        <v>500000</v>
      </c>
      <c r="O1520" s="41">
        <v>450000</v>
      </c>
      <c r="P1520" s="41"/>
      <c r="Q1520" s="41">
        <v>50000</v>
      </c>
    </row>
    <row r="1521" spans="7:17" x14ac:dyDescent="0.25">
      <c r="G1521">
        <v>2021</v>
      </c>
      <c r="H1521" s="49">
        <v>2018</v>
      </c>
      <c r="I1521" t="e">
        <f>VLOOKUP(K1521,Table3[#All],2,FALSE)</f>
        <v>#N/A</v>
      </c>
      <c r="J1521" t="s">
        <v>18</v>
      </c>
      <c r="K1521" t="s">
        <v>10845</v>
      </c>
      <c r="L1521" t="s">
        <v>10847</v>
      </c>
      <c r="M1521" s="41">
        <v>78172476</v>
      </c>
      <c r="N1521" s="41">
        <f>SUM(Table15[[#This Row],[Federal]:[Local]])</f>
        <v>1580000</v>
      </c>
      <c r="O1521" s="41">
        <v>1422000</v>
      </c>
      <c r="P1521" s="41"/>
      <c r="Q1521" s="41">
        <v>158000</v>
      </c>
    </row>
    <row r="1522" spans="7:17" x14ac:dyDescent="0.25">
      <c r="G1522">
        <v>2021</v>
      </c>
      <c r="H1522" s="49">
        <v>2018</v>
      </c>
      <c r="I1522" t="e">
        <f>VLOOKUP(K1522,Table3[#All],2,FALSE)</f>
        <v>#N/A</v>
      </c>
      <c r="J1522" t="s">
        <v>18</v>
      </c>
      <c r="K1522" t="s">
        <v>10845</v>
      </c>
      <c r="L1522" t="s">
        <v>9974</v>
      </c>
      <c r="M1522" s="41">
        <v>78172476</v>
      </c>
      <c r="N1522" s="41">
        <f>SUM(Table15[[#This Row],[Federal]:[Local]])</f>
        <v>316000</v>
      </c>
      <c r="O1522" s="41">
        <v>284400</v>
      </c>
      <c r="P1522" s="41"/>
      <c r="Q1522" s="41">
        <v>31600</v>
      </c>
    </row>
    <row r="1523" spans="7:17" x14ac:dyDescent="0.25">
      <c r="G1523">
        <v>2021</v>
      </c>
      <c r="H1523" s="49">
        <v>2018</v>
      </c>
      <c r="I1523" t="e">
        <f>VLOOKUP(K1523,Table3[#All],2,FALSE)</f>
        <v>#N/A</v>
      </c>
      <c r="J1523" t="s">
        <v>18</v>
      </c>
      <c r="K1523" t="s">
        <v>7633</v>
      </c>
      <c r="L1523" t="s">
        <v>10848</v>
      </c>
      <c r="M1523" s="41">
        <v>78172476</v>
      </c>
      <c r="N1523" s="41">
        <f>SUM(Table15[[#This Row],[Federal]:[Local]])</f>
        <v>2600000</v>
      </c>
      <c r="O1523" s="41">
        <v>2340000</v>
      </c>
      <c r="P1523" s="41"/>
      <c r="Q1523" s="41">
        <v>260000</v>
      </c>
    </row>
    <row r="1524" spans="7:17" x14ac:dyDescent="0.25">
      <c r="G1524">
        <v>2021</v>
      </c>
      <c r="H1524" s="49">
        <v>2018</v>
      </c>
      <c r="I1524" t="e">
        <f>VLOOKUP(K1524,Table3[#All],2,FALSE)</f>
        <v>#N/A</v>
      </c>
      <c r="J1524" t="s">
        <v>18</v>
      </c>
      <c r="K1524" t="s">
        <v>7811</v>
      </c>
      <c r="L1524" t="s">
        <v>10849</v>
      </c>
      <c r="M1524" s="41">
        <v>78172476</v>
      </c>
      <c r="N1524" s="41">
        <f>SUM(Table15[[#This Row],[Federal]:[Local]])</f>
        <v>32300</v>
      </c>
      <c r="O1524" s="41">
        <v>29070</v>
      </c>
      <c r="P1524" s="41"/>
      <c r="Q1524" s="41">
        <v>3230</v>
      </c>
    </row>
    <row r="1525" spans="7:17" x14ac:dyDescent="0.25">
      <c r="G1525">
        <v>2021</v>
      </c>
      <c r="H1525" s="49">
        <v>2018</v>
      </c>
      <c r="I1525" t="e">
        <f>VLOOKUP(K1525,Table3[#All],2,FALSE)</f>
        <v>#N/A</v>
      </c>
      <c r="J1525" t="s">
        <v>18</v>
      </c>
      <c r="K1525" t="s">
        <v>7811</v>
      </c>
      <c r="L1525" t="s">
        <v>10850</v>
      </c>
      <c r="M1525" s="41">
        <v>78172476</v>
      </c>
      <c r="N1525" s="41">
        <f>SUM(Table15[[#This Row],[Federal]:[Local]])</f>
        <v>134367</v>
      </c>
      <c r="O1525" s="41">
        <v>120931</v>
      </c>
      <c r="P1525" s="41"/>
      <c r="Q1525" s="41">
        <v>13436</v>
      </c>
    </row>
    <row r="1526" spans="7:17" x14ac:dyDescent="0.25">
      <c r="G1526">
        <v>2021</v>
      </c>
      <c r="H1526" s="49">
        <v>2018</v>
      </c>
      <c r="I1526" t="e">
        <f>VLOOKUP(K1526,Table3[#All],2,FALSE)</f>
        <v>#N/A</v>
      </c>
      <c r="J1526" t="s">
        <v>18</v>
      </c>
      <c r="K1526" t="s">
        <v>8045</v>
      </c>
      <c r="L1526" t="s">
        <v>10851</v>
      </c>
      <c r="M1526" s="41">
        <v>78172476</v>
      </c>
      <c r="N1526" s="41">
        <f>SUM(Table15[[#This Row],[Federal]:[Local]])</f>
        <v>358065</v>
      </c>
      <c r="O1526" s="41">
        <v>322258</v>
      </c>
      <c r="P1526" s="41"/>
      <c r="Q1526" s="41">
        <v>35807</v>
      </c>
    </row>
    <row r="1527" spans="7:17" x14ac:dyDescent="0.25">
      <c r="G1527">
        <v>2021</v>
      </c>
      <c r="H1527" s="49">
        <v>2018</v>
      </c>
      <c r="I1527" t="e">
        <f>VLOOKUP(K1527,Table3[#All],2,FALSE)</f>
        <v>#N/A</v>
      </c>
      <c r="J1527" t="s">
        <v>18</v>
      </c>
      <c r="K1527" t="s">
        <v>8045</v>
      </c>
      <c r="L1527" t="s">
        <v>10852</v>
      </c>
      <c r="M1527" s="41">
        <v>78172476</v>
      </c>
      <c r="N1527" s="41">
        <f>SUM(Table15[[#This Row],[Federal]:[Local]])</f>
        <v>176191</v>
      </c>
      <c r="O1527" s="41">
        <v>158571</v>
      </c>
      <c r="P1527" s="41"/>
      <c r="Q1527" s="41">
        <v>17620</v>
      </c>
    </row>
    <row r="1528" spans="7:17" x14ac:dyDescent="0.25">
      <c r="G1528">
        <v>2021</v>
      </c>
      <c r="H1528" s="49">
        <v>2018</v>
      </c>
      <c r="I1528" t="e">
        <f>VLOOKUP(K1528,Table3[#All],2,FALSE)</f>
        <v>#N/A</v>
      </c>
      <c r="J1528" t="s">
        <v>18</v>
      </c>
      <c r="K1528" t="s">
        <v>8045</v>
      </c>
      <c r="L1528" t="s">
        <v>10853</v>
      </c>
      <c r="M1528" s="41">
        <v>78172476</v>
      </c>
      <c r="N1528" s="41">
        <f>SUM(Table15[[#This Row],[Federal]:[Local]])</f>
        <v>600000</v>
      </c>
      <c r="O1528" s="41">
        <v>540000</v>
      </c>
      <c r="P1528" s="41"/>
      <c r="Q1528" s="41">
        <v>60000</v>
      </c>
    </row>
    <row r="1529" spans="7:17" x14ac:dyDescent="0.25">
      <c r="G1529">
        <v>2021</v>
      </c>
      <c r="H1529" s="49">
        <v>2018</v>
      </c>
      <c r="I1529" t="e">
        <f>VLOOKUP(K1529,Table3[#All],2,FALSE)</f>
        <v>#N/A</v>
      </c>
      <c r="J1529" t="s">
        <v>18</v>
      </c>
      <c r="K1529" t="s">
        <v>8401</v>
      </c>
      <c r="L1529" t="s">
        <v>10854</v>
      </c>
      <c r="M1529" s="41">
        <v>78172476</v>
      </c>
      <c r="N1529" s="41">
        <f>SUM(Table15[[#This Row],[Federal]:[Local]])</f>
        <v>450000</v>
      </c>
      <c r="O1529" s="41">
        <v>405000</v>
      </c>
      <c r="P1529" s="41"/>
      <c r="Q1529" s="41">
        <v>45000</v>
      </c>
    </row>
    <row r="1530" spans="7:17" x14ac:dyDescent="0.25">
      <c r="G1530">
        <v>2021</v>
      </c>
      <c r="H1530" s="49">
        <v>2018</v>
      </c>
      <c r="I1530" t="e">
        <f>VLOOKUP(K1530,Table3[#All],2,FALSE)</f>
        <v>#N/A</v>
      </c>
      <c r="J1530" t="s">
        <v>18</v>
      </c>
      <c r="K1530" t="s">
        <v>8401</v>
      </c>
      <c r="L1530" t="s">
        <v>10855</v>
      </c>
      <c r="M1530" s="41">
        <v>78172476</v>
      </c>
      <c r="N1530" s="41">
        <f>SUM(Table15[[#This Row],[Federal]:[Local]])</f>
        <v>530683</v>
      </c>
      <c r="O1530" s="41">
        <v>477615</v>
      </c>
      <c r="P1530" s="41"/>
      <c r="Q1530" s="41">
        <v>53068</v>
      </c>
    </row>
    <row r="1531" spans="7:17" x14ac:dyDescent="0.25">
      <c r="G1531">
        <v>2021</v>
      </c>
      <c r="H1531" s="49">
        <v>2018</v>
      </c>
      <c r="I1531" t="e">
        <f>VLOOKUP(K1531,Table3[#All],2,FALSE)</f>
        <v>#N/A</v>
      </c>
      <c r="J1531" t="s">
        <v>18</v>
      </c>
      <c r="K1531" t="s">
        <v>8401</v>
      </c>
      <c r="L1531" t="s">
        <v>10856</v>
      </c>
      <c r="M1531" s="41">
        <v>78172476</v>
      </c>
      <c r="N1531" s="41">
        <f>SUM(Table15[[#This Row],[Federal]:[Local]])</f>
        <v>84014</v>
      </c>
      <c r="O1531" s="41">
        <v>42007</v>
      </c>
      <c r="P1531" s="41"/>
      <c r="Q1531" s="41">
        <v>42007</v>
      </c>
    </row>
    <row r="1532" spans="7:17" x14ac:dyDescent="0.25">
      <c r="G1532">
        <v>2021</v>
      </c>
      <c r="H1532" s="49">
        <v>2018</v>
      </c>
      <c r="I1532" t="e">
        <f>VLOOKUP(K1532,Table3[#All],2,FALSE)</f>
        <v>#N/A</v>
      </c>
      <c r="J1532" t="s">
        <v>18</v>
      </c>
      <c r="K1532" t="s">
        <v>8401</v>
      </c>
      <c r="L1532" t="s">
        <v>10857</v>
      </c>
      <c r="M1532" s="41">
        <v>78172476</v>
      </c>
      <c r="N1532" s="41">
        <f>SUM(Table15[[#This Row],[Federal]:[Local]])</f>
        <v>117975</v>
      </c>
      <c r="O1532" s="41">
        <v>106178</v>
      </c>
      <c r="P1532" s="41"/>
      <c r="Q1532" s="41">
        <v>11797</v>
      </c>
    </row>
    <row r="1533" spans="7:17" x14ac:dyDescent="0.25">
      <c r="G1533">
        <v>2021</v>
      </c>
      <c r="H1533" s="49">
        <v>2018</v>
      </c>
      <c r="I1533" t="e">
        <f>VLOOKUP(K1533,Table3[#All],2,FALSE)</f>
        <v>#N/A</v>
      </c>
      <c r="J1533" t="s">
        <v>18</v>
      </c>
      <c r="K1533" t="s">
        <v>8401</v>
      </c>
      <c r="L1533" t="s">
        <v>10858</v>
      </c>
      <c r="M1533" s="41">
        <v>78172476</v>
      </c>
      <c r="N1533" s="41">
        <f>SUM(Table15[[#This Row],[Federal]:[Local]])</f>
        <v>10000</v>
      </c>
      <c r="O1533" s="41">
        <v>5000</v>
      </c>
      <c r="P1533" s="41"/>
      <c r="Q1533" s="41">
        <v>5000</v>
      </c>
    </row>
    <row r="1534" spans="7:17" x14ac:dyDescent="0.25">
      <c r="G1534">
        <v>2021</v>
      </c>
      <c r="H1534" s="49">
        <v>2018</v>
      </c>
      <c r="I1534" t="e">
        <f>VLOOKUP(K1534,Table3[#All],2,FALSE)</f>
        <v>#N/A</v>
      </c>
      <c r="J1534" t="s">
        <v>18</v>
      </c>
      <c r="K1534" t="s">
        <v>8767</v>
      </c>
      <c r="L1534" t="s">
        <v>10859</v>
      </c>
      <c r="M1534" s="41">
        <v>78172476</v>
      </c>
      <c r="N1534" s="41">
        <f>SUM(Table15[[#This Row],[Federal]:[Local]])</f>
        <v>125000</v>
      </c>
      <c r="O1534" s="41">
        <v>112500</v>
      </c>
      <c r="P1534" s="41"/>
      <c r="Q1534" s="41">
        <v>12500</v>
      </c>
    </row>
    <row r="1535" spans="7:17" x14ac:dyDescent="0.25">
      <c r="G1535">
        <v>2021</v>
      </c>
      <c r="H1535" s="49">
        <v>2018</v>
      </c>
      <c r="I1535" t="e">
        <f>VLOOKUP(K1535,Table3[#All],2,FALSE)</f>
        <v>#N/A</v>
      </c>
      <c r="J1535" t="s">
        <v>18</v>
      </c>
      <c r="K1535" t="s">
        <v>8767</v>
      </c>
      <c r="L1535" t="s">
        <v>10860</v>
      </c>
      <c r="M1535" s="41">
        <v>78172476</v>
      </c>
      <c r="N1535" s="41">
        <f>SUM(Table15[[#This Row],[Federal]:[Local]])</f>
        <v>12000</v>
      </c>
      <c r="O1535" s="41">
        <v>10800</v>
      </c>
      <c r="P1535" s="41"/>
      <c r="Q1535" s="32">
        <v>1200</v>
      </c>
    </row>
    <row r="1536" spans="7:17" x14ac:dyDescent="0.25">
      <c r="G1536">
        <v>2021</v>
      </c>
      <c r="H1536" s="49">
        <v>2018</v>
      </c>
      <c r="I1536" t="e">
        <f>VLOOKUP(K1536,Table3[#All],2,FALSE)</f>
        <v>#N/A</v>
      </c>
      <c r="J1536" t="s">
        <v>18</v>
      </c>
      <c r="K1536" t="s">
        <v>8767</v>
      </c>
      <c r="L1536" t="s">
        <v>10861</v>
      </c>
      <c r="M1536" s="41">
        <v>78172476</v>
      </c>
      <c r="N1536" s="41">
        <f>SUM(Table15[[#This Row],[Federal]:[Local]])</f>
        <v>50000</v>
      </c>
      <c r="O1536" s="41">
        <v>45000</v>
      </c>
      <c r="P1536" s="41"/>
      <c r="Q1536" s="41">
        <v>5000</v>
      </c>
    </row>
    <row r="1537" spans="7:17" x14ac:dyDescent="0.25">
      <c r="G1537">
        <v>2021</v>
      </c>
      <c r="H1537" s="49">
        <v>2018</v>
      </c>
      <c r="I1537" t="e">
        <f>VLOOKUP(K1537,Table3[#All],2,FALSE)</f>
        <v>#N/A</v>
      </c>
      <c r="J1537" t="s">
        <v>18</v>
      </c>
      <c r="K1537" t="s">
        <v>8767</v>
      </c>
      <c r="L1537" t="s">
        <v>10862</v>
      </c>
      <c r="M1537" s="41">
        <v>78172476</v>
      </c>
      <c r="N1537" s="41">
        <f>SUM(Table15[[#This Row],[Federal]:[Local]])</f>
        <v>660000</v>
      </c>
      <c r="O1537" s="41">
        <v>594000</v>
      </c>
      <c r="P1537" s="41"/>
      <c r="Q1537" s="41">
        <v>66000</v>
      </c>
    </row>
  </sheetData>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D28"/>
  <sheetViews>
    <sheetView zoomScale="60" zoomScaleNormal="60" workbookViewId="0">
      <selection activeCell="AI142" sqref="AI142:AI143"/>
    </sheetView>
  </sheetViews>
  <sheetFormatPr defaultRowHeight="15" x14ac:dyDescent="0.25"/>
  <cols>
    <col min="1" max="1" width="30.85546875" bestFit="1" customWidth="1"/>
    <col min="2" max="2" width="24" customWidth="1"/>
    <col min="3" max="3" width="23" bestFit="1" customWidth="1"/>
    <col min="4" max="4" width="17.7109375" bestFit="1" customWidth="1"/>
    <col min="5" max="5" width="18.7109375" bestFit="1" customWidth="1"/>
    <col min="6" max="6" width="14.85546875" bestFit="1" customWidth="1"/>
    <col min="7" max="7" width="18.7109375" bestFit="1" customWidth="1"/>
  </cols>
  <sheetData>
    <row r="2" spans="1:4" x14ac:dyDescent="0.25">
      <c r="A2" s="26" t="s">
        <v>120</v>
      </c>
      <c r="B2" s="27">
        <v>2022</v>
      </c>
      <c r="C2" s="32">
        <f>D11</f>
        <v>0</v>
      </c>
    </row>
    <row r="4" spans="1:4" x14ac:dyDescent="0.25">
      <c r="A4" s="26" t="s">
        <v>9480</v>
      </c>
      <c r="B4" s="26" t="s">
        <v>9456</v>
      </c>
    </row>
    <row r="5" spans="1:4" x14ac:dyDescent="0.25">
      <c r="A5" s="26" t="s">
        <v>9452</v>
      </c>
      <c r="B5" t="s">
        <v>9478</v>
      </c>
      <c r="C5" t="s">
        <v>9455</v>
      </c>
      <c r="D5" t="s">
        <v>9453</v>
      </c>
    </row>
    <row r="6" spans="1:4" x14ac:dyDescent="0.25">
      <c r="A6" s="27" t="s">
        <v>10479</v>
      </c>
      <c r="B6" s="28">
        <v>73235007</v>
      </c>
      <c r="C6" s="28">
        <v>13852888</v>
      </c>
      <c r="D6" s="28">
        <v>87087895</v>
      </c>
    </row>
    <row r="7" spans="1:4" x14ac:dyDescent="0.25">
      <c r="A7" s="27" t="s">
        <v>26</v>
      </c>
      <c r="B7" s="28">
        <v>10868220</v>
      </c>
      <c r="C7" s="28"/>
      <c r="D7" s="28">
        <v>10868220</v>
      </c>
    </row>
    <row r="8" spans="1:4" x14ac:dyDescent="0.25">
      <c r="A8" s="27" t="s">
        <v>9453</v>
      </c>
      <c r="B8" s="28">
        <v>84103227</v>
      </c>
      <c r="C8" s="28">
        <v>13852888</v>
      </c>
      <c r="D8" s="28">
        <v>97956115</v>
      </c>
    </row>
    <row r="23" spans="1:2" x14ac:dyDescent="0.25">
      <c r="A23" t="s">
        <v>9457</v>
      </c>
      <c r="B23" t="s">
        <v>9457</v>
      </c>
    </row>
    <row r="24" spans="1:2" x14ac:dyDescent="0.25">
      <c r="A24" t="s">
        <v>132</v>
      </c>
      <c r="B24" t="s">
        <v>9458</v>
      </c>
    </row>
    <row r="25" spans="1:2" x14ac:dyDescent="0.25">
      <c r="A25" t="s">
        <v>9458</v>
      </c>
      <c r="B25" t="s">
        <v>26</v>
      </c>
    </row>
    <row r="26" spans="1:2" x14ac:dyDescent="0.25">
      <c r="A26" t="s">
        <v>26</v>
      </c>
      <c r="B26" t="s">
        <v>9516</v>
      </c>
    </row>
    <row r="27" spans="1:2" x14ac:dyDescent="0.25">
      <c r="A27" t="s">
        <v>9516</v>
      </c>
    </row>
    <row r="28" spans="1:2" x14ac:dyDescent="0.25">
      <c r="A28" t="s">
        <v>10452</v>
      </c>
    </row>
  </sheetData>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workbookViewId="0">
      <selection activeCell="AX13" sqref="AX13"/>
    </sheetView>
  </sheetViews>
  <sheetFormatPr defaultRowHeight="15" x14ac:dyDescent="0.25"/>
  <cols>
    <col min="1" max="1" width="15.7109375" bestFit="1" customWidth="1"/>
    <col min="2" max="3" width="21" bestFit="1" customWidth="1"/>
    <col min="4" max="4" width="20.5703125" customWidth="1"/>
    <col min="5" max="6" width="14.28515625" bestFit="1" customWidth="1"/>
    <col min="7" max="7" width="15.28515625" bestFit="1" customWidth="1"/>
  </cols>
  <sheetData>
    <row r="1" spans="1:2" x14ac:dyDescent="0.25">
      <c r="A1" s="26" t="s">
        <v>120</v>
      </c>
      <c r="B1" s="27">
        <v>2022</v>
      </c>
    </row>
    <row r="3" spans="1:2" x14ac:dyDescent="0.25">
      <c r="A3" s="26" t="s">
        <v>9452</v>
      </c>
      <c r="B3" t="s">
        <v>9480</v>
      </c>
    </row>
    <row r="4" spans="1:2" x14ac:dyDescent="0.25">
      <c r="A4" s="27" t="s">
        <v>9455</v>
      </c>
      <c r="B4" s="28">
        <v>13852888</v>
      </c>
    </row>
    <row r="5" spans="1:2" x14ac:dyDescent="0.25">
      <c r="A5" s="27" t="s">
        <v>9478</v>
      </c>
      <c r="B5" s="28">
        <v>84103227</v>
      </c>
    </row>
    <row r="6" spans="1:2" x14ac:dyDescent="0.25">
      <c r="A6" s="27" t="s">
        <v>9453</v>
      </c>
      <c r="B6" s="28">
        <v>97956115</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6"/>
  <sheetViews>
    <sheetView workbookViewId="0">
      <selection activeCell="A31" sqref="A31"/>
    </sheetView>
  </sheetViews>
  <sheetFormatPr defaultRowHeight="15" x14ac:dyDescent="0.25"/>
  <cols>
    <col min="1" max="1" width="38.85546875" bestFit="1" customWidth="1"/>
    <col min="2" max="2" width="16.28515625" bestFit="1" customWidth="1"/>
    <col min="3" max="3" width="12.5703125" bestFit="1" customWidth="1"/>
    <col min="4" max="4" width="11.5703125" bestFit="1" customWidth="1"/>
    <col min="5" max="5" width="12.5703125" bestFit="1" customWidth="1"/>
    <col min="6" max="6" width="12.42578125" bestFit="1" customWidth="1"/>
    <col min="7" max="8" width="12.5703125" bestFit="1" customWidth="1"/>
  </cols>
  <sheetData>
    <row r="1" spans="1:3" x14ac:dyDescent="0.25">
      <c r="A1" s="26" t="s">
        <v>6</v>
      </c>
      <c r="B1" t="s">
        <v>51</v>
      </c>
    </row>
    <row r="2" spans="1:3" x14ac:dyDescent="0.25">
      <c r="A2" s="26" t="s">
        <v>120</v>
      </c>
      <c r="B2" s="27">
        <v>2022</v>
      </c>
    </row>
    <row r="4" spans="1:3" x14ac:dyDescent="0.25">
      <c r="A4" s="26" t="s">
        <v>9480</v>
      </c>
      <c r="B4" s="26" t="s">
        <v>9456</v>
      </c>
    </row>
    <row r="5" spans="1:3" x14ac:dyDescent="0.25">
      <c r="A5" s="26" t="s">
        <v>9452</v>
      </c>
      <c r="B5" t="s">
        <v>11</v>
      </c>
      <c r="C5" t="s">
        <v>9453</v>
      </c>
    </row>
    <row r="6" spans="1:3" x14ac:dyDescent="0.25">
      <c r="A6" s="27" t="s">
        <v>10504</v>
      </c>
      <c r="B6" s="28">
        <v>6000000</v>
      </c>
      <c r="C6" s="28">
        <v>6000000</v>
      </c>
    </row>
    <row r="7" spans="1:3" x14ac:dyDescent="0.25">
      <c r="A7" s="27" t="s">
        <v>10517</v>
      </c>
      <c r="B7" s="28">
        <v>726222</v>
      </c>
      <c r="C7" s="28">
        <v>726222</v>
      </c>
    </row>
    <row r="8" spans="1:3" x14ac:dyDescent="0.25">
      <c r="A8" s="27" t="s">
        <v>11012</v>
      </c>
      <c r="B8" s="28">
        <v>800000</v>
      </c>
      <c r="C8" s="28">
        <v>800000</v>
      </c>
    </row>
    <row r="9" spans="1:3" x14ac:dyDescent="0.25">
      <c r="A9" s="27" t="s">
        <v>11039</v>
      </c>
      <c r="B9" s="28">
        <v>1800000</v>
      </c>
      <c r="C9" s="28">
        <v>1800000</v>
      </c>
    </row>
    <row r="10" spans="1:3" x14ac:dyDescent="0.25">
      <c r="A10" s="27" t="s">
        <v>9451</v>
      </c>
      <c r="B10" s="28">
        <v>2085000</v>
      </c>
      <c r="C10" s="28">
        <v>2085000</v>
      </c>
    </row>
    <row r="11" spans="1:3" x14ac:dyDescent="0.25">
      <c r="A11" s="27" t="s">
        <v>9447</v>
      </c>
      <c r="B11" s="28">
        <v>100000</v>
      </c>
      <c r="C11" s="28">
        <v>100000</v>
      </c>
    </row>
    <row r="12" spans="1:3" x14ac:dyDescent="0.25">
      <c r="A12" s="27" t="s">
        <v>11088</v>
      </c>
      <c r="B12" s="28">
        <v>1475000</v>
      </c>
      <c r="C12" s="28">
        <v>1475000</v>
      </c>
    </row>
    <row r="13" spans="1:3" x14ac:dyDescent="0.25">
      <c r="A13" s="27" t="s">
        <v>9501</v>
      </c>
      <c r="B13" s="28">
        <v>333333</v>
      </c>
      <c r="C13" s="28">
        <v>333333</v>
      </c>
    </row>
    <row r="14" spans="1:3" x14ac:dyDescent="0.25">
      <c r="A14" s="27" t="s">
        <v>10492</v>
      </c>
      <c r="B14" s="28">
        <v>200000</v>
      </c>
      <c r="C14" s="28">
        <v>200000</v>
      </c>
    </row>
    <row r="15" spans="1:3" x14ac:dyDescent="0.25">
      <c r="A15" s="27" t="s">
        <v>10460</v>
      </c>
      <c r="B15" s="28">
        <v>333333</v>
      </c>
      <c r="C15" s="28">
        <v>333333</v>
      </c>
    </row>
    <row r="16" spans="1:3" x14ac:dyDescent="0.25">
      <c r="A16" s="27" t="s">
        <v>9453</v>
      </c>
      <c r="B16" s="28">
        <v>13852888</v>
      </c>
      <c r="C16" s="28">
        <v>13852888</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D13"/>
  <sheetViews>
    <sheetView workbookViewId="0">
      <selection activeCell="C5" sqref="C5"/>
    </sheetView>
  </sheetViews>
  <sheetFormatPr defaultRowHeight="15" x14ac:dyDescent="0.25"/>
  <cols>
    <col min="1" max="1" width="21" bestFit="1" customWidth="1"/>
    <col min="2" max="2" width="16.28515625" bestFit="1" customWidth="1"/>
    <col min="3" max="3" width="15.28515625" bestFit="1" customWidth="1"/>
    <col min="4" max="4" width="12.5703125" bestFit="1" customWidth="1"/>
    <col min="5" max="5" width="13.7109375" bestFit="1" customWidth="1"/>
    <col min="6" max="6" width="12.5703125" bestFit="1" customWidth="1"/>
    <col min="7" max="9" width="11.5703125" bestFit="1" customWidth="1"/>
    <col min="10" max="10" width="13.7109375" bestFit="1" customWidth="1"/>
  </cols>
  <sheetData>
    <row r="3" spans="1:4" x14ac:dyDescent="0.25">
      <c r="A3" s="26" t="s">
        <v>9480</v>
      </c>
      <c r="B3" s="26" t="s">
        <v>9456</v>
      </c>
    </row>
    <row r="4" spans="1:4" x14ac:dyDescent="0.25">
      <c r="A4" s="26" t="s">
        <v>9452</v>
      </c>
      <c r="B4" t="s">
        <v>9478</v>
      </c>
      <c r="C4" t="s">
        <v>9455</v>
      </c>
      <c r="D4" t="s">
        <v>9453</v>
      </c>
    </row>
    <row r="5" spans="1:4" x14ac:dyDescent="0.25">
      <c r="A5" s="27">
        <v>2022</v>
      </c>
      <c r="B5" s="28">
        <v>84103227</v>
      </c>
      <c r="C5" s="28">
        <v>13852888</v>
      </c>
      <c r="D5" s="28">
        <v>97956115</v>
      </c>
    </row>
    <row r="6" spans="1:4" x14ac:dyDescent="0.25">
      <c r="A6" s="35" t="s">
        <v>12</v>
      </c>
      <c r="B6" s="28">
        <v>3880000</v>
      </c>
      <c r="C6" s="28">
        <v>100000</v>
      </c>
      <c r="D6" s="28">
        <v>3980000</v>
      </c>
    </row>
    <row r="7" spans="1:4" x14ac:dyDescent="0.25">
      <c r="A7" s="35" t="s">
        <v>71</v>
      </c>
      <c r="B7" s="28">
        <v>8881553</v>
      </c>
      <c r="C7" s="28">
        <v>1475000</v>
      </c>
      <c r="D7" s="28">
        <v>10356553</v>
      </c>
    </row>
    <row r="8" spans="1:4" x14ac:dyDescent="0.25">
      <c r="A8" s="35" t="s">
        <v>151</v>
      </c>
      <c r="B8" s="28">
        <v>26551730</v>
      </c>
      <c r="C8" s="28">
        <v>8811222</v>
      </c>
      <c r="D8" s="28">
        <v>35362952</v>
      </c>
    </row>
    <row r="9" spans="1:4" x14ac:dyDescent="0.25">
      <c r="A9" s="35" t="s">
        <v>152</v>
      </c>
      <c r="B9" s="28">
        <v>20568972</v>
      </c>
      <c r="C9" s="28">
        <v>400000</v>
      </c>
      <c r="D9" s="28">
        <v>20968972</v>
      </c>
    </row>
    <row r="10" spans="1:4" x14ac:dyDescent="0.25">
      <c r="A10" s="35" t="s">
        <v>153</v>
      </c>
      <c r="B10" s="28">
        <v>20568972</v>
      </c>
      <c r="C10" s="28">
        <v>400000</v>
      </c>
      <c r="D10" s="28">
        <v>20968972</v>
      </c>
    </row>
    <row r="11" spans="1:4" x14ac:dyDescent="0.25">
      <c r="A11" s="35" t="s">
        <v>10437</v>
      </c>
      <c r="B11" s="28">
        <v>2450000</v>
      </c>
      <c r="C11" s="28">
        <v>2666666</v>
      </c>
      <c r="D11" s="28">
        <v>5116666</v>
      </c>
    </row>
    <row r="12" spans="1:4" x14ac:dyDescent="0.25">
      <c r="A12" s="35" t="s">
        <v>173</v>
      </c>
      <c r="B12" s="28">
        <v>1202000</v>
      </c>
      <c r="C12" s="28"/>
      <c r="D12" s="28">
        <v>1202000</v>
      </c>
    </row>
    <row r="13" spans="1:4" x14ac:dyDescent="0.25">
      <c r="A13" s="27" t="s">
        <v>9453</v>
      </c>
      <c r="B13" s="28">
        <v>84103227</v>
      </c>
      <c r="C13" s="28">
        <v>13852888</v>
      </c>
      <c r="D13" s="28">
        <v>97956115</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E F A R U 6 U U 6 R S j A A A A 9 Q A A A B I A H A B D b 2 5 m a W c v U G F j a 2 F n Z S 5 4 b W w g o h g A K K A U A A A A A A A A A A A A A A A A A A A A A A A A A A A A h Y + x D o I w G I R f h X S n L c V B y U 8 Z X C U x I R r X p l R o h G J o s b y b g 4 / k K 4 h R 1 M 3 x v r t L 7 u 7 X G 2 R j 2 w Q X 1 V v d m R R F m K J A G d m V 2 l Q p G t w x X K K M w 1 b I k 6 h U M I W N T U a r U 1 Q 7 d 0 4 I 8 d 5 j H + O u r w i j N C K H f F P I W r U i 1 M Y 6 Y a R C n 1 b 5 v 4 U 4 7 F 9 j O M O r G C 8 Y w x T I z C D X 5 u u z a e 7 T / Y G w H h o 3 9 I o r E + 4 K I L M E 8 r 7 A H 1 B L A w Q U A A I A C A A Q U B F 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E F A R U y i K R 7 g O A A A A E Q A A A B M A H A B G b 3 J t d W x h c y 9 T Z W N 0 a W 9 u M S 5 t I K I Y A C i g F A A A A A A A A A A A A A A A A A A A A A A A A A A A A C t O T S 7 J z M 9 T C I b Q h t Y A U E s B A i 0 A F A A C A A g A E F A R U 6 U U 6 R S j A A A A 9 Q A A A B I A A A A A A A A A A A A A A A A A A A A A A E N v b m Z p Z y 9 Q Y W N r Y W d l L n h t b F B L A Q I t A B Q A A g A I A B B Q E V M P y u m r p A A A A O k A A A A T A A A A A A A A A A A A A A A A A O 8 A A A B b Q 2 9 u d G V u d F 9 U e X B l c 1 0 u e G 1 s U E s B A i 0 A F A A C A A g A E F A R U y 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F / m H t t X v Z d G t v q G S r s K w S g A A A A A A g A A A A A A A 2 Y A A M A A A A A Q A A A A E / r b 9 U 5 q N I o y t O Q 2 P S X 1 z w A A A A A E g A A A o A A A A B A A A A A + F U 1 e 1 Y a R N 7 + d k e t X N o I l U A A A A N 9 f E e 9 + F p n j u 0 5 x 9 O d D C A y R I 5 e U g Y U R m 6 P c q 3 i K N C Q P d 7 8 H B r t e f / z 1 j s O r h 1 V q K t h 3 s g n E B B H L p 3 G F O N K v E R L w h R 9 L m M v w H 0 3 F m c d v 0 P j G F A A A A M G 1 L 1 e r i h 5 2 g R p 9 R T M 4 d H u C 8 e G 8 < / D a t a M a s h u p > 
</file>

<file path=customXml/itemProps1.xml><?xml version="1.0" encoding="utf-8"?>
<ds:datastoreItem xmlns:ds="http://schemas.openxmlformats.org/officeDocument/2006/customXml" ds:itemID="{37B9ABDB-F2F1-4B3F-89ED-262904C9C403}">
  <ds:schemaRefs>
    <ds:schemaRef ds:uri="http://schemas.microsoft.com/DataMashup"/>
  </ds:schemaRefs>
</ds:datastoreItem>
</file>

<file path=docMetadata/LabelInfo.xml><?xml version="1.0" encoding="utf-8"?>
<clbl:labelList xmlns:clbl="http://schemas.microsoft.com/office/2020/mipLabelMetadata">
  <clbl:label id="{a061e953-577f-44bc-90d4-dd6552c79708}" enabled="1" method="Privileged" siteId="{2f5e7ebc-22b0-4fbe-934c-aabddb4e29b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Grant Funding Release by Mo (2)</vt:lpstr>
      <vt:lpstr>Dashboard (Grants Awarded)</vt:lpstr>
      <vt:lpstr>TX CIP</vt:lpstr>
      <vt:lpstr>Regional CIP</vt:lpstr>
      <vt:lpstr>CIP Data</vt:lpstr>
      <vt:lpstr>Grants by Funding Source</vt:lpstr>
      <vt:lpstr>Pie Chart</vt:lpstr>
      <vt:lpstr>NCTCOG Airports</vt:lpstr>
      <vt:lpstr>Grant Funding Release by Month</vt:lpstr>
      <vt:lpstr>Annual Comp</vt:lpstr>
      <vt:lpstr>Annual Reg Comp</vt:lpstr>
      <vt:lpstr>Sheet1</vt:lpstr>
      <vt:lpstr>Data Table</vt:lpstr>
      <vt:lpstr>Regional Airports</vt:lpstr>
      <vt:lpstr>NPIAS Airports</vt:lpstr>
    </vt:vector>
  </TitlesOfParts>
  <Company>N.C.T.C.O.G.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nbettger</dc:creator>
  <cp:lastModifiedBy>Nicole Johnson</cp:lastModifiedBy>
  <cp:lastPrinted>2021-04-19T15:46:59Z</cp:lastPrinted>
  <dcterms:created xsi:type="dcterms:W3CDTF">2017-06-26T13:41:12Z</dcterms:created>
  <dcterms:modified xsi:type="dcterms:W3CDTF">2023-01-05T21:06:47Z</dcterms:modified>
</cp:coreProperties>
</file>